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filterPrivacy="1"/>
  <xr:revisionPtr revIDLastSave="0" documentId="8_{A6172F13-C9B0-4F4C-8B85-23750F73E730}" xr6:coauthVersionLast="34" xr6:coauthVersionMax="34" xr10:uidLastSave="{00000000-0000-0000-0000-000000000000}"/>
  <bookViews>
    <workbookView xWindow="0" yWindow="0" windowWidth="19200" windowHeight="11385" firstSheet="1" activeTab="1" xr2:uid="{00000000-000D-0000-FFFF-FFFF00000000}"/>
  </bookViews>
  <sheets>
    <sheet name="__FDSCACHE__" sheetId="6" state="veryHidden" r:id="rId1"/>
    <sheet name="PME+" sheetId="16" r:id="rId2"/>
    <sheet name="Hg5 IRRPME+ Calc" sheetId="14" state="hidden" r:id="rId3"/>
    <sheet name="RR Pension fund" sheetId="9" state="hidden" r:id="rId4"/>
    <sheet name="RR Trustees Ltd" sheetId="10" state="hidden" r:id="rId5"/>
    <sheet name="PF Hg IRRPME+ Calc (2)" sheetId="15" state="hidden" r:id="rId6"/>
    <sheet name="SELECTED" sheetId="17" r:id="rId7"/>
    <sheet name="INDEX" sheetId="18" r:id="rId8"/>
    <sheet name="FUNDS DATA" sheetId="19" r:id="rId9"/>
    <sheet name="DISCLAIMER" sheetId="20" r:id="rId10"/>
  </sheets>
  <definedNames>
    <definedName name="__FDS_HYPERLINK_TOGGLE_STATE__" hidden="1">"ON"</definedName>
    <definedName name="cashflows" localSheetId="2">#REF!</definedName>
    <definedName name="cashflows" localSheetId="5">#REF!</definedName>
    <definedName name="fundheading" localSheetId="2">#REF!</definedName>
    <definedName name="fundheading" localSheetId="5">#REF!</definedName>
    <definedName name="irrftse" localSheetId="2">#REF!</definedName>
    <definedName name="irrftse" localSheetId="5">#REF!</definedName>
    <definedName name="irrperfund" localSheetId="2">#REF!</definedName>
    <definedName name="irrperfund" localSheetId="5">#REF!</definedName>
    <definedName name="_xlnm.Print_Area" localSheetId="3">'RR Pension fund'!$A$1:$AA$131</definedName>
    <definedName name="_xlnm.Print_Area" localSheetId="4">'RR Trustees Ltd'!$A$1:$AA$131</definedName>
    <definedName name="valuations" localSheetId="2">#REF!</definedName>
    <definedName name="valuations" localSheetId="5">#REF!</definedName>
  </definedNames>
  <calcPr calcId="179021"/>
</workbook>
</file>

<file path=xl/calcChain.xml><?xml version="1.0" encoding="utf-8"?>
<calcChain xmlns="http://schemas.openxmlformats.org/spreadsheetml/2006/main">
  <c r="H4" i="17" l="1"/>
  <c r="D4" i="17" s="1"/>
  <c r="G4" i="17"/>
  <c r="E4" i="17" l="1"/>
  <c r="A5" i="17"/>
  <c r="D5" i="17" s="1"/>
  <c r="C4" i="17"/>
  <c r="B4" i="17"/>
  <c r="O8" i="14"/>
  <c r="O9" i="14"/>
  <c r="O70" i="14"/>
  <c r="O73" i="14"/>
  <c r="O74" i="14"/>
  <c r="O94" i="14"/>
  <c r="O97" i="14"/>
  <c r="M3" i="14"/>
  <c r="N4" i="14"/>
  <c r="O4" i="14" s="1"/>
  <c r="N5" i="14"/>
  <c r="O5" i="14" s="1"/>
  <c r="N6" i="14"/>
  <c r="O6" i="14" s="1"/>
  <c r="N7" i="14"/>
  <c r="O7" i="14" s="1"/>
  <c r="N8" i="14"/>
  <c r="N9" i="14"/>
  <c r="N10" i="14"/>
  <c r="N11" i="14"/>
  <c r="N12" i="14"/>
  <c r="O12" i="14" s="1"/>
  <c r="N13" i="14"/>
  <c r="O13" i="14" s="1"/>
  <c r="N14" i="14"/>
  <c r="O14" i="14" s="1"/>
  <c r="N55" i="14"/>
  <c r="N56" i="14"/>
  <c r="N57" i="14"/>
  <c r="O57" i="14" s="1"/>
  <c r="N58" i="14"/>
  <c r="O58" i="14" s="1"/>
  <c r="N59" i="14"/>
  <c r="N60" i="14"/>
  <c r="N61" i="14"/>
  <c r="N62" i="14"/>
  <c r="O62" i="14" s="1"/>
  <c r="N63" i="14"/>
  <c r="O63" i="14" s="1"/>
  <c r="N64" i="14"/>
  <c r="O64" i="14" s="1"/>
  <c r="N65" i="14"/>
  <c r="O65" i="14" s="1"/>
  <c r="N66" i="14"/>
  <c r="O66" i="14" s="1"/>
  <c r="N67" i="14"/>
  <c r="N68" i="14"/>
  <c r="N69" i="14"/>
  <c r="O69" i="14" s="1"/>
  <c r="N70" i="14"/>
  <c r="N71" i="14"/>
  <c r="O71" i="14" s="1"/>
  <c r="N72" i="14"/>
  <c r="O72" i="14" s="1"/>
  <c r="N73" i="14"/>
  <c r="N74" i="14"/>
  <c r="N75" i="14"/>
  <c r="O75" i="14" s="1"/>
  <c r="N76" i="14"/>
  <c r="O76" i="14" s="1"/>
  <c r="N77" i="14"/>
  <c r="O77" i="14" s="1"/>
  <c r="N78" i="14"/>
  <c r="O78" i="14" s="1"/>
  <c r="N79" i="14"/>
  <c r="O79" i="14" s="1"/>
  <c r="N80" i="14"/>
  <c r="O80" i="14" s="1"/>
  <c r="N81" i="14"/>
  <c r="O81" i="14" s="1"/>
  <c r="N82" i="14"/>
  <c r="O82" i="14" s="1"/>
  <c r="N83" i="14"/>
  <c r="O83" i="14" s="1"/>
  <c r="N84" i="14"/>
  <c r="N85" i="14"/>
  <c r="N86" i="14"/>
  <c r="O86" i="14" s="1"/>
  <c r="N87" i="14"/>
  <c r="O87" i="14" s="1"/>
  <c r="N88" i="14"/>
  <c r="O88" i="14" s="1"/>
  <c r="N89" i="14"/>
  <c r="O89" i="14" s="1"/>
  <c r="N90" i="14"/>
  <c r="O90" i="14" s="1"/>
  <c r="N91" i="14"/>
  <c r="O91" i="14" s="1"/>
  <c r="N92" i="14"/>
  <c r="N93" i="14"/>
  <c r="N94" i="14"/>
  <c r="N95" i="14"/>
  <c r="O95" i="14" s="1"/>
  <c r="N96" i="14"/>
  <c r="O96" i="14" s="1"/>
  <c r="N97" i="14"/>
  <c r="N98" i="14"/>
  <c r="N99" i="14"/>
  <c r="N100" i="14"/>
  <c r="O100" i="14" s="1"/>
  <c r="N101" i="14"/>
  <c r="O101" i="14" s="1"/>
  <c r="N102" i="14"/>
  <c r="N3" i="14"/>
  <c r="O3" i="14" s="1"/>
  <c r="L3" i="14"/>
  <c r="B107" i="14"/>
  <c r="B106" i="14"/>
  <c r="B105" i="14"/>
  <c r="I4" i="14"/>
  <c r="P4" i="14" s="1"/>
  <c r="I5" i="14"/>
  <c r="K5" i="14" s="1"/>
  <c r="I3" i="14"/>
  <c r="P3" i="14" s="1"/>
  <c r="E5" i="17" l="1"/>
  <c r="C5" i="17"/>
  <c r="A6" i="17"/>
  <c r="A7" i="17" s="1"/>
  <c r="B5" i="17"/>
  <c r="J5" i="14"/>
  <c r="L4" i="14"/>
  <c r="K3" i="14"/>
  <c r="J3" i="14"/>
  <c r="J4" i="14"/>
  <c r="K4" i="14"/>
  <c r="M4" i="14"/>
  <c r="P5" i="14"/>
  <c r="L5" i="14" l="1"/>
  <c r="D6" i="17"/>
  <c r="C6" i="17"/>
  <c r="B6" i="17"/>
  <c r="E6" i="17"/>
  <c r="A8" i="17"/>
  <c r="B7" i="17"/>
  <c r="C7" i="17"/>
  <c r="D7" i="17"/>
  <c r="E7" i="17"/>
  <c r="M5" i="14"/>
  <c r="A9" i="17" l="1"/>
  <c r="B8" i="17"/>
  <c r="C8" i="17"/>
  <c r="D8" i="17"/>
  <c r="E8" i="17"/>
  <c r="S9" i="14"/>
  <c r="S10" i="14" s="1"/>
  <c r="S11" i="14" s="1"/>
  <c r="S12" i="14" s="1"/>
  <c r="S13" i="14" s="1"/>
  <c r="S14" i="14" s="1"/>
  <c r="S55" i="14" s="1"/>
  <c r="S56" i="14" s="1"/>
  <c r="S57" i="14" s="1"/>
  <c r="S58" i="14" s="1"/>
  <c r="S59" i="14" s="1"/>
  <c r="S60" i="14" s="1"/>
  <c r="S61" i="14" s="1"/>
  <c r="S62" i="14" s="1"/>
  <c r="S63" i="14" s="1"/>
  <c r="S64" i="14" s="1"/>
  <c r="S65" i="14" s="1"/>
  <c r="S66" i="14" s="1"/>
  <c r="S67" i="14" s="1"/>
  <c r="S68" i="14" s="1"/>
  <c r="S69" i="14" s="1"/>
  <c r="S70" i="14" s="1"/>
  <c r="S71" i="14" s="1"/>
  <c r="S72" i="14" s="1"/>
  <c r="S73" i="14" s="1"/>
  <c r="S74" i="14" s="1"/>
  <c r="S75" i="14" s="1"/>
  <c r="S76" i="14" s="1"/>
  <c r="S77" i="14" s="1"/>
  <c r="S78" i="14" s="1"/>
  <c r="S79" i="14" s="1"/>
  <c r="S80" i="14" s="1"/>
  <c r="S81" i="14" s="1"/>
  <c r="S82" i="14" s="1"/>
  <c r="S83" i="14" s="1"/>
  <c r="S84" i="14" s="1"/>
  <c r="S85" i="14" s="1"/>
  <c r="S86" i="14" s="1"/>
  <c r="S87" i="14" s="1"/>
  <c r="S88" i="14" s="1"/>
  <c r="S89" i="14" s="1"/>
  <c r="S90" i="14" s="1"/>
  <c r="S91" i="14" s="1"/>
  <c r="S92" i="14" s="1"/>
  <c r="S93" i="14" s="1"/>
  <c r="S94" i="14" s="1"/>
  <c r="S95" i="14" s="1"/>
  <c r="S96" i="14" s="1"/>
  <c r="S97" i="14" s="1"/>
  <c r="S98" i="14" s="1"/>
  <c r="S99" i="14" s="1"/>
  <c r="S100" i="14" s="1"/>
  <c r="S101" i="14" s="1"/>
  <c r="S102" i="14" s="1"/>
  <c r="S103" i="14" s="1"/>
  <c r="S104" i="14" s="1"/>
  <c r="C99" i="15"/>
  <c r="B99" i="15"/>
  <c r="B98" i="15"/>
  <c r="B97" i="15"/>
  <c r="K96" i="15"/>
  <c r="J96" i="15"/>
  <c r="G96" i="15"/>
  <c r="H96" i="15"/>
  <c r="A10" i="17" l="1"/>
  <c r="B9" i="17"/>
  <c r="C9" i="17"/>
  <c r="D9" i="17"/>
  <c r="E9" i="17"/>
  <c r="S105" i="14"/>
  <c r="S106" i="14" s="1"/>
  <c r="S107" i="14" s="1"/>
  <c r="S108" i="14" s="1"/>
  <c r="S109" i="14" s="1"/>
  <c r="S110" i="14" s="1"/>
  <c r="S111" i="14" s="1"/>
  <c r="S112" i="14" s="1"/>
  <c r="S113" i="14" s="1"/>
  <c r="S114" i="14" s="1"/>
  <c r="S115" i="14" s="1"/>
  <c r="S116" i="14" s="1"/>
  <c r="S117" i="14" s="1"/>
  <c r="S118" i="14" s="1"/>
  <c r="S119" i="14" s="1"/>
  <c r="S120" i="14" s="1"/>
  <c r="S121" i="14" s="1"/>
  <c r="S122" i="14" s="1"/>
  <c r="S123" i="14" s="1"/>
  <c r="S124" i="14" s="1"/>
  <c r="S125" i="14" s="1"/>
  <c r="S126" i="14" s="1"/>
  <c r="S127" i="14" s="1"/>
  <c r="S128" i="14" s="1"/>
  <c r="S129" i="14" s="1"/>
  <c r="S130" i="14" s="1"/>
  <c r="S131" i="14" s="1"/>
  <c r="S132" i="14" s="1"/>
  <c r="S133" i="14" s="1"/>
  <c r="S134" i="14" s="1"/>
  <c r="S135" i="14" s="1"/>
  <c r="S136" i="14" s="1"/>
  <c r="S137" i="14" s="1"/>
  <c r="S138" i="14" s="1"/>
  <c r="S139" i="14" s="1"/>
  <c r="S140" i="14" s="1"/>
  <c r="S141" i="14" s="1"/>
  <c r="S142" i="14" s="1"/>
  <c r="S143" i="14" s="1"/>
  <c r="S144" i="14" s="1"/>
  <c r="S145" i="14" s="1"/>
  <c r="S146" i="14" s="1"/>
  <c r="S147" i="14" s="1"/>
  <c r="S148" i="14" s="1"/>
  <c r="S149" i="14" s="1"/>
  <c r="I6" i="14"/>
  <c r="J6" i="14" s="1"/>
  <c r="F96" i="15"/>
  <c r="E96" i="15"/>
  <c r="K95" i="15"/>
  <c r="J95" i="15"/>
  <c r="G95" i="15"/>
  <c r="H95" i="15"/>
  <c r="A11" i="17" l="1"/>
  <c r="B10" i="17"/>
  <c r="C10" i="17"/>
  <c r="D10" i="17"/>
  <c r="E10" i="17"/>
  <c r="P6" i="14"/>
  <c r="K6" i="14"/>
  <c r="S150" i="14"/>
  <c r="S151" i="14" s="1"/>
  <c r="S152" i="14" s="1"/>
  <c r="S153" i="14" s="1"/>
  <c r="S154" i="14" s="1"/>
  <c r="S155" i="14" s="1"/>
  <c r="S156" i="14" s="1"/>
  <c r="S157" i="14" s="1"/>
  <c r="S158" i="14" s="1"/>
  <c r="S159" i="14" s="1"/>
  <c r="S160" i="14" s="1"/>
  <c r="S161" i="14" s="1"/>
  <c r="S162" i="14" s="1"/>
  <c r="S163" i="14" s="1"/>
  <c r="S164" i="14" s="1"/>
  <c r="S165" i="14" s="1"/>
  <c r="S166" i="14" s="1"/>
  <c r="S167" i="14" s="1"/>
  <c r="S168" i="14" s="1"/>
  <c r="S169" i="14" s="1"/>
  <c r="S170" i="14" s="1"/>
  <c r="S171" i="14" s="1"/>
  <c r="S172" i="14" s="1"/>
  <c r="S173" i="14" s="1"/>
  <c r="S174" i="14" s="1"/>
  <c r="S175" i="14" s="1"/>
  <c r="S176" i="14" s="1"/>
  <c r="S177" i="14" s="1"/>
  <c r="S178" i="14" s="1"/>
  <c r="S179" i="14" s="1"/>
  <c r="S180" i="14" s="1"/>
  <c r="S181" i="14" s="1"/>
  <c r="S182" i="14" s="1"/>
  <c r="S183" i="14" s="1"/>
  <c r="S184" i="14" s="1"/>
  <c r="S185" i="14" s="1"/>
  <c r="S186" i="14" s="1"/>
  <c r="S187" i="14" s="1"/>
  <c r="S188" i="14" s="1"/>
  <c r="S189" i="14" s="1"/>
  <c r="S190" i="14" s="1"/>
  <c r="S191" i="14" s="1"/>
  <c r="S192" i="14" s="1"/>
  <c r="S193" i="14" s="1"/>
  <c r="S194" i="14" s="1"/>
  <c r="S195" i="14" s="1"/>
  <c r="S196" i="14" s="1"/>
  <c r="S197" i="14" s="1"/>
  <c r="S198" i="14" s="1"/>
  <c r="S199" i="14" s="1"/>
  <c r="S200" i="14" s="1"/>
  <c r="S201" i="14" s="1"/>
  <c r="S202" i="14" s="1"/>
  <c r="S203" i="14" s="1"/>
  <c r="S204" i="14" s="1"/>
  <c r="S205" i="14" s="1"/>
  <c r="S206" i="14" s="1"/>
  <c r="S207" i="14" s="1"/>
  <c r="S208" i="14" s="1"/>
  <c r="I7" i="14"/>
  <c r="J7" i="14" s="1"/>
  <c r="F95" i="15"/>
  <c r="E95" i="15"/>
  <c r="D95" i="15"/>
  <c r="M94" i="15"/>
  <c r="K94" i="15"/>
  <c r="J94" i="15"/>
  <c r="G94" i="15"/>
  <c r="H94" i="15"/>
  <c r="A12" i="17" l="1"/>
  <c r="B11" i="17"/>
  <c r="C11" i="17"/>
  <c r="D11" i="17"/>
  <c r="E11" i="17"/>
  <c r="L6" i="14"/>
  <c r="M6" i="14"/>
  <c r="P7" i="14"/>
  <c r="L7" i="14" s="1"/>
  <c r="K7" i="14"/>
  <c r="S209" i="14"/>
  <c r="S210" i="14" s="1"/>
  <c r="S211" i="14" s="1"/>
  <c r="S212" i="14" s="1"/>
  <c r="S213" i="14" s="1"/>
  <c r="S214" i="14" s="1"/>
  <c r="S215" i="14" s="1"/>
  <c r="S216" i="14" s="1"/>
  <c r="S217" i="14" s="1"/>
  <c r="S218" i="14" s="1"/>
  <c r="S219" i="14" s="1"/>
  <c r="S220" i="14" s="1"/>
  <c r="S221" i="14" s="1"/>
  <c r="S222" i="14" s="1"/>
  <c r="S223" i="14" s="1"/>
  <c r="S224" i="14" s="1"/>
  <c r="S225" i="14" s="1"/>
  <c r="S226" i="14" s="1"/>
  <c r="S227" i="14" s="1"/>
  <c r="S228" i="14" s="1"/>
  <c r="S229" i="14" s="1"/>
  <c r="S230" i="14" s="1"/>
  <c r="S231" i="14" s="1"/>
  <c r="S232" i="14" s="1"/>
  <c r="S233" i="14" s="1"/>
  <c r="S234" i="14" s="1"/>
  <c r="S235" i="14" s="1"/>
  <c r="S236" i="14" s="1"/>
  <c r="S237" i="14" s="1"/>
  <c r="I8" i="14"/>
  <c r="J8" i="14" s="1"/>
  <c r="I11" i="14"/>
  <c r="J11" i="14" s="1"/>
  <c r="I9" i="14"/>
  <c r="J9" i="14" s="1"/>
  <c r="I10" i="14"/>
  <c r="J10" i="14" s="1"/>
  <c r="F94" i="15"/>
  <c r="E94" i="15"/>
  <c r="D94" i="15"/>
  <c r="K93" i="15"/>
  <c r="J93" i="15"/>
  <c r="H93" i="15"/>
  <c r="G93" i="15"/>
  <c r="A13" i="17" l="1"/>
  <c r="B12" i="17"/>
  <c r="C12" i="17"/>
  <c r="D12" i="17"/>
  <c r="E12" i="17"/>
  <c r="M7" i="14"/>
  <c r="K8" i="14"/>
  <c r="P8" i="14"/>
  <c r="L8" i="14" s="1"/>
  <c r="L9" i="14" s="1"/>
  <c r="L10" i="14" s="1"/>
  <c r="K9" i="14"/>
  <c r="P9" i="14"/>
  <c r="P10" i="14"/>
  <c r="K10" i="14"/>
  <c r="P11" i="14"/>
  <c r="K11" i="14"/>
  <c r="S238" i="14"/>
  <c r="S239" i="14" s="1"/>
  <c r="S240" i="14" s="1"/>
  <c r="S241" i="14" s="1"/>
  <c r="S242" i="14" s="1"/>
  <c r="S243" i="14" s="1"/>
  <c r="I12" i="14"/>
  <c r="J12" i="14" s="1"/>
  <c r="I13" i="14"/>
  <c r="J13" i="14" s="1"/>
  <c r="F93" i="15"/>
  <c r="E93" i="15"/>
  <c r="D93" i="15"/>
  <c r="K92" i="15"/>
  <c r="J92" i="15"/>
  <c r="H92" i="15"/>
  <c r="G92" i="15"/>
  <c r="A14" i="17" l="1"/>
  <c r="B13" i="17"/>
  <c r="C13" i="17"/>
  <c r="D13" i="17"/>
  <c r="E13" i="17"/>
  <c r="L11" i="14"/>
  <c r="M8" i="14"/>
  <c r="M9" i="14" s="1"/>
  <c r="K13" i="14"/>
  <c r="P13" i="14"/>
  <c r="P12" i="14"/>
  <c r="K12" i="14"/>
  <c r="S244" i="14"/>
  <c r="S245" i="14" s="1"/>
  <c r="S246" i="14" s="1"/>
  <c r="S247" i="14" s="1"/>
  <c r="S248" i="14" s="1"/>
  <c r="S249" i="14" s="1"/>
  <c r="S250" i="14" s="1"/>
  <c r="S251" i="14" s="1"/>
  <c r="S252" i="14" s="1"/>
  <c r="S253" i="14" s="1"/>
  <c r="S254" i="14" s="1"/>
  <c r="S255" i="14" s="1"/>
  <c r="S256" i="14" s="1"/>
  <c r="S257" i="14" s="1"/>
  <c r="S258" i="14" s="1"/>
  <c r="S259" i="14" s="1"/>
  <c r="S260" i="14" s="1"/>
  <c r="S261" i="14" s="1"/>
  <c r="S262" i="14" s="1"/>
  <c r="S263" i="14" s="1"/>
  <c r="S264" i="14" s="1"/>
  <c r="S265" i="14" s="1"/>
  <c r="S266" i="14" s="1"/>
  <c r="S267" i="14" s="1"/>
  <c r="S268" i="14" s="1"/>
  <c r="S269" i="14" s="1"/>
  <c r="S270" i="14" s="1"/>
  <c r="S271" i="14" s="1"/>
  <c r="S272" i="14" s="1"/>
  <c r="S273" i="14" s="1"/>
  <c r="S274" i="14" s="1"/>
  <c r="S275" i="14" s="1"/>
  <c r="S276" i="14" s="1"/>
  <c r="S277" i="14" s="1"/>
  <c r="S278" i="14" s="1"/>
  <c r="S279" i="14" s="1"/>
  <c r="S280" i="14" s="1"/>
  <c r="S281" i="14" s="1"/>
  <c r="S282" i="14" s="1"/>
  <c r="S283" i="14" s="1"/>
  <c r="S284" i="14" s="1"/>
  <c r="S285" i="14" s="1"/>
  <c r="S286" i="14" s="1"/>
  <c r="S287" i="14" s="1"/>
  <c r="S288" i="14" s="1"/>
  <c r="S289" i="14" s="1"/>
  <c r="S290" i="14" s="1"/>
  <c r="I14" i="14"/>
  <c r="J14" i="14" s="1"/>
  <c r="F92" i="15"/>
  <c r="E92" i="15"/>
  <c r="D92" i="15"/>
  <c r="K91" i="15"/>
  <c r="J91" i="15"/>
  <c r="G91" i="15"/>
  <c r="H91" i="15"/>
  <c r="L12" i="14" l="1"/>
  <c r="A15" i="17"/>
  <c r="B14" i="17"/>
  <c r="C14" i="17"/>
  <c r="D14" i="17"/>
  <c r="E14" i="17"/>
  <c r="L13" i="14"/>
  <c r="P14" i="14"/>
  <c r="K14" i="14"/>
  <c r="S291" i="14"/>
  <c r="S292" i="14" s="1"/>
  <c r="S293" i="14" s="1"/>
  <c r="S294" i="14" s="1"/>
  <c r="I56" i="14"/>
  <c r="J56" i="14" s="1"/>
  <c r="I55" i="14"/>
  <c r="J55" i="14" s="1"/>
  <c r="F91" i="15"/>
  <c r="E91" i="15"/>
  <c r="D91" i="15"/>
  <c r="K90" i="15"/>
  <c r="J90" i="15"/>
  <c r="H90" i="15"/>
  <c r="G90" i="15"/>
  <c r="A16" i="17" l="1"/>
  <c r="B15" i="17"/>
  <c r="C15" i="17"/>
  <c r="D15" i="17"/>
  <c r="E15" i="17"/>
  <c r="L14" i="14"/>
  <c r="P55" i="14"/>
  <c r="K55" i="14"/>
  <c r="K56" i="14"/>
  <c r="P56" i="14"/>
  <c r="S295" i="14"/>
  <c r="S296" i="14" s="1"/>
  <c r="S297" i="14" s="1"/>
  <c r="S298" i="14" s="1"/>
  <c r="S299" i="14" s="1"/>
  <c r="S300" i="14" s="1"/>
  <c r="S301" i="14" s="1"/>
  <c r="S302" i="14" s="1"/>
  <c r="S303" i="14" s="1"/>
  <c r="S304" i="14" s="1"/>
  <c r="S305" i="14" s="1"/>
  <c r="S306" i="14" s="1"/>
  <c r="S307" i="14" s="1"/>
  <c r="S308" i="14" s="1"/>
  <c r="S309" i="14" s="1"/>
  <c r="S310" i="14" s="1"/>
  <c r="S311" i="14" s="1"/>
  <c r="S312" i="14" s="1"/>
  <c r="S313" i="14" s="1"/>
  <c r="S314" i="14" s="1"/>
  <c r="S315" i="14" s="1"/>
  <c r="S316" i="14" s="1"/>
  <c r="S317" i="14" s="1"/>
  <c r="S318" i="14" s="1"/>
  <c r="S319" i="14" s="1"/>
  <c r="S320" i="14" s="1"/>
  <c r="S321" i="14" s="1"/>
  <c r="S322" i="14" s="1"/>
  <c r="S323" i="14" s="1"/>
  <c r="S324" i="14" s="1"/>
  <c r="S325" i="14" s="1"/>
  <c r="S326" i="14" s="1"/>
  <c r="S327" i="14" s="1"/>
  <c r="S328" i="14" s="1"/>
  <c r="S329" i="14" s="1"/>
  <c r="S330" i="14" s="1"/>
  <c r="S331" i="14" s="1"/>
  <c r="S332" i="14" s="1"/>
  <c r="S333" i="14" s="1"/>
  <c r="S334" i="14" s="1"/>
  <c r="S335" i="14" s="1"/>
  <c r="S336" i="14" s="1"/>
  <c r="S337" i="14" s="1"/>
  <c r="S338" i="14" s="1"/>
  <c r="S339" i="14" s="1"/>
  <c r="S340" i="14" s="1"/>
  <c r="S341" i="14" s="1"/>
  <c r="S342" i="14" s="1"/>
  <c r="S343" i="14" s="1"/>
  <c r="S344" i="14" s="1"/>
  <c r="S345" i="14" s="1"/>
  <c r="S346" i="14" s="1"/>
  <c r="S347" i="14" s="1"/>
  <c r="S348" i="14" s="1"/>
  <c r="S349" i="14" s="1"/>
  <c r="S350" i="14" s="1"/>
  <c r="S351" i="14" s="1"/>
  <c r="S352" i="14" s="1"/>
  <c r="S353" i="14" s="1"/>
  <c r="S354" i="14" s="1"/>
  <c r="S355" i="14" s="1"/>
  <c r="S356" i="14" s="1"/>
  <c r="S357" i="14" s="1"/>
  <c r="I57" i="14"/>
  <c r="J57" i="14" s="1"/>
  <c r="I58" i="14"/>
  <c r="J58" i="14" s="1"/>
  <c r="F90" i="15"/>
  <c r="E90" i="15"/>
  <c r="D90" i="15"/>
  <c r="M89" i="15"/>
  <c r="K89" i="15"/>
  <c r="J89" i="15"/>
  <c r="G89" i="15"/>
  <c r="H89" i="15"/>
  <c r="A17" i="17" l="1"/>
  <c r="B16" i="17"/>
  <c r="C16" i="17"/>
  <c r="D16" i="17"/>
  <c r="E16" i="17"/>
  <c r="L55" i="14"/>
  <c r="L56" i="14" s="1"/>
  <c r="P58" i="14"/>
  <c r="K58" i="14"/>
  <c r="K57" i="14"/>
  <c r="P57" i="14"/>
  <c r="S358" i="14"/>
  <c r="S359" i="14" s="1"/>
  <c r="S360" i="14" s="1"/>
  <c r="I60" i="14"/>
  <c r="J60" i="14" s="1"/>
  <c r="I59" i="14"/>
  <c r="J59" i="14" s="1"/>
  <c r="I61" i="14"/>
  <c r="J61" i="14" s="1"/>
  <c r="F89" i="15"/>
  <c r="E89" i="15"/>
  <c r="D89" i="15"/>
  <c r="K88" i="15"/>
  <c r="J88" i="15"/>
  <c r="G88" i="15"/>
  <c r="H88" i="15"/>
  <c r="L57" i="14" l="1"/>
  <c r="L58" i="14" s="1"/>
  <c r="A18" i="17"/>
  <c r="B17" i="17"/>
  <c r="C17" i="17"/>
  <c r="D17" i="17"/>
  <c r="E17" i="17"/>
  <c r="K61" i="14"/>
  <c r="P61" i="14"/>
  <c r="P59" i="14"/>
  <c r="L59" i="14" s="1"/>
  <c r="K59" i="14"/>
  <c r="K60" i="14"/>
  <c r="P60" i="14"/>
  <c r="S361" i="14"/>
  <c r="S362" i="14" s="1"/>
  <c r="S363" i="14" s="1"/>
  <c r="S364" i="14" s="1"/>
  <c r="S365" i="14" s="1"/>
  <c r="S366" i="14" s="1"/>
  <c r="S367" i="14" s="1"/>
  <c r="S368" i="14" s="1"/>
  <c r="S369" i="14" s="1"/>
  <c r="S370" i="14" s="1"/>
  <c r="S371" i="14" s="1"/>
  <c r="S372" i="14" s="1"/>
  <c r="S373" i="14" s="1"/>
  <c r="S374" i="14" s="1"/>
  <c r="S375" i="14" s="1"/>
  <c r="S376" i="14" s="1"/>
  <c r="S377" i="14" s="1"/>
  <c r="S378" i="14" s="1"/>
  <c r="S379" i="14" s="1"/>
  <c r="S380" i="14" s="1"/>
  <c r="S381" i="14" s="1"/>
  <c r="S382" i="14" s="1"/>
  <c r="S383" i="14" s="1"/>
  <c r="S384" i="14" s="1"/>
  <c r="S385" i="14" s="1"/>
  <c r="S386" i="14" s="1"/>
  <c r="I64" i="14"/>
  <c r="J64" i="14" s="1"/>
  <c r="I62" i="14"/>
  <c r="J62" i="14" s="1"/>
  <c r="I63" i="14"/>
  <c r="J63" i="14" s="1"/>
  <c r="F88" i="15"/>
  <c r="E88" i="15"/>
  <c r="D88" i="15"/>
  <c r="K87" i="15"/>
  <c r="J87" i="15"/>
  <c r="G87" i="15"/>
  <c r="H87" i="15"/>
  <c r="L60" i="14" l="1"/>
  <c r="L61" i="14" s="1"/>
  <c r="A19" i="17"/>
  <c r="B18" i="17"/>
  <c r="C18" i="17"/>
  <c r="D18" i="17"/>
  <c r="E18" i="17"/>
  <c r="K64" i="14"/>
  <c r="P64" i="14"/>
  <c r="P63" i="14"/>
  <c r="K63" i="14"/>
  <c r="P62" i="14"/>
  <c r="L62" i="14" s="1"/>
  <c r="K62" i="14"/>
  <c r="S387" i="14"/>
  <c r="S388" i="14" s="1"/>
  <c r="S389" i="14" s="1"/>
  <c r="S390" i="14" s="1"/>
  <c r="S391" i="14" s="1"/>
  <c r="S392" i="14" s="1"/>
  <c r="S393" i="14" s="1"/>
  <c r="S394" i="14" s="1"/>
  <c r="S395" i="14" s="1"/>
  <c r="S396" i="14" s="1"/>
  <c r="S397" i="14" s="1"/>
  <c r="S398" i="14" s="1"/>
  <c r="S399" i="14" s="1"/>
  <c r="S400" i="14" s="1"/>
  <c r="S401" i="14" s="1"/>
  <c r="S402" i="14" s="1"/>
  <c r="S403" i="14" s="1"/>
  <c r="S404" i="14" s="1"/>
  <c r="S405" i="14" s="1"/>
  <c r="S406" i="14" s="1"/>
  <c r="S407" i="14" s="1"/>
  <c r="S408" i="14" s="1"/>
  <c r="S409" i="14" s="1"/>
  <c r="S410" i="14" s="1"/>
  <c r="S411" i="14" s="1"/>
  <c r="S412" i="14" s="1"/>
  <c r="S413" i="14" s="1"/>
  <c r="S414" i="14" s="1"/>
  <c r="S415" i="14" s="1"/>
  <c r="S416" i="14" s="1"/>
  <c r="S417" i="14" s="1"/>
  <c r="S418" i="14" s="1"/>
  <c r="S419" i="14" s="1"/>
  <c r="I65" i="14"/>
  <c r="J65" i="14" s="1"/>
  <c r="F87" i="15"/>
  <c r="E87" i="15"/>
  <c r="D87" i="15"/>
  <c r="M86" i="15"/>
  <c r="K86" i="15"/>
  <c r="J86" i="15"/>
  <c r="H86" i="15"/>
  <c r="G86" i="15"/>
  <c r="A20" i="17" l="1"/>
  <c r="B19" i="17"/>
  <c r="C19" i="17"/>
  <c r="D19" i="17"/>
  <c r="E19" i="17"/>
  <c r="L63" i="14"/>
  <c r="L64" i="14" s="1"/>
  <c r="K65" i="14"/>
  <c r="P65" i="14"/>
  <c r="S420" i="14"/>
  <c r="S421" i="14" s="1"/>
  <c r="S422" i="14" s="1"/>
  <c r="I68" i="14"/>
  <c r="J68" i="14" s="1"/>
  <c r="I67" i="14"/>
  <c r="J67" i="14" s="1"/>
  <c r="I66" i="14"/>
  <c r="J66" i="14" s="1"/>
  <c r="F86" i="15"/>
  <c r="E86" i="15"/>
  <c r="D86" i="15"/>
  <c r="K85" i="15"/>
  <c r="J85" i="15"/>
  <c r="H85" i="15"/>
  <c r="G85" i="15"/>
  <c r="L65" i="14" l="1"/>
  <c r="A21" i="17"/>
  <c r="B20" i="17"/>
  <c r="C20" i="17"/>
  <c r="D20" i="17"/>
  <c r="E20" i="17"/>
  <c r="P67" i="14"/>
  <c r="K67" i="14"/>
  <c r="P68" i="14"/>
  <c r="K68" i="14"/>
  <c r="P66" i="14"/>
  <c r="L66" i="14" s="1"/>
  <c r="K66" i="14"/>
  <c r="S423" i="14"/>
  <c r="S424" i="14" s="1"/>
  <c r="S425" i="14" s="1"/>
  <c r="S426" i="14" s="1"/>
  <c r="S427" i="14" s="1"/>
  <c r="S428" i="14" s="1"/>
  <c r="S429" i="14" s="1"/>
  <c r="S430" i="14" s="1"/>
  <c r="S431" i="14" s="1"/>
  <c r="S432" i="14" s="1"/>
  <c r="S433" i="14" s="1"/>
  <c r="S434" i="14" s="1"/>
  <c r="S435" i="14" s="1"/>
  <c r="S436" i="14" s="1"/>
  <c r="S437" i="14" s="1"/>
  <c r="S438" i="14" s="1"/>
  <c r="S439" i="14" s="1"/>
  <c r="S440" i="14" s="1"/>
  <c r="S441" i="14" s="1"/>
  <c r="S442" i="14" s="1"/>
  <c r="S443" i="14" s="1"/>
  <c r="S444" i="14" s="1"/>
  <c r="S445" i="14" s="1"/>
  <c r="S446" i="14" s="1"/>
  <c r="S447" i="14" s="1"/>
  <c r="S448" i="14" s="1"/>
  <c r="S449" i="14" s="1"/>
  <c r="I70" i="14"/>
  <c r="J70" i="14" s="1"/>
  <c r="I69" i="14"/>
  <c r="J69" i="14" s="1"/>
  <c r="F85" i="15"/>
  <c r="E85" i="15"/>
  <c r="D85" i="15"/>
  <c r="M84" i="15"/>
  <c r="K84" i="15"/>
  <c r="J84" i="15"/>
  <c r="G84" i="15"/>
  <c r="H84" i="15"/>
  <c r="L67" i="14" l="1"/>
  <c r="A22" i="17"/>
  <c r="B21" i="17"/>
  <c r="C21" i="17"/>
  <c r="D21" i="17"/>
  <c r="E21" i="17"/>
  <c r="L68" i="14"/>
  <c r="P70" i="14"/>
  <c r="K70" i="14"/>
  <c r="K69" i="14"/>
  <c r="P69" i="14"/>
  <c r="S450" i="14"/>
  <c r="S451" i="14" s="1"/>
  <c r="S452" i="14" s="1"/>
  <c r="S453" i="14" s="1"/>
  <c r="S454" i="14" s="1"/>
  <c r="S455" i="14" s="1"/>
  <c r="S456" i="14" s="1"/>
  <c r="S457" i="14" s="1"/>
  <c r="S458" i="14" s="1"/>
  <c r="S459" i="14" s="1"/>
  <c r="S460" i="14" s="1"/>
  <c r="S461" i="14" s="1"/>
  <c r="S462" i="14" s="1"/>
  <c r="S463" i="14" s="1"/>
  <c r="S464" i="14" s="1"/>
  <c r="S465" i="14" s="1"/>
  <c r="S466" i="14" s="1"/>
  <c r="I71" i="14"/>
  <c r="J71" i="14" s="1"/>
  <c r="F84" i="15"/>
  <c r="E84" i="15"/>
  <c r="D84" i="15"/>
  <c r="M83" i="15"/>
  <c r="K83" i="15"/>
  <c r="J83" i="15"/>
  <c r="G83" i="15"/>
  <c r="H83" i="15"/>
  <c r="L69" i="14" l="1"/>
  <c r="A23" i="17"/>
  <c r="B22" i="17"/>
  <c r="C22" i="17"/>
  <c r="D22" i="17"/>
  <c r="E22" i="17"/>
  <c r="L70" i="14"/>
  <c r="P71" i="14"/>
  <c r="K71" i="14"/>
  <c r="S467" i="14"/>
  <c r="S468" i="14" s="1"/>
  <c r="S469" i="14" s="1"/>
  <c r="S470" i="14" s="1"/>
  <c r="S471" i="14" s="1"/>
  <c r="S472" i="14" s="1"/>
  <c r="S473" i="14" s="1"/>
  <c r="S474" i="14" s="1"/>
  <c r="S475" i="14" s="1"/>
  <c r="S476" i="14" s="1"/>
  <c r="S477" i="14" s="1"/>
  <c r="S478" i="14" s="1"/>
  <c r="S479" i="14" s="1"/>
  <c r="S480" i="14" s="1"/>
  <c r="S481" i="14" s="1"/>
  <c r="S482" i="14" s="1"/>
  <c r="S483" i="14" s="1"/>
  <c r="S484" i="14" s="1"/>
  <c r="S485" i="14" s="1"/>
  <c r="S486" i="14" s="1"/>
  <c r="S487" i="14" s="1"/>
  <c r="S488" i="14" s="1"/>
  <c r="S489" i="14" s="1"/>
  <c r="S490" i="14" s="1"/>
  <c r="S491" i="14" s="1"/>
  <c r="S492" i="14" s="1"/>
  <c r="S493" i="14" s="1"/>
  <c r="S494" i="14" s="1"/>
  <c r="I72" i="14"/>
  <c r="J72" i="14" s="1"/>
  <c r="F83" i="15"/>
  <c r="E83" i="15"/>
  <c r="D83" i="15"/>
  <c r="K82" i="15"/>
  <c r="J82" i="15"/>
  <c r="H82" i="15"/>
  <c r="G82" i="15"/>
  <c r="A24" i="17" l="1"/>
  <c r="B23" i="17"/>
  <c r="C23" i="17"/>
  <c r="D23" i="17"/>
  <c r="E23" i="17"/>
  <c r="L71" i="14"/>
  <c r="K72" i="14"/>
  <c r="P72" i="14"/>
  <c r="S495" i="14"/>
  <c r="S496" i="14" s="1"/>
  <c r="S497" i="14" s="1"/>
  <c r="S498" i="14" s="1"/>
  <c r="S499" i="14" s="1"/>
  <c r="S500" i="14" s="1"/>
  <c r="S501" i="14" s="1"/>
  <c r="S502" i="14" s="1"/>
  <c r="S503" i="14" s="1"/>
  <c r="S504" i="14" s="1"/>
  <c r="S505" i="14" s="1"/>
  <c r="S506" i="14" s="1"/>
  <c r="S507" i="14" s="1"/>
  <c r="I75" i="14"/>
  <c r="J75" i="14" s="1"/>
  <c r="I73" i="14"/>
  <c r="J73" i="14" s="1"/>
  <c r="I74" i="14"/>
  <c r="J74" i="14" s="1"/>
  <c r="F82" i="15"/>
  <c r="E82" i="15"/>
  <c r="D82" i="15"/>
  <c r="M81" i="15"/>
  <c r="K81" i="15"/>
  <c r="J81" i="15"/>
  <c r="G81" i="15"/>
  <c r="H81" i="15"/>
  <c r="A25" i="17" l="1"/>
  <c r="B24" i="17"/>
  <c r="C24" i="17"/>
  <c r="D24" i="17"/>
  <c r="E24" i="17"/>
  <c r="L72" i="14"/>
  <c r="K73" i="14"/>
  <c r="P73" i="14"/>
  <c r="P75" i="14"/>
  <c r="K75" i="14"/>
  <c r="P74" i="14"/>
  <c r="K74" i="14"/>
  <c r="S508" i="14"/>
  <c r="S509" i="14" s="1"/>
  <c r="S510" i="14" s="1"/>
  <c r="S511" i="14" s="1"/>
  <c r="S512" i="14" s="1"/>
  <c r="S513" i="14" s="1"/>
  <c r="S514" i="14" s="1"/>
  <c r="S515" i="14" s="1"/>
  <c r="S516" i="14" s="1"/>
  <c r="S517" i="14" s="1"/>
  <c r="S518" i="14" s="1"/>
  <c r="S519" i="14" s="1"/>
  <c r="S520" i="14" s="1"/>
  <c r="S521" i="14" s="1"/>
  <c r="S522" i="14" s="1"/>
  <c r="S523" i="14" s="1"/>
  <c r="S524" i="14" s="1"/>
  <c r="S525" i="14" s="1"/>
  <c r="S526" i="14" s="1"/>
  <c r="S527" i="14" s="1"/>
  <c r="S528" i="14" s="1"/>
  <c r="S529" i="14" s="1"/>
  <c r="S530" i="14" s="1"/>
  <c r="S531" i="14" s="1"/>
  <c r="S532" i="14" s="1"/>
  <c r="S533" i="14" s="1"/>
  <c r="S534" i="14" s="1"/>
  <c r="S535" i="14" s="1"/>
  <c r="S536" i="14" s="1"/>
  <c r="S537" i="14" s="1"/>
  <c r="S538" i="14" s="1"/>
  <c r="S539" i="14" s="1"/>
  <c r="S540" i="14" s="1"/>
  <c r="S541" i="14" s="1"/>
  <c r="S542" i="14" s="1"/>
  <c r="S543" i="14" s="1"/>
  <c r="S544" i="14" s="1"/>
  <c r="S545" i="14" s="1"/>
  <c r="S546" i="14" s="1"/>
  <c r="S547" i="14" s="1"/>
  <c r="S548" i="14" s="1"/>
  <c r="S549" i="14" s="1"/>
  <c r="S550" i="14" s="1"/>
  <c r="S551" i="14" s="1"/>
  <c r="S552" i="14" s="1"/>
  <c r="S553" i="14" s="1"/>
  <c r="S554" i="14" s="1"/>
  <c r="S555" i="14" s="1"/>
  <c r="S556" i="14" s="1"/>
  <c r="S557" i="14" s="1"/>
  <c r="S558" i="14" s="1"/>
  <c r="S559" i="14" s="1"/>
  <c r="S560" i="14" s="1"/>
  <c r="S561" i="14" s="1"/>
  <c r="S562" i="14" s="1"/>
  <c r="S563" i="14" s="1"/>
  <c r="S564" i="14" s="1"/>
  <c r="S565" i="14" s="1"/>
  <c r="S566" i="14" s="1"/>
  <c r="I76" i="14"/>
  <c r="J76" i="14" s="1"/>
  <c r="F81" i="15"/>
  <c r="E81" i="15"/>
  <c r="D81" i="15"/>
  <c r="K80" i="15"/>
  <c r="J80" i="15"/>
  <c r="H80" i="15"/>
  <c r="G80" i="15"/>
  <c r="A26" i="17" l="1"/>
  <c r="B25" i="17"/>
  <c r="C25" i="17"/>
  <c r="D25" i="17"/>
  <c r="E25" i="17"/>
  <c r="L73" i="14"/>
  <c r="L74" i="14" s="1"/>
  <c r="L75" i="14" s="1"/>
  <c r="K76" i="14"/>
  <c r="P76" i="14"/>
  <c r="S567" i="14"/>
  <c r="S568" i="14" s="1"/>
  <c r="S569" i="14" s="1"/>
  <c r="S570" i="14" s="1"/>
  <c r="S571" i="14" s="1"/>
  <c r="S572" i="14" s="1"/>
  <c r="S573" i="14" s="1"/>
  <c r="S574" i="14" s="1"/>
  <c r="S575" i="14" s="1"/>
  <c r="S576" i="14" s="1"/>
  <c r="S577" i="14" s="1"/>
  <c r="S578" i="14" s="1"/>
  <c r="S579" i="14" s="1"/>
  <c r="S580" i="14" s="1"/>
  <c r="S581" i="14" s="1"/>
  <c r="S582" i="14" s="1"/>
  <c r="S583" i="14" s="1"/>
  <c r="S584" i="14" s="1"/>
  <c r="S585" i="14" s="1"/>
  <c r="S586" i="14" s="1"/>
  <c r="S587" i="14" s="1"/>
  <c r="S588" i="14" s="1"/>
  <c r="S589" i="14" s="1"/>
  <c r="S590" i="14" s="1"/>
  <c r="S591" i="14" s="1"/>
  <c r="S592" i="14" s="1"/>
  <c r="S593" i="14" s="1"/>
  <c r="S594" i="14" s="1"/>
  <c r="S595" i="14" s="1"/>
  <c r="S596" i="14" s="1"/>
  <c r="S597" i="14" s="1"/>
  <c r="S598" i="14" s="1"/>
  <c r="S599" i="14" s="1"/>
  <c r="S600" i="14" s="1"/>
  <c r="S601" i="14" s="1"/>
  <c r="S602" i="14" s="1"/>
  <c r="S603" i="14" s="1"/>
  <c r="S604" i="14" s="1"/>
  <c r="S605" i="14" s="1"/>
  <c r="S606" i="14" s="1"/>
  <c r="S607" i="14" s="1"/>
  <c r="S608" i="14" s="1"/>
  <c r="S609" i="14" s="1"/>
  <c r="S610" i="14" s="1"/>
  <c r="S611" i="14" s="1"/>
  <c r="S612" i="14" s="1"/>
  <c r="S613" i="14" s="1"/>
  <c r="S614" i="14" s="1"/>
  <c r="S615" i="14" s="1"/>
  <c r="S616" i="14" s="1"/>
  <c r="S617" i="14" s="1"/>
  <c r="S618" i="14" s="1"/>
  <c r="S619" i="14" s="1"/>
  <c r="S620" i="14" s="1"/>
  <c r="S621" i="14" s="1"/>
  <c r="S622" i="14" s="1"/>
  <c r="S623" i="14" s="1"/>
  <c r="S624" i="14" s="1"/>
  <c r="I78" i="14"/>
  <c r="J78" i="14" s="1"/>
  <c r="I77" i="14"/>
  <c r="J77" i="14" s="1"/>
  <c r="I79" i="14"/>
  <c r="J79" i="14" s="1"/>
  <c r="F80" i="15"/>
  <c r="E80" i="15"/>
  <c r="D80" i="15"/>
  <c r="M79" i="15"/>
  <c r="K79" i="15"/>
  <c r="J79" i="15"/>
  <c r="G79" i="15"/>
  <c r="H79" i="15"/>
  <c r="A27" i="17" l="1"/>
  <c r="B26" i="17"/>
  <c r="C26" i="17"/>
  <c r="D26" i="17"/>
  <c r="E26" i="17"/>
  <c r="L76" i="14"/>
  <c r="P79" i="14"/>
  <c r="K79" i="14"/>
  <c r="K77" i="14"/>
  <c r="P77" i="14"/>
  <c r="P78" i="14"/>
  <c r="K78" i="14"/>
  <c r="S625" i="14"/>
  <c r="S626" i="14" s="1"/>
  <c r="S627" i="14" s="1"/>
  <c r="S628" i="14" s="1"/>
  <c r="S629" i="14" s="1"/>
  <c r="S630" i="14" s="1"/>
  <c r="S631" i="14" s="1"/>
  <c r="S632" i="14" s="1"/>
  <c r="S633" i="14" s="1"/>
  <c r="S634" i="14" s="1"/>
  <c r="S635" i="14" s="1"/>
  <c r="S636" i="14" s="1"/>
  <c r="S637" i="14" s="1"/>
  <c r="S638" i="14" s="1"/>
  <c r="S639" i="14" s="1"/>
  <c r="S640" i="14" s="1"/>
  <c r="S641" i="14" s="1"/>
  <c r="S642" i="14" s="1"/>
  <c r="S643" i="14" s="1"/>
  <c r="S644" i="14" s="1"/>
  <c r="S645" i="14" s="1"/>
  <c r="S646" i="14" s="1"/>
  <c r="S647" i="14" s="1"/>
  <c r="S648" i="14" s="1"/>
  <c r="S649" i="14" s="1"/>
  <c r="S650" i="14" s="1"/>
  <c r="S651" i="14" s="1"/>
  <c r="S652" i="14" s="1"/>
  <c r="S653" i="14" s="1"/>
  <c r="S654" i="14" s="1"/>
  <c r="S655" i="14" s="1"/>
  <c r="S656" i="14" s="1"/>
  <c r="S657" i="14" s="1"/>
  <c r="S658" i="14" s="1"/>
  <c r="S659" i="14" s="1"/>
  <c r="S660" i="14" s="1"/>
  <c r="S661" i="14" s="1"/>
  <c r="S662" i="14" s="1"/>
  <c r="S663" i="14" s="1"/>
  <c r="S664" i="14" s="1"/>
  <c r="S665" i="14" s="1"/>
  <c r="S666" i="14" s="1"/>
  <c r="S667" i="14" s="1"/>
  <c r="S668" i="14" s="1"/>
  <c r="S669" i="14" s="1"/>
  <c r="S670" i="14" s="1"/>
  <c r="S671" i="14" s="1"/>
  <c r="S672" i="14" s="1"/>
  <c r="S673" i="14" s="1"/>
  <c r="S674" i="14" s="1"/>
  <c r="S675" i="14" s="1"/>
  <c r="S676" i="14" s="1"/>
  <c r="S677" i="14" s="1"/>
  <c r="S678" i="14" s="1"/>
  <c r="S679" i="14" s="1"/>
  <c r="S680" i="14" s="1"/>
  <c r="S681" i="14" s="1"/>
  <c r="S682" i="14" s="1"/>
  <c r="S683" i="14" s="1"/>
  <c r="S684" i="14" s="1"/>
  <c r="S685" i="14" s="1"/>
  <c r="S686" i="14" s="1"/>
  <c r="S687" i="14" s="1"/>
  <c r="I80" i="14"/>
  <c r="J80" i="14" s="1"/>
  <c r="F79" i="15"/>
  <c r="E79" i="15"/>
  <c r="D79" i="15"/>
  <c r="K78" i="15"/>
  <c r="J78" i="15"/>
  <c r="G78" i="15"/>
  <c r="H78" i="15"/>
  <c r="L77" i="14" l="1"/>
  <c r="L78" i="14" s="1"/>
  <c r="L79" i="14" s="1"/>
  <c r="A28" i="17"/>
  <c r="B27" i="17"/>
  <c r="C27" i="17"/>
  <c r="D27" i="17"/>
  <c r="E27" i="17"/>
  <c r="K80" i="14"/>
  <c r="P80" i="14"/>
  <c r="L80" i="14" s="1"/>
  <c r="S688" i="14"/>
  <c r="S689" i="14" s="1"/>
  <c r="S690" i="14" s="1"/>
  <c r="S691" i="14" s="1"/>
  <c r="S692" i="14" s="1"/>
  <c r="S693" i="14" s="1"/>
  <c r="S694" i="14" s="1"/>
  <c r="S695" i="14" s="1"/>
  <c r="S696" i="14" s="1"/>
  <c r="S697" i="14" s="1"/>
  <c r="S698" i="14" s="1"/>
  <c r="S699" i="14" s="1"/>
  <c r="S700" i="14" s="1"/>
  <c r="S701" i="14" s="1"/>
  <c r="S702" i="14" s="1"/>
  <c r="S703" i="14" s="1"/>
  <c r="S704" i="14" s="1"/>
  <c r="S705" i="14" s="1"/>
  <c r="S706" i="14" s="1"/>
  <c r="S707" i="14" s="1"/>
  <c r="S708" i="14" s="1"/>
  <c r="S709" i="14" s="1"/>
  <c r="S710" i="14" s="1"/>
  <c r="S711" i="14" s="1"/>
  <c r="S712" i="14" s="1"/>
  <c r="S713" i="14" s="1"/>
  <c r="S714" i="14" s="1"/>
  <c r="S715" i="14" s="1"/>
  <c r="S716" i="14" s="1"/>
  <c r="S717" i="14" s="1"/>
  <c r="S718" i="14" s="1"/>
  <c r="S719" i="14" s="1"/>
  <c r="S720" i="14" s="1"/>
  <c r="S721" i="14" s="1"/>
  <c r="S722" i="14" s="1"/>
  <c r="S723" i="14" s="1"/>
  <c r="S724" i="14" s="1"/>
  <c r="S725" i="14" s="1"/>
  <c r="S726" i="14" s="1"/>
  <c r="S727" i="14" s="1"/>
  <c r="S728" i="14" s="1"/>
  <c r="S729" i="14" s="1"/>
  <c r="S730" i="14" s="1"/>
  <c r="S731" i="14" s="1"/>
  <c r="S732" i="14" s="1"/>
  <c r="S733" i="14" s="1"/>
  <c r="S734" i="14" s="1"/>
  <c r="S735" i="14" s="1"/>
  <c r="S736" i="14" s="1"/>
  <c r="S737" i="14" s="1"/>
  <c r="S738" i="14" s="1"/>
  <c r="S739" i="14" s="1"/>
  <c r="S740" i="14" s="1"/>
  <c r="S741" i="14" s="1"/>
  <c r="S742" i="14" s="1"/>
  <c r="S743" i="14" s="1"/>
  <c r="S744" i="14" s="1"/>
  <c r="S745" i="14" s="1"/>
  <c r="S746" i="14" s="1"/>
  <c r="S747" i="14" s="1"/>
  <c r="S748" i="14" s="1"/>
  <c r="I81" i="14"/>
  <c r="J81" i="14" s="1"/>
  <c r="I82" i="14"/>
  <c r="J82" i="14" s="1"/>
  <c r="F78" i="15"/>
  <c r="E78" i="15"/>
  <c r="D78" i="15"/>
  <c r="M77" i="15"/>
  <c r="K77" i="15"/>
  <c r="J77" i="15"/>
  <c r="H77" i="15"/>
  <c r="G77" i="15"/>
  <c r="A29" i="17" l="1"/>
  <c r="B28" i="17"/>
  <c r="C28" i="17"/>
  <c r="D28" i="17"/>
  <c r="E28" i="17"/>
  <c r="P82" i="14"/>
  <c r="K82" i="14"/>
  <c r="K81" i="14"/>
  <c r="P81" i="14"/>
  <c r="L81" i="14" s="1"/>
  <c r="S749" i="14"/>
  <c r="S750" i="14" s="1"/>
  <c r="S751" i="14" s="1"/>
  <c r="S752" i="14" s="1"/>
  <c r="S753" i="14" s="1"/>
  <c r="S754" i="14" s="1"/>
  <c r="S755" i="14" s="1"/>
  <c r="S756" i="14" s="1"/>
  <c r="S757" i="14" s="1"/>
  <c r="S758" i="14" s="1"/>
  <c r="S759" i="14" s="1"/>
  <c r="S760" i="14" s="1"/>
  <c r="S761" i="14" s="1"/>
  <c r="S762" i="14" s="1"/>
  <c r="S763" i="14" s="1"/>
  <c r="S764" i="14" s="1"/>
  <c r="S765" i="14" s="1"/>
  <c r="S766" i="14" s="1"/>
  <c r="S767" i="14" s="1"/>
  <c r="S768" i="14" s="1"/>
  <c r="S769" i="14" s="1"/>
  <c r="S770" i="14" s="1"/>
  <c r="S771" i="14" s="1"/>
  <c r="S772" i="14" s="1"/>
  <c r="S773" i="14" s="1"/>
  <c r="S774" i="14" s="1"/>
  <c r="S775" i="14" s="1"/>
  <c r="I84" i="14"/>
  <c r="J84" i="14" s="1"/>
  <c r="I83" i="14"/>
  <c r="J83" i="14" s="1"/>
  <c r="I85" i="14"/>
  <c r="J85" i="14" s="1"/>
  <c r="F77" i="15"/>
  <c r="E77" i="15"/>
  <c r="D77" i="15"/>
  <c r="M76" i="15"/>
  <c r="K76" i="15"/>
  <c r="J76" i="15"/>
  <c r="H76" i="15"/>
  <c r="G76" i="15"/>
  <c r="A30" i="17" l="1"/>
  <c r="B29" i="17"/>
  <c r="C29" i="17"/>
  <c r="D29" i="17"/>
  <c r="E29" i="17"/>
  <c r="L82" i="14"/>
  <c r="K85" i="14"/>
  <c r="P85" i="14"/>
  <c r="P83" i="14"/>
  <c r="K83" i="14"/>
  <c r="P84" i="14"/>
  <c r="K84" i="14"/>
  <c r="S776" i="14"/>
  <c r="S777" i="14" s="1"/>
  <c r="S778" i="14" s="1"/>
  <c r="S779" i="14" s="1"/>
  <c r="S780" i="14" s="1"/>
  <c r="S781" i="14" s="1"/>
  <c r="S782" i="14" s="1"/>
  <c r="S783" i="14" s="1"/>
  <c r="S784" i="14" s="1"/>
  <c r="I86" i="14"/>
  <c r="J86" i="14" s="1"/>
  <c r="F76" i="15"/>
  <c r="E76" i="15"/>
  <c r="D76" i="15"/>
  <c r="M75" i="15"/>
  <c r="K75" i="15"/>
  <c r="J75" i="15"/>
  <c r="H75" i="15"/>
  <c r="G75" i="15"/>
  <c r="A31" i="17" l="1"/>
  <c r="B30" i="17"/>
  <c r="C30" i="17"/>
  <c r="D30" i="17"/>
  <c r="E30" i="17"/>
  <c r="L83" i="14"/>
  <c r="L84" i="14" s="1"/>
  <c r="L85" i="14" s="1"/>
  <c r="P86" i="14"/>
  <c r="K86" i="14"/>
  <c r="S785" i="14"/>
  <c r="S786" i="14" s="1"/>
  <c r="S787" i="14" s="1"/>
  <c r="S788" i="14" s="1"/>
  <c r="S789" i="14" s="1"/>
  <c r="S790" i="14" s="1"/>
  <c r="S791" i="14" s="1"/>
  <c r="S792" i="14" s="1"/>
  <c r="S793" i="14" s="1"/>
  <c r="S794" i="14" s="1"/>
  <c r="S795" i="14" s="1"/>
  <c r="S796" i="14" s="1"/>
  <c r="S797" i="14" s="1"/>
  <c r="S798" i="14" s="1"/>
  <c r="S799" i="14" s="1"/>
  <c r="S800" i="14" s="1"/>
  <c r="S801" i="14" s="1"/>
  <c r="I87" i="14"/>
  <c r="J87" i="14" s="1"/>
  <c r="F75" i="15"/>
  <c r="E75" i="15"/>
  <c r="D75" i="15"/>
  <c r="K74" i="15"/>
  <c r="J74" i="15"/>
  <c r="H74" i="15"/>
  <c r="G74" i="15"/>
  <c r="A32" i="17" l="1"/>
  <c r="B31" i="17"/>
  <c r="C31" i="17"/>
  <c r="D31" i="17"/>
  <c r="E31" i="17"/>
  <c r="L86" i="14"/>
  <c r="P87" i="14"/>
  <c r="K87" i="14"/>
  <c r="S802" i="14"/>
  <c r="S803" i="14" s="1"/>
  <c r="S804" i="14" s="1"/>
  <c r="S805" i="14" s="1"/>
  <c r="S806" i="14" s="1"/>
  <c r="S807" i="14" s="1"/>
  <c r="S808" i="14" s="1"/>
  <c r="S809" i="14" s="1"/>
  <c r="S810" i="14" s="1"/>
  <c r="S811" i="14" s="1"/>
  <c r="S812" i="14" s="1"/>
  <c r="I88" i="14"/>
  <c r="J88" i="14" s="1"/>
  <c r="F74" i="15"/>
  <c r="E74" i="15"/>
  <c r="D74" i="15"/>
  <c r="M73" i="15"/>
  <c r="K73" i="15"/>
  <c r="J73" i="15"/>
  <c r="H73" i="15"/>
  <c r="G73" i="15"/>
  <c r="A33" i="17" l="1"/>
  <c r="B32" i="17"/>
  <c r="C32" i="17"/>
  <c r="D32" i="17"/>
  <c r="E32" i="17"/>
  <c r="L87" i="14"/>
  <c r="K88" i="14"/>
  <c r="P88" i="14"/>
  <c r="S813" i="14"/>
  <c r="S814" i="14" s="1"/>
  <c r="S815" i="14" s="1"/>
  <c r="S816" i="14" s="1"/>
  <c r="S817" i="14" s="1"/>
  <c r="S818" i="14" s="1"/>
  <c r="S819" i="14" s="1"/>
  <c r="S820" i="14" s="1"/>
  <c r="S821" i="14" s="1"/>
  <c r="I92" i="14"/>
  <c r="J92" i="14" s="1"/>
  <c r="I91" i="14"/>
  <c r="J91" i="14" s="1"/>
  <c r="I89" i="14"/>
  <c r="J89" i="14" s="1"/>
  <c r="I90" i="14"/>
  <c r="J90" i="14" s="1"/>
  <c r="F73" i="15"/>
  <c r="E73" i="15"/>
  <c r="D73" i="15"/>
  <c r="M72" i="15"/>
  <c r="K72" i="15"/>
  <c r="J72" i="15"/>
  <c r="G72" i="15"/>
  <c r="H72" i="15"/>
  <c r="A34" i="17" l="1"/>
  <c r="B33" i="17"/>
  <c r="C33" i="17"/>
  <c r="D33" i="17"/>
  <c r="E33" i="17"/>
  <c r="L88" i="14"/>
  <c r="P91" i="14"/>
  <c r="K91" i="14"/>
  <c r="K92" i="14"/>
  <c r="P92" i="14"/>
  <c r="K89" i="14"/>
  <c r="P89" i="14"/>
  <c r="P90" i="14"/>
  <c r="K90" i="14"/>
  <c r="S822" i="14"/>
  <c r="S823" i="14" s="1"/>
  <c r="S824" i="14" s="1"/>
  <c r="S825" i="14" s="1"/>
  <c r="S826" i="14" s="1"/>
  <c r="S827" i="14" s="1"/>
  <c r="S828" i="14" s="1"/>
  <c r="S829" i="14" s="1"/>
  <c r="S830" i="14" s="1"/>
  <c r="S831" i="14" s="1"/>
  <c r="S832" i="14" s="1"/>
  <c r="S833" i="14" s="1"/>
  <c r="S834" i="14" s="1"/>
  <c r="S835" i="14" s="1"/>
  <c r="S836" i="14" s="1"/>
  <c r="S837" i="14" s="1"/>
  <c r="S838" i="14" s="1"/>
  <c r="S839" i="14" s="1"/>
  <c r="S840" i="14" s="1"/>
  <c r="S841" i="14" s="1"/>
  <c r="S842" i="14" s="1"/>
  <c r="S843" i="14" s="1"/>
  <c r="S844" i="14" s="1"/>
  <c r="S845" i="14" s="1"/>
  <c r="S846" i="14" s="1"/>
  <c r="S847" i="14" s="1"/>
  <c r="S848" i="14" s="1"/>
  <c r="S849" i="14" s="1"/>
  <c r="S850" i="14" s="1"/>
  <c r="S851" i="14" s="1"/>
  <c r="S852" i="14" s="1"/>
  <c r="S853" i="14" s="1"/>
  <c r="S854" i="14" s="1"/>
  <c r="S855" i="14" s="1"/>
  <c r="S856" i="14" s="1"/>
  <c r="S857" i="14" s="1"/>
  <c r="S858" i="14" s="1"/>
  <c r="S859" i="14" s="1"/>
  <c r="S860" i="14" s="1"/>
  <c r="S861" i="14" s="1"/>
  <c r="S862" i="14" s="1"/>
  <c r="S863" i="14" s="1"/>
  <c r="S864" i="14" s="1"/>
  <c r="S865" i="14" s="1"/>
  <c r="S866" i="14" s="1"/>
  <c r="S867" i="14" s="1"/>
  <c r="S868" i="14" s="1"/>
  <c r="S869" i="14" s="1"/>
  <c r="S870" i="14" s="1"/>
  <c r="S871" i="14" s="1"/>
  <c r="S872" i="14" s="1"/>
  <c r="S873" i="14" s="1"/>
  <c r="S874" i="14" s="1"/>
  <c r="S875" i="14" s="1"/>
  <c r="S876" i="14" s="1"/>
  <c r="S877" i="14" s="1"/>
  <c r="S878" i="14" s="1"/>
  <c r="S879" i="14" s="1"/>
  <c r="S880" i="14" s="1"/>
  <c r="S881" i="14" s="1"/>
  <c r="S882" i="14" s="1"/>
  <c r="S883" i="14" s="1"/>
  <c r="S884" i="14" s="1"/>
  <c r="S885" i="14" s="1"/>
  <c r="I93" i="14"/>
  <c r="J93" i="14" s="1"/>
  <c r="F72" i="15"/>
  <c r="E72" i="15"/>
  <c r="D72" i="15"/>
  <c r="I71" i="15"/>
  <c r="J71" i="15" s="1"/>
  <c r="G71" i="15"/>
  <c r="H71" i="15"/>
  <c r="A35" i="17" l="1"/>
  <c r="B34" i="17"/>
  <c r="C34" i="17"/>
  <c r="D34" i="17"/>
  <c r="E34" i="17"/>
  <c r="L89" i="14"/>
  <c r="L90" i="14" s="1"/>
  <c r="L91" i="14" s="1"/>
  <c r="L92" i="14" s="1"/>
  <c r="K93" i="14"/>
  <c r="P93" i="14"/>
  <c r="S886" i="14"/>
  <c r="S887" i="14" s="1"/>
  <c r="S888" i="14" s="1"/>
  <c r="S889" i="14" s="1"/>
  <c r="S890" i="14" s="1"/>
  <c r="S891" i="14" s="1"/>
  <c r="S892" i="14" s="1"/>
  <c r="S893" i="14" s="1"/>
  <c r="S894" i="14" s="1"/>
  <c r="S895" i="14" s="1"/>
  <c r="S896" i="14" s="1"/>
  <c r="S897" i="14" s="1"/>
  <c r="S898" i="14" s="1"/>
  <c r="S899" i="14" s="1"/>
  <c r="S900" i="14" s="1"/>
  <c r="S901" i="14" s="1"/>
  <c r="S902" i="14" s="1"/>
  <c r="S903" i="14" s="1"/>
  <c r="S904" i="14" s="1"/>
  <c r="S905" i="14" s="1"/>
  <c r="S906" i="14" s="1"/>
  <c r="S907" i="14" s="1"/>
  <c r="S908" i="14" s="1"/>
  <c r="S909" i="14" s="1"/>
  <c r="S910" i="14" s="1"/>
  <c r="S911" i="14" s="1"/>
  <c r="S912" i="14" s="1"/>
  <c r="S913" i="14" s="1"/>
  <c r="S914" i="14" s="1"/>
  <c r="S915" i="14" s="1"/>
  <c r="S916" i="14" s="1"/>
  <c r="S917" i="14" s="1"/>
  <c r="S918" i="14" s="1"/>
  <c r="S919" i="14" s="1"/>
  <c r="S920" i="14" s="1"/>
  <c r="S921" i="14" s="1"/>
  <c r="S922" i="14" s="1"/>
  <c r="S923" i="14" s="1"/>
  <c r="S924" i="14" s="1"/>
  <c r="S925" i="14" s="1"/>
  <c r="S926" i="14" s="1"/>
  <c r="S927" i="14" s="1"/>
  <c r="S928" i="14" s="1"/>
  <c r="I94" i="14"/>
  <c r="J94" i="14" s="1"/>
  <c r="K71" i="15"/>
  <c r="F71" i="15"/>
  <c r="E71" i="15"/>
  <c r="D71" i="15"/>
  <c r="N70" i="15"/>
  <c r="M70" i="15"/>
  <c r="L70" i="15"/>
  <c r="I70" i="15"/>
  <c r="K70" i="15" s="1"/>
  <c r="G70" i="15"/>
  <c r="H70" i="15"/>
  <c r="A36" i="17" l="1"/>
  <c r="B35" i="17"/>
  <c r="C35" i="17"/>
  <c r="D35" i="17"/>
  <c r="E35" i="17"/>
  <c r="L93" i="14"/>
  <c r="P94" i="14"/>
  <c r="K94" i="14"/>
  <c r="S929" i="14"/>
  <c r="S930" i="14" s="1"/>
  <c r="S931" i="14" s="1"/>
  <c r="S932" i="14" s="1"/>
  <c r="S933" i="14" s="1"/>
  <c r="S934" i="14" s="1"/>
  <c r="S935" i="14" s="1"/>
  <c r="S936" i="14" s="1"/>
  <c r="S937" i="14" s="1"/>
  <c r="S938" i="14" s="1"/>
  <c r="S939" i="14" s="1"/>
  <c r="S940" i="14" s="1"/>
  <c r="S941" i="14" s="1"/>
  <c r="S942" i="14" s="1"/>
  <c r="S943" i="14" s="1"/>
  <c r="S944" i="14" s="1"/>
  <c r="S945" i="14" s="1"/>
  <c r="S946" i="14" s="1"/>
  <c r="S947" i="14" s="1"/>
  <c r="S948" i="14" s="1"/>
  <c r="S949" i="14" s="1"/>
  <c r="S950" i="14" s="1"/>
  <c r="S951" i="14" s="1"/>
  <c r="I95" i="14"/>
  <c r="J95" i="14" s="1"/>
  <c r="J70" i="15"/>
  <c r="F70" i="15"/>
  <c r="F99" i="15" s="1"/>
  <c r="E70" i="15"/>
  <c r="E99" i="15" s="1"/>
  <c r="D70" i="15"/>
  <c r="H69" i="15"/>
  <c r="G69" i="15"/>
  <c r="A37" i="17" l="1"/>
  <c r="B36" i="17"/>
  <c r="C36" i="17"/>
  <c r="D36" i="17"/>
  <c r="E36" i="17"/>
  <c r="L94" i="14"/>
  <c r="P95" i="14"/>
  <c r="K95" i="14"/>
  <c r="S952" i="14"/>
  <c r="S953" i="14" s="1"/>
  <c r="S954" i="14" s="1"/>
  <c r="S955" i="14" s="1"/>
  <c r="S956" i="14" s="1"/>
  <c r="S957" i="14" s="1"/>
  <c r="S958" i="14" s="1"/>
  <c r="S959" i="14" s="1"/>
  <c r="S960" i="14" s="1"/>
  <c r="S961" i="14" s="1"/>
  <c r="S962" i="14" s="1"/>
  <c r="S963" i="14" s="1"/>
  <c r="S964" i="14" s="1"/>
  <c r="S965" i="14" s="1"/>
  <c r="S966" i="14" s="1"/>
  <c r="S967" i="14" s="1"/>
  <c r="S968" i="14" s="1"/>
  <c r="S969" i="14" s="1"/>
  <c r="S970" i="14" s="1"/>
  <c r="S971" i="14" s="1"/>
  <c r="S972" i="14" s="1"/>
  <c r="S973" i="14" s="1"/>
  <c r="S974" i="14" s="1"/>
  <c r="S975" i="14" s="1"/>
  <c r="S976" i="14" s="1"/>
  <c r="S977" i="14" s="1"/>
  <c r="S978" i="14" s="1"/>
  <c r="S979" i="14" s="1"/>
  <c r="S980" i="14" s="1"/>
  <c r="I96" i="14"/>
  <c r="J96" i="14" s="1"/>
  <c r="E69" i="15"/>
  <c r="C69" i="15"/>
  <c r="G68" i="15"/>
  <c r="H68" i="15"/>
  <c r="A38" i="17" l="1"/>
  <c r="B37" i="17"/>
  <c r="C37" i="17"/>
  <c r="D37" i="17"/>
  <c r="E37" i="17"/>
  <c r="L95" i="14"/>
  <c r="K96" i="14"/>
  <c r="P96" i="14"/>
  <c r="S981" i="14"/>
  <c r="S982" i="14" s="1"/>
  <c r="S983" i="14" s="1"/>
  <c r="S984" i="14" s="1"/>
  <c r="S985" i="14" s="1"/>
  <c r="S986" i="14" s="1"/>
  <c r="S987" i="14" s="1"/>
  <c r="S988" i="14" s="1"/>
  <c r="S989" i="14" s="1"/>
  <c r="S990" i="14" s="1"/>
  <c r="S991" i="14" s="1"/>
  <c r="S992" i="14" s="1"/>
  <c r="S993" i="14" s="1"/>
  <c r="S994" i="14" s="1"/>
  <c r="S995" i="14" s="1"/>
  <c r="S996" i="14" s="1"/>
  <c r="S997" i="14" s="1"/>
  <c r="S998" i="14" s="1"/>
  <c r="S999" i="14" s="1"/>
  <c r="S1000" i="14" s="1"/>
  <c r="S1001" i="14" s="1"/>
  <c r="S1002" i="14" s="1"/>
  <c r="S1003" i="14" s="1"/>
  <c r="S1004" i="14" s="1"/>
  <c r="S1005" i="14" s="1"/>
  <c r="I97" i="14"/>
  <c r="J97" i="14" s="1"/>
  <c r="E68" i="15"/>
  <c r="C68" i="15"/>
  <c r="G67" i="15"/>
  <c r="H67" i="15"/>
  <c r="A39" i="17" l="1"/>
  <c r="B38" i="17"/>
  <c r="C38" i="17"/>
  <c r="D38" i="17"/>
  <c r="E38" i="17"/>
  <c r="L96" i="14"/>
  <c r="K97" i="14"/>
  <c r="P97" i="14"/>
  <c r="S1006" i="14"/>
  <c r="S1007" i="14" s="1"/>
  <c r="S1008" i="14" s="1"/>
  <c r="S1009" i="14" s="1"/>
  <c r="S1010" i="14" s="1"/>
  <c r="S1011" i="14" s="1"/>
  <c r="S1012" i="14" s="1"/>
  <c r="S1013" i="14" s="1"/>
  <c r="S1014" i="14" s="1"/>
  <c r="S1015" i="14" s="1"/>
  <c r="S1016" i="14" s="1"/>
  <c r="S1017" i="14" s="1"/>
  <c r="S1018" i="14" s="1"/>
  <c r="S1019" i="14" s="1"/>
  <c r="S1020" i="14" s="1"/>
  <c r="S1021" i="14" s="1"/>
  <c r="S1022" i="14" s="1"/>
  <c r="S1023" i="14" s="1"/>
  <c r="S1024" i="14" s="1"/>
  <c r="S1025" i="14" s="1"/>
  <c r="S1026" i="14" s="1"/>
  <c r="S1027" i="14" s="1"/>
  <c r="S1028" i="14" s="1"/>
  <c r="S1029" i="14" s="1"/>
  <c r="S1030" i="14" s="1"/>
  <c r="S1031" i="14" s="1"/>
  <c r="S1032" i="14" s="1"/>
  <c r="S1033" i="14" s="1"/>
  <c r="S1034" i="14" s="1"/>
  <c r="S1035" i="14" s="1"/>
  <c r="S1036" i="14" s="1"/>
  <c r="S1037" i="14" s="1"/>
  <c r="S1038" i="14" s="1"/>
  <c r="S1039" i="14" s="1"/>
  <c r="S1040" i="14" s="1"/>
  <c r="S1041" i="14" s="1"/>
  <c r="S1042" i="14" s="1"/>
  <c r="S1043" i="14" s="1"/>
  <c r="S1044" i="14" s="1"/>
  <c r="S1045" i="14" s="1"/>
  <c r="S1046" i="14" s="1"/>
  <c r="S1047" i="14" s="1"/>
  <c r="S1048" i="14" s="1"/>
  <c r="S1049" i="14" s="1"/>
  <c r="S1050" i="14" s="1"/>
  <c r="S1051" i="14" s="1"/>
  <c r="S1052" i="14" s="1"/>
  <c r="S1053" i="14" s="1"/>
  <c r="S1054" i="14" s="1"/>
  <c r="S1055" i="14" s="1"/>
  <c r="S1056" i="14" s="1"/>
  <c r="S1057" i="14" s="1"/>
  <c r="S1058" i="14" s="1"/>
  <c r="S1059" i="14" s="1"/>
  <c r="S1060" i="14" s="1"/>
  <c r="S1061" i="14" s="1"/>
  <c r="S1062" i="14" s="1"/>
  <c r="S1063" i="14" s="1"/>
  <c r="S1064" i="14" s="1"/>
  <c r="S1065" i="14" s="1"/>
  <c r="S1066" i="14" s="1"/>
  <c r="S1067" i="14" s="1"/>
  <c r="S1068" i="14" s="1"/>
  <c r="S1069" i="14" s="1"/>
  <c r="S1070" i="14" s="1"/>
  <c r="S1071" i="14" s="1"/>
  <c r="S1072" i="14" s="1"/>
  <c r="S1073" i="14" s="1"/>
  <c r="S1074" i="14" s="1"/>
  <c r="S1075" i="14" s="1"/>
  <c r="S1076" i="14" s="1"/>
  <c r="S1077" i="14" s="1"/>
  <c r="I102" i="14" s="1"/>
  <c r="J102" i="14" s="1"/>
  <c r="I99" i="14"/>
  <c r="J99" i="14" s="1"/>
  <c r="I98" i="14"/>
  <c r="J98" i="14" s="1"/>
  <c r="E67" i="15"/>
  <c r="C67" i="15"/>
  <c r="G66" i="15"/>
  <c r="H66" i="15"/>
  <c r="L97" i="14" l="1"/>
  <c r="A40" i="17"/>
  <c r="B39" i="17"/>
  <c r="C39" i="17"/>
  <c r="D39" i="17"/>
  <c r="E39" i="17"/>
  <c r="P98" i="14"/>
  <c r="L98" i="14" s="1"/>
  <c r="K98" i="14"/>
  <c r="P99" i="14"/>
  <c r="K99" i="14"/>
  <c r="P102" i="14"/>
  <c r="K102" i="14"/>
  <c r="S1078" i="14"/>
  <c r="S1079" i="14" s="1"/>
  <c r="S1080" i="14" s="1"/>
  <c r="S1081" i="14" s="1"/>
  <c r="S1082" i="14" s="1"/>
  <c r="S1083" i="14" s="1"/>
  <c r="I103" i="14" s="1"/>
  <c r="J103" i="14" s="1"/>
  <c r="I100" i="14"/>
  <c r="J100" i="14" s="1"/>
  <c r="I101" i="14"/>
  <c r="J101" i="14" s="1"/>
  <c r="E66" i="15"/>
  <c r="C66" i="15"/>
  <c r="H65" i="15"/>
  <c r="G65" i="15"/>
  <c r="A41" i="17" l="1"/>
  <c r="B40" i="17"/>
  <c r="C40" i="17"/>
  <c r="D40" i="17"/>
  <c r="E40" i="17"/>
  <c r="L99" i="14"/>
  <c r="P100" i="14"/>
  <c r="L100" i="14" s="1"/>
  <c r="L101" i="14" s="1"/>
  <c r="L102" i="14" s="1"/>
  <c r="K100" i="14"/>
  <c r="L2" i="14"/>
  <c r="J2" i="14"/>
  <c r="K103" i="14"/>
  <c r="P103" i="14"/>
  <c r="K101" i="14"/>
  <c r="P101" i="14"/>
  <c r="E65" i="15"/>
  <c r="C65" i="15"/>
  <c r="H64" i="15"/>
  <c r="G64" i="15"/>
  <c r="A42" i="17" l="1"/>
  <c r="B41" i="17"/>
  <c r="C41" i="17"/>
  <c r="D41" i="17"/>
  <c r="E41" i="17"/>
  <c r="K2" i="14"/>
  <c r="M2" i="14" s="1"/>
  <c r="L103" i="14"/>
  <c r="N103" i="14" s="1"/>
  <c r="D103" i="14"/>
  <c r="E64" i="15"/>
  <c r="C64" i="15"/>
  <c r="G63" i="15"/>
  <c r="H63" i="15"/>
  <c r="A43" i="17" l="1"/>
  <c r="B42" i="17"/>
  <c r="C42" i="17"/>
  <c r="D42" i="17"/>
  <c r="E42" i="17"/>
  <c r="M10" i="14"/>
  <c r="O10" i="14"/>
  <c r="O61" i="14"/>
  <c r="O85" i="14"/>
  <c r="O93" i="14"/>
  <c r="O98" i="14"/>
  <c r="O102" i="14"/>
  <c r="O11" i="14"/>
  <c r="O55" i="14"/>
  <c r="O59" i="14"/>
  <c r="O67" i="14"/>
  <c r="O99" i="14"/>
  <c r="O56" i="14"/>
  <c r="O60" i="14"/>
  <c r="O68" i="14"/>
  <c r="O84" i="14"/>
  <c r="O92" i="14"/>
  <c r="M11" i="14"/>
  <c r="M12" i="14" s="1"/>
  <c r="M13" i="14" s="1"/>
  <c r="M14" i="14" s="1"/>
  <c r="M55" i="14" s="1"/>
  <c r="M56" i="14" s="1"/>
  <c r="M57" i="14" s="1"/>
  <c r="M58" i="14" s="1"/>
  <c r="M59" i="14" s="1"/>
  <c r="M60" i="14" s="1"/>
  <c r="M61" i="14" s="1"/>
  <c r="M62" i="14" s="1"/>
  <c r="M63" i="14" s="1"/>
  <c r="M64" i="14" s="1"/>
  <c r="M65" i="14" s="1"/>
  <c r="M66" i="14" s="1"/>
  <c r="M67" i="14" s="1"/>
  <c r="M68" i="14" s="1"/>
  <c r="M69" i="14" s="1"/>
  <c r="M70" i="14" s="1"/>
  <c r="M71" i="14" s="1"/>
  <c r="M72" i="14" s="1"/>
  <c r="M73" i="14" s="1"/>
  <c r="M74" i="14" s="1"/>
  <c r="M75" i="14" s="1"/>
  <c r="M76" i="14" s="1"/>
  <c r="M77" i="14" s="1"/>
  <c r="M78" i="14" s="1"/>
  <c r="M79" i="14" s="1"/>
  <c r="M80" i="14" s="1"/>
  <c r="M81" i="14" s="1"/>
  <c r="M82" i="14" s="1"/>
  <c r="M83" i="14" s="1"/>
  <c r="M84" i="14" s="1"/>
  <c r="M85" i="14" s="1"/>
  <c r="M86" i="14" s="1"/>
  <c r="M87" i="14" s="1"/>
  <c r="M88" i="14" s="1"/>
  <c r="M89" i="14" s="1"/>
  <c r="M90" i="14" s="1"/>
  <c r="M91" i="14" s="1"/>
  <c r="M92" i="14" s="1"/>
  <c r="M93" i="14" s="1"/>
  <c r="M94" i="14" s="1"/>
  <c r="M95" i="14" s="1"/>
  <c r="M96" i="14" s="1"/>
  <c r="M97" i="14" s="1"/>
  <c r="M98" i="14" s="1"/>
  <c r="M99" i="14" s="1"/>
  <c r="M100" i="14" s="1"/>
  <c r="M101" i="14" s="1"/>
  <c r="M102" i="14" s="1"/>
  <c r="M103" i="14" s="1"/>
  <c r="O103" i="14" s="1"/>
  <c r="N107" i="14"/>
  <c r="E63" i="15"/>
  <c r="C63" i="15"/>
  <c r="G62" i="15"/>
  <c r="H62" i="15"/>
  <c r="A44" i="17" l="1"/>
  <c r="B43" i="17"/>
  <c r="C43" i="17"/>
  <c r="D43" i="17"/>
  <c r="E43" i="17"/>
  <c r="N108" i="14"/>
  <c r="E62" i="15"/>
  <c r="C62" i="15"/>
  <c r="Q59" i="15"/>
  <c r="H59" i="15"/>
  <c r="H61" i="15"/>
  <c r="G61" i="15"/>
  <c r="G59" i="15"/>
  <c r="H60" i="15"/>
  <c r="G60" i="15"/>
  <c r="A45" i="17" l="1"/>
  <c r="B44" i="17"/>
  <c r="C44" i="17"/>
  <c r="D44" i="17"/>
  <c r="E44" i="17"/>
  <c r="C61" i="15"/>
  <c r="E60" i="15"/>
  <c r="E61" i="15"/>
  <c r="C60" i="15"/>
  <c r="N71" i="15"/>
  <c r="L71" i="15" s="1"/>
  <c r="Q60" i="15"/>
  <c r="E59" i="15"/>
  <c r="C59" i="15"/>
  <c r="H58" i="15"/>
  <c r="G58" i="15"/>
  <c r="A46" i="17" l="1"/>
  <c r="B45" i="17"/>
  <c r="C45" i="17"/>
  <c r="D45" i="17"/>
  <c r="E45" i="17"/>
  <c r="N72" i="15"/>
  <c r="L72" i="15" s="1"/>
  <c r="Q61" i="15"/>
  <c r="E58" i="15"/>
  <c r="C58" i="15"/>
  <c r="H57" i="15"/>
  <c r="G57" i="15"/>
  <c r="A47" i="17" l="1"/>
  <c r="B46" i="17"/>
  <c r="C46" i="17"/>
  <c r="D46" i="17"/>
  <c r="E46" i="17"/>
  <c r="N73" i="15"/>
  <c r="L73" i="15" s="1"/>
  <c r="Q62" i="15"/>
  <c r="E57" i="15"/>
  <c r="C57" i="15"/>
  <c r="G56" i="15"/>
  <c r="H56" i="15"/>
  <c r="A48" i="17" l="1"/>
  <c r="B47" i="17"/>
  <c r="C47" i="17"/>
  <c r="D47" i="17"/>
  <c r="E47" i="17"/>
  <c r="N74" i="15"/>
  <c r="L74" i="15" s="1"/>
  <c r="Q63" i="15"/>
  <c r="E56" i="15"/>
  <c r="C56" i="15"/>
  <c r="H55" i="15"/>
  <c r="G55" i="15"/>
  <c r="A49" i="17" l="1"/>
  <c r="B48" i="17"/>
  <c r="C48" i="17"/>
  <c r="D48" i="17"/>
  <c r="E48" i="17"/>
  <c r="N75" i="15"/>
  <c r="L75" i="15" s="1"/>
  <c r="Q64" i="15"/>
  <c r="E55" i="15"/>
  <c r="C55" i="15"/>
  <c r="H54" i="15"/>
  <c r="G54" i="15"/>
  <c r="A50" i="17" l="1"/>
  <c r="B49" i="17"/>
  <c r="C49" i="17"/>
  <c r="D49" i="17"/>
  <c r="E49" i="17"/>
  <c r="N76" i="15"/>
  <c r="L76" i="15" s="1"/>
  <c r="Q65" i="15"/>
  <c r="E54" i="15"/>
  <c r="C54" i="15"/>
  <c r="H53" i="15"/>
  <c r="G53" i="15"/>
  <c r="A51" i="17" l="1"/>
  <c r="B50" i="17"/>
  <c r="C50" i="17"/>
  <c r="D50" i="17"/>
  <c r="E50" i="17"/>
  <c r="N77" i="15"/>
  <c r="L77" i="15" s="1"/>
  <c r="Q66" i="15"/>
  <c r="E53" i="15"/>
  <c r="C53" i="15"/>
  <c r="H52" i="15"/>
  <c r="G52" i="15"/>
  <c r="A52" i="17" l="1"/>
  <c r="B51" i="17"/>
  <c r="C51" i="17"/>
  <c r="D51" i="17"/>
  <c r="E51" i="17"/>
  <c r="N78" i="15"/>
  <c r="L78" i="15" s="1"/>
  <c r="Q67" i="15"/>
  <c r="E52" i="15"/>
  <c r="C52" i="15"/>
  <c r="G51" i="15"/>
  <c r="H51" i="15"/>
  <c r="A53" i="17" l="1"/>
  <c r="B52" i="17"/>
  <c r="C52" i="17"/>
  <c r="D52" i="17"/>
  <c r="E52" i="17"/>
  <c r="N79" i="15"/>
  <c r="L79" i="15" s="1"/>
  <c r="Q68" i="15"/>
  <c r="E51" i="15"/>
  <c r="C51" i="15"/>
  <c r="G50" i="15"/>
  <c r="H50" i="15"/>
  <c r="A54" i="17" l="1"/>
  <c r="B53" i="17"/>
  <c r="C53" i="17"/>
  <c r="D53" i="17"/>
  <c r="E53" i="17"/>
  <c r="N80" i="15"/>
  <c r="L80" i="15" s="1"/>
  <c r="Q69" i="15"/>
  <c r="E50" i="15"/>
  <c r="C50" i="15"/>
  <c r="G49" i="15"/>
  <c r="H49" i="15"/>
  <c r="A55" i="17" l="1"/>
  <c r="B54" i="17"/>
  <c r="C54" i="17"/>
  <c r="D54" i="17"/>
  <c r="E54" i="17"/>
  <c r="N81" i="15"/>
  <c r="L81" i="15" s="1"/>
  <c r="Q70" i="15"/>
  <c r="E49" i="15"/>
  <c r="C49" i="15"/>
  <c r="G48" i="15"/>
  <c r="H48" i="15"/>
  <c r="A56" i="17" l="1"/>
  <c r="B55" i="17"/>
  <c r="C55" i="17"/>
  <c r="D55" i="17"/>
  <c r="E55" i="17"/>
  <c r="N82" i="15"/>
  <c r="L82" i="15" s="1"/>
  <c r="Q71" i="15"/>
  <c r="E48" i="15"/>
  <c r="C48" i="15"/>
  <c r="H47" i="15"/>
  <c r="G47" i="15"/>
  <c r="A57" i="17" l="1"/>
  <c r="B56" i="17"/>
  <c r="C56" i="17"/>
  <c r="D56" i="17"/>
  <c r="E56" i="17"/>
  <c r="N83" i="15"/>
  <c r="L83" i="15" s="1"/>
  <c r="Q72" i="15"/>
  <c r="E47" i="15"/>
  <c r="C47" i="15"/>
  <c r="H46" i="15"/>
  <c r="G46" i="15"/>
  <c r="A58" i="17" l="1"/>
  <c r="B57" i="17"/>
  <c r="C57" i="17"/>
  <c r="D57" i="17"/>
  <c r="E57" i="17"/>
  <c r="N84" i="15"/>
  <c r="L84" i="15" s="1"/>
  <c r="Q73" i="15"/>
  <c r="E46" i="15"/>
  <c r="C46" i="15"/>
  <c r="H45" i="15"/>
  <c r="G45" i="15"/>
  <c r="A59" i="17" l="1"/>
  <c r="B58" i="17"/>
  <c r="C58" i="17"/>
  <c r="D58" i="17"/>
  <c r="E58" i="17"/>
  <c r="N85" i="15"/>
  <c r="L85" i="15" s="1"/>
  <c r="Q74" i="15"/>
  <c r="E45" i="15"/>
  <c r="C45" i="15"/>
  <c r="H44" i="15"/>
  <c r="G44" i="15"/>
  <c r="A60" i="17" l="1"/>
  <c r="B59" i="17"/>
  <c r="C59" i="17"/>
  <c r="D59" i="17"/>
  <c r="E59" i="17"/>
  <c r="N86" i="15"/>
  <c r="L86" i="15" s="1"/>
  <c r="Q75" i="15"/>
  <c r="E44" i="15"/>
  <c r="C44" i="15"/>
  <c r="G43" i="15"/>
  <c r="H43" i="15"/>
  <c r="A61" i="17" l="1"/>
  <c r="B60" i="17"/>
  <c r="C60" i="17"/>
  <c r="D60" i="17"/>
  <c r="E60" i="17"/>
  <c r="N87" i="15"/>
  <c r="L87" i="15" s="1"/>
  <c r="Q76" i="15"/>
  <c r="E43" i="15"/>
  <c r="C43" i="15"/>
  <c r="H42" i="15"/>
  <c r="G42" i="15"/>
  <c r="A62" i="17" l="1"/>
  <c r="B61" i="17"/>
  <c r="C61" i="17"/>
  <c r="D61" i="17"/>
  <c r="E61" i="17"/>
  <c r="N88" i="15"/>
  <c r="L88" i="15" s="1"/>
  <c r="Q77" i="15"/>
  <c r="E42" i="15"/>
  <c r="C42" i="15"/>
  <c r="G41" i="15"/>
  <c r="H41" i="15"/>
  <c r="A63" i="17" l="1"/>
  <c r="B62" i="17"/>
  <c r="C62" i="17"/>
  <c r="D62" i="17"/>
  <c r="E62" i="17"/>
  <c r="N89" i="15"/>
  <c r="L89" i="15" s="1"/>
  <c r="Q78" i="15"/>
  <c r="E41" i="15"/>
  <c r="C41" i="15"/>
  <c r="G40" i="15"/>
  <c r="H40" i="15"/>
  <c r="A64" i="17" l="1"/>
  <c r="B63" i="17"/>
  <c r="C63" i="17"/>
  <c r="D63" i="17"/>
  <c r="E63" i="17"/>
  <c r="N90" i="15"/>
  <c r="L90" i="15" s="1"/>
  <c r="Q79" i="15"/>
  <c r="E40" i="15"/>
  <c r="C40" i="15"/>
  <c r="H39" i="15"/>
  <c r="G39" i="15"/>
  <c r="A65" i="17" l="1"/>
  <c r="B64" i="17"/>
  <c r="C64" i="17"/>
  <c r="D64" i="17"/>
  <c r="E64" i="17"/>
  <c r="N91" i="15"/>
  <c r="L91" i="15" s="1"/>
  <c r="Q80" i="15"/>
  <c r="E39" i="15"/>
  <c r="C39" i="15"/>
  <c r="H38" i="15"/>
  <c r="G38" i="15"/>
  <c r="A66" i="17" l="1"/>
  <c r="B65" i="17"/>
  <c r="C65" i="17"/>
  <c r="D65" i="17"/>
  <c r="E65" i="17"/>
  <c r="N92" i="15"/>
  <c r="L92" i="15" s="1"/>
  <c r="Q81" i="15"/>
  <c r="E38" i="15"/>
  <c r="C38" i="15"/>
  <c r="H37" i="15"/>
  <c r="G37" i="15"/>
  <c r="A67" i="17" l="1"/>
  <c r="B66" i="17"/>
  <c r="C66" i="17"/>
  <c r="D66" i="17"/>
  <c r="E66" i="17"/>
  <c r="N93" i="15"/>
  <c r="L93" i="15" s="1"/>
  <c r="Q82" i="15"/>
  <c r="E37" i="15"/>
  <c r="C37" i="15"/>
  <c r="H36" i="15"/>
  <c r="G36" i="15"/>
  <c r="A68" i="17" l="1"/>
  <c r="B67" i="17"/>
  <c r="C67" i="17"/>
  <c r="D67" i="17"/>
  <c r="E67" i="17"/>
  <c r="N94" i="15"/>
  <c r="L94" i="15" s="1"/>
  <c r="Q83" i="15"/>
  <c r="E36" i="15"/>
  <c r="C36" i="15"/>
  <c r="H35" i="15"/>
  <c r="G35" i="15"/>
  <c r="A69" i="17" l="1"/>
  <c r="B68" i="17"/>
  <c r="C68" i="17"/>
  <c r="D68" i="17"/>
  <c r="E68" i="17"/>
  <c r="N95" i="15"/>
  <c r="L95" i="15" s="1"/>
  <c r="Q84" i="15"/>
  <c r="N96" i="15" s="1"/>
  <c r="E35" i="15"/>
  <c r="C35" i="15"/>
  <c r="H34" i="15"/>
  <c r="G34" i="15"/>
  <c r="A70" i="17" l="1"/>
  <c r="B69" i="17"/>
  <c r="C69" i="17"/>
  <c r="D69" i="17"/>
  <c r="E69" i="17"/>
  <c r="M96" i="15"/>
  <c r="L96" i="15"/>
  <c r="E34" i="15"/>
  <c r="C34" i="15"/>
  <c r="H33" i="15"/>
  <c r="G33" i="15"/>
  <c r="A71" i="17" l="1"/>
  <c r="B70" i="17"/>
  <c r="C70" i="17"/>
  <c r="D70" i="17"/>
  <c r="E70" i="17"/>
  <c r="D96" i="15"/>
  <c r="D99" i="15" s="1"/>
  <c r="L99" i="15"/>
  <c r="E33" i="15"/>
  <c r="C33" i="15"/>
  <c r="L2" i="15"/>
  <c r="K2" i="15"/>
  <c r="J2" i="15"/>
  <c r="M2" i="15" s="1"/>
  <c r="H9" i="15"/>
  <c r="G25" i="15"/>
  <c r="H18" i="15"/>
  <c r="G14" i="15"/>
  <c r="G24" i="15"/>
  <c r="H24" i="15"/>
  <c r="H6" i="15"/>
  <c r="H16" i="15"/>
  <c r="G28" i="15"/>
  <c r="H14" i="15"/>
  <c r="G16" i="15"/>
  <c r="H13" i="15"/>
  <c r="H28" i="15"/>
  <c r="H27" i="15"/>
  <c r="G13" i="15"/>
  <c r="G31" i="15"/>
  <c r="G20" i="15"/>
  <c r="G11" i="15"/>
  <c r="H12" i="15"/>
  <c r="H19" i="15"/>
  <c r="H26" i="15"/>
  <c r="G7" i="15"/>
  <c r="G9" i="15"/>
  <c r="H32" i="15"/>
  <c r="H5" i="15"/>
  <c r="G18" i="15"/>
  <c r="H3" i="15"/>
  <c r="G27" i="15"/>
  <c r="H20" i="15"/>
  <c r="H29" i="15"/>
  <c r="H11" i="15"/>
  <c r="G8" i="15"/>
  <c r="H25" i="15"/>
  <c r="H31" i="15"/>
  <c r="H21" i="15"/>
  <c r="G30" i="15"/>
  <c r="G21" i="15"/>
  <c r="H22" i="15"/>
  <c r="G32" i="15"/>
  <c r="G15" i="15"/>
  <c r="G5" i="15"/>
  <c r="H7" i="15"/>
  <c r="H17" i="15"/>
  <c r="H30" i="15"/>
  <c r="H15" i="15"/>
  <c r="G2" i="15"/>
  <c r="H23" i="15"/>
  <c r="G29" i="15"/>
  <c r="G22" i="15"/>
  <c r="H4" i="15"/>
  <c r="H2" i="15"/>
  <c r="G26" i="15"/>
  <c r="G12" i="15"/>
  <c r="G4" i="15"/>
  <c r="G6" i="15"/>
  <c r="H8" i="15"/>
  <c r="G23" i="15"/>
  <c r="G10" i="15"/>
  <c r="G17" i="15"/>
  <c r="G19" i="15"/>
  <c r="G3" i="15"/>
  <c r="H10" i="15"/>
  <c r="A72" i="17" l="1"/>
  <c r="B71" i="17"/>
  <c r="C71" i="17"/>
  <c r="D71" i="17"/>
  <c r="E71" i="17"/>
  <c r="C3" i="15"/>
  <c r="C4" i="15"/>
  <c r="C5" i="15"/>
  <c r="C6" i="15"/>
  <c r="C7" i="15"/>
  <c r="C8" i="15"/>
  <c r="C9" i="15"/>
  <c r="C10" i="15"/>
  <c r="C11" i="15"/>
  <c r="C12" i="15"/>
  <c r="C13" i="15"/>
  <c r="C14" i="15"/>
  <c r="C15" i="15"/>
  <c r="C16" i="15"/>
  <c r="C17" i="15"/>
  <c r="C18" i="15"/>
  <c r="C19" i="15"/>
  <c r="C20" i="15"/>
  <c r="C21" i="15"/>
  <c r="C22" i="15"/>
  <c r="C23" i="15"/>
  <c r="C24" i="15"/>
  <c r="C25" i="15"/>
  <c r="C26" i="15"/>
  <c r="C27" i="15"/>
  <c r="C28" i="15"/>
  <c r="C29" i="15"/>
  <c r="C30" i="15"/>
  <c r="C31" i="15"/>
  <c r="C32" i="15"/>
  <c r="E3" i="15"/>
  <c r="E4" i="15"/>
  <c r="E5" i="15"/>
  <c r="E6" i="15"/>
  <c r="E7" i="15"/>
  <c r="E8" i="15"/>
  <c r="E9" i="15"/>
  <c r="E10" i="15"/>
  <c r="E11" i="15"/>
  <c r="E12" i="15"/>
  <c r="E13" i="15"/>
  <c r="E14" i="15"/>
  <c r="E15" i="15"/>
  <c r="E16" i="15"/>
  <c r="E17" i="15"/>
  <c r="E18" i="15"/>
  <c r="E19" i="15"/>
  <c r="E20" i="15"/>
  <c r="E21" i="15"/>
  <c r="E22" i="15"/>
  <c r="E23" i="15"/>
  <c r="E24" i="15"/>
  <c r="E25" i="15"/>
  <c r="E26" i="15"/>
  <c r="E27" i="15"/>
  <c r="E28" i="15"/>
  <c r="E29" i="15"/>
  <c r="E30" i="15"/>
  <c r="E31" i="15"/>
  <c r="E32" i="15"/>
  <c r="M95" i="15"/>
  <c r="M93" i="15"/>
  <c r="M92" i="15"/>
  <c r="M91" i="15"/>
  <c r="M90" i="15"/>
  <c r="M88" i="15"/>
  <c r="M87" i="15"/>
  <c r="M85" i="15"/>
  <c r="M82" i="15"/>
  <c r="M80" i="15"/>
  <c r="M78" i="15"/>
  <c r="M74" i="15"/>
  <c r="M71" i="15"/>
  <c r="E2" i="15"/>
  <c r="E97" i="15" s="1"/>
  <c r="C2" i="15"/>
  <c r="C97" i="15" s="1"/>
  <c r="A73" i="17" l="1"/>
  <c r="B72" i="17"/>
  <c r="C72" i="17"/>
  <c r="D72" i="17"/>
  <c r="E72" i="17"/>
  <c r="M99" i="15"/>
  <c r="F107" i="14"/>
  <c r="C107" i="14"/>
  <c r="C105" i="14"/>
  <c r="E104" i="14"/>
  <c r="E107" i="14" s="1"/>
  <c r="G103" i="14"/>
  <c r="H103" i="14"/>
  <c r="A74" i="17" l="1"/>
  <c r="B73" i="17"/>
  <c r="C73" i="17"/>
  <c r="D73" i="17"/>
  <c r="E73" i="17"/>
  <c r="D107" i="14"/>
  <c r="E103" i="14"/>
  <c r="H55" i="14"/>
  <c r="G102" i="14"/>
  <c r="G85" i="14"/>
  <c r="G64" i="14"/>
  <c r="G90" i="14"/>
  <c r="H98" i="14"/>
  <c r="G89" i="14"/>
  <c r="H62" i="14"/>
  <c r="H81" i="14"/>
  <c r="H75" i="14"/>
  <c r="G58" i="14"/>
  <c r="G96" i="14"/>
  <c r="H13" i="14"/>
  <c r="G59" i="14"/>
  <c r="H12" i="14"/>
  <c r="G13" i="14"/>
  <c r="G8" i="14"/>
  <c r="H102" i="14"/>
  <c r="G97" i="14"/>
  <c r="G98" i="14"/>
  <c r="H69" i="14"/>
  <c r="H11" i="14"/>
  <c r="H95" i="14"/>
  <c r="G77" i="14"/>
  <c r="H57" i="14"/>
  <c r="H5" i="14"/>
  <c r="G101" i="14"/>
  <c r="H3" i="14"/>
  <c r="H66" i="14"/>
  <c r="H59" i="14"/>
  <c r="G99" i="14"/>
  <c r="G11" i="14"/>
  <c r="H14" i="14"/>
  <c r="H71" i="14"/>
  <c r="H72" i="14"/>
  <c r="H91" i="14"/>
  <c r="G56" i="14"/>
  <c r="H83" i="14"/>
  <c r="H4" i="14"/>
  <c r="H10" i="14"/>
  <c r="G86" i="14"/>
  <c r="H73" i="14"/>
  <c r="H7" i="14"/>
  <c r="G95" i="14"/>
  <c r="G74" i="14"/>
  <c r="G68" i="14"/>
  <c r="G91" i="14"/>
  <c r="G100" i="14"/>
  <c r="G70" i="14"/>
  <c r="G72" i="14"/>
  <c r="H82" i="14"/>
  <c r="G57" i="14"/>
  <c r="G82" i="14"/>
  <c r="G5" i="14"/>
  <c r="H93" i="14"/>
  <c r="H63" i="14"/>
  <c r="H90" i="14"/>
  <c r="H96" i="14"/>
  <c r="G84" i="14"/>
  <c r="H64" i="14"/>
  <c r="H76" i="14"/>
  <c r="H85" i="14"/>
  <c r="G93" i="14"/>
  <c r="G14" i="14"/>
  <c r="H60" i="14"/>
  <c r="H79" i="14"/>
  <c r="G87" i="14"/>
  <c r="G76" i="14"/>
  <c r="G67" i="14"/>
  <c r="G73" i="14"/>
  <c r="H78" i="14"/>
  <c r="G71" i="14"/>
  <c r="G10" i="14"/>
  <c r="H6" i="14"/>
  <c r="H101" i="14"/>
  <c r="H89" i="14"/>
  <c r="H84" i="14"/>
  <c r="H70" i="14"/>
  <c r="G3" i="14"/>
  <c r="G83" i="14"/>
  <c r="H99" i="14"/>
  <c r="G79" i="14"/>
  <c r="G60" i="14"/>
  <c r="H100" i="14"/>
  <c r="G12" i="14"/>
  <c r="G7" i="14"/>
  <c r="G78" i="14"/>
  <c r="H92" i="14"/>
  <c r="G62" i="14"/>
  <c r="H9" i="14"/>
  <c r="H56" i="14"/>
  <c r="H61" i="14"/>
  <c r="H74" i="14"/>
  <c r="H8" i="14"/>
  <c r="H88" i="14"/>
  <c r="G63" i="14"/>
  <c r="G69" i="14"/>
  <c r="H86" i="14"/>
  <c r="G88" i="14"/>
  <c r="G75" i="14"/>
  <c r="G6" i="14"/>
  <c r="G9" i="14"/>
  <c r="H87" i="14"/>
  <c r="G80" i="14"/>
  <c r="G65" i="14"/>
  <c r="G92" i="14"/>
  <c r="G94" i="14"/>
  <c r="H58" i="14"/>
  <c r="H68" i="14"/>
  <c r="H77" i="14"/>
  <c r="H97" i="14"/>
  <c r="G61" i="14"/>
  <c r="G4" i="14"/>
  <c r="G81" i="14"/>
  <c r="G55" i="14"/>
  <c r="H94" i="14"/>
  <c r="H80" i="14"/>
  <c r="H67" i="14"/>
  <c r="H65" i="14"/>
  <c r="G66" i="14"/>
  <c r="A75" i="17" l="1"/>
  <c r="B74" i="17"/>
  <c r="C74" i="17"/>
  <c r="D74" i="17"/>
  <c r="E74" i="17"/>
  <c r="E7" i="14"/>
  <c r="E11" i="14"/>
  <c r="E59" i="14"/>
  <c r="E63" i="14"/>
  <c r="E71" i="14"/>
  <c r="E79" i="14"/>
  <c r="E87" i="14"/>
  <c r="E91" i="14"/>
  <c r="E99" i="14"/>
  <c r="E10" i="14"/>
  <c r="E14" i="14"/>
  <c r="E62" i="14"/>
  <c r="E66" i="14"/>
  <c r="E74" i="14"/>
  <c r="E82" i="14"/>
  <c r="E90" i="14"/>
  <c r="E94" i="14"/>
  <c r="E102" i="14"/>
  <c r="E5" i="14"/>
  <c r="E9" i="14"/>
  <c r="E13" i="14"/>
  <c r="E57" i="14"/>
  <c r="E61" i="14"/>
  <c r="E65" i="14"/>
  <c r="E69" i="14"/>
  <c r="E73" i="14"/>
  <c r="E77" i="14"/>
  <c r="E81" i="14"/>
  <c r="E85" i="14"/>
  <c r="E89" i="14"/>
  <c r="E93" i="14"/>
  <c r="E97" i="14"/>
  <c r="E101" i="14"/>
  <c r="E55" i="14"/>
  <c r="E67" i="14"/>
  <c r="E75" i="14"/>
  <c r="E83" i="14"/>
  <c r="E95" i="14"/>
  <c r="E6" i="14"/>
  <c r="E58" i="14"/>
  <c r="E70" i="14"/>
  <c r="E78" i="14"/>
  <c r="E86" i="14"/>
  <c r="E98" i="14"/>
  <c r="E4" i="14"/>
  <c r="E8" i="14"/>
  <c r="E12" i="14"/>
  <c r="E56" i="14"/>
  <c r="E60" i="14"/>
  <c r="E64" i="14"/>
  <c r="E68" i="14"/>
  <c r="E72" i="14"/>
  <c r="E76" i="14"/>
  <c r="E80" i="14"/>
  <c r="E84" i="14"/>
  <c r="E88" i="14"/>
  <c r="E92" i="14"/>
  <c r="E96" i="14"/>
  <c r="E100" i="14"/>
  <c r="E3" i="14"/>
  <c r="E105" i="14" s="1"/>
  <c r="A76" i="17" l="1"/>
  <c r="B75" i="17"/>
  <c r="C75" i="17"/>
  <c r="D75" i="17"/>
  <c r="E75" i="17"/>
  <c r="C117" i="10"/>
  <c r="K10" i="10"/>
  <c r="J10" i="10"/>
  <c r="H10" i="10"/>
  <c r="G10" i="10"/>
  <c r="F10" i="10"/>
  <c r="E10" i="10"/>
  <c r="D10" i="10"/>
  <c r="C10" i="10"/>
  <c r="B10" i="10"/>
  <c r="Y9" i="10"/>
  <c r="X9" i="10"/>
  <c r="V9" i="10"/>
  <c r="U9" i="10"/>
  <c r="T9" i="10"/>
  <c r="S9" i="10"/>
  <c r="R9" i="10"/>
  <c r="Q9" i="10"/>
  <c r="P9" i="10"/>
  <c r="Y8" i="10"/>
  <c r="X8" i="10"/>
  <c r="V8" i="10"/>
  <c r="V10" i="10" s="1"/>
  <c r="U8" i="10"/>
  <c r="T8" i="10"/>
  <c r="S8" i="10"/>
  <c r="R8" i="10"/>
  <c r="R10" i="10" s="1"/>
  <c r="Q8" i="10"/>
  <c r="P8" i="10"/>
  <c r="C117" i="9"/>
  <c r="K10" i="9"/>
  <c r="J10" i="9"/>
  <c r="H10" i="9"/>
  <c r="G10" i="9"/>
  <c r="F10" i="9"/>
  <c r="E10" i="9"/>
  <c r="D10" i="9"/>
  <c r="C10" i="9"/>
  <c r="B10" i="9"/>
  <c r="Y9" i="9"/>
  <c r="X9" i="9"/>
  <c r="V9" i="9"/>
  <c r="U9" i="9"/>
  <c r="T9" i="9"/>
  <c r="S9" i="9"/>
  <c r="R9" i="9"/>
  <c r="Q9" i="9"/>
  <c r="P9" i="9"/>
  <c r="Y8" i="9"/>
  <c r="X8" i="9"/>
  <c r="V8" i="9"/>
  <c r="V10" i="9" s="1"/>
  <c r="U8" i="9"/>
  <c r="U10" i="9" s="1"/>
  <c r="T8" i="9"/>
  <c r="S8" i="9"/>
  <c r="R8" i="9"/>
  <c r="R10" i="9" s="1"/>
  <c r="Q8" i="9"/>
  <c r="Q10" i="9" s="1"/>
  <c r="P8" i="9"/>
  <c r="P10" i="9" l="1"/>
  <c r="Y10" i="9"/>
  <c r="T10" i="10"/>
  <c r="S10" i="10"/>
  <c r="T10" i="9"/>
  <c r="P10" i="10"/>
  <c r="Y10" i="10"/>
  <c r="X10" i="10"/>
  <c r="A77" i="17"/>
  <c r="B76" i="17"/>
  <c r="C76" i="17"/>
  <c r="D76" i="17"/>
  <c r="E76" i="17"/>
  <c r="Q10" i="10"/>
  <c r="U10" i="10"/>
  <c r="U65" i="10" s="1"/>
  <c r="S10" i="9"/>
  <c r="X10" i="9"/>
  <c r="B28" i="10"/>
  <c r="B20" i="10"/>
  <c r="B24" i="10"/>
  <c r="B65" i="10"/>
  <c r="B64" i="10"/>
  <c r="B60" i="10"/>
  <c r="B56" i="10"/>
  <c r="B52" i="10"/>
  <c r="B48" i="10"/>
  <c r="B44" i="10"/>
  <c r="B40" i="10"/>
  <c r="B36" i="10"/>
  <c r="B32" i="10"/>
  <c r="B61" i="10"/>
  <c r="B57" i="10"/>
  <c r="B53" i="10"/>
  <c r="B49" i="10"/>
  <c r="B45" i="10"/>
  <c r="B41" i="10"/>
  <c r="B37" i="10"/>
  <c r="B33" i="10"/>
  <c r="B29" i="10"/>
  <c r="B19" i="10"/>
  <c r="B23" i="10"/>
  <c r="B27" i="10"/>
  <c r="B63" i="9"/>
  <c r="B62" i="9"/>
  <c r="B58" i="9"/>
  <c r="B54" i="9"/>
  <c r="B50" i="9"/>
  <c r="B46" i="9"/>
  <c r="B42" i="9"/>
  <c r="B38" i="9"/>
  <c r="B34" i="9"/>
  <c r="B61" i="9"/>
  <c r="B57" i="9"/>
  <c r="B53" i="9"/>
  <c r="B49" i="9"/>
  <c r="B45" i="9"/>
  <c r="B41" i="9"/>
  <c r="B37" i="9"/>
  <c r="B33" i="9"/>
  <c r="B29" i="9"/>
  <c r="B23" i="9"/>
  <c r="B18" i="9"/>
  <c r="B26" i="9"/>
  <c r="B18" i="10"/>
  <c r="B22" i="10"/>
  <c r="B26" i="10"/>
  <c r="B63" i="10"/>
  <c r="B62" i="10"/>
  <c r="B58" i="10"/>
  <c r="B54" i="10"/>
  <c r="B50" i="10"/>
  <c r="B46" i="10"/>
  <c r="B42" i="10"/>
  <c r="B38" i="10"/>
  <c r="B34" i="10"/>
  <c r="B30" i="10"/>
  <c r="B59" i="10"/>
  <c r="B55" i="10"/>
  <c r="B51" i="10"/>
  <c r="B47" i="10"/>
  <c r="B43" i="10"/>
  <c r="B39" i="10"/>
  <c r="B35" i="10"/>
  <c r="B31" i="10"/>
  <c r="B17" i="10"/>
  <c r="B21" i="10"/>
  <c r="B25" i="10"/>
  <c r="B65" i="9"/>
  <c r="B64" i="9"/>
  <c r="B60" i="9"/>
  <c r="B56" i="9"/>
  <c r="B52" i="9"/>
  <c r="B48" i="9"/>
  <c r="B44" i="9"/>
  <c r="B40" i="9"/>
  <c r="B36" i="9"/>
  <c r="B32" i="9"/>
  <c r="B59" i="9"/>
  <c r="B55" i="9"/>
  <c r="B51" i="9"/>
  <c r="B47" i="9"/>
  <c r="B43" i="9"/>
  <c r="B39" i="9"/>
  <c r="B35" i="9"/>
  <c r="B31" i="9"/>
  <c r="B17" i="9"/>
  <c r="B21" i="9"/>
  <c r="B25" i="9"/>
  <c r="B30" i="9"/>
  <c r="B20" i="9"/>
  <c r="B24" i="9"/>
  <c r="B28" i="9"/>
  <c r="B19" i="9"/>
  <c r="B27" i="9"/>
  <c r="B22" i="9"/>
  <c r="N106" i="10"/>
  <c r="N102" i="10"/>
  <c r="N98" i="10"/>
  <c r="N94" i="10"/>
  <c r="N90" i="10"/>
  <c r="N86" i="10"/>
  <c r="N82" i="10"/>
  <c r="N78" i="10"/>
  <c r="N74" i="10"/>
  <c r="N70" i="10"/>
  <c r="N66" i="10"/>
  <c r="N62" i="10"/>
  <c r="N58" i="10"/>
  <c r="N54" i="10"/>
  <c r="N50" i="10"/>
  <c r="N46" i="10"/>
  <c r="N42" i="10"/>
  <c r="N38" i="10"/>
  <c r="N34" i="10"/>
  <c r="N30" i="10"/>
  <c r="N26" i="10"/>
  <c r="N22" i="10"/>
  <c r="N18" i="10"/>
  <c r="N105" i="9"/>
  <c r="N101" i="9"/>
  <c r="N97" i="9"/>
  <c r="N93" i="9"/>
  <c r="N89" i="9"/>
  <c r="N85" i="9"/>
  <c r="N81" i="9"/>
  <c r="N77" i="9"/>
  <c r="N73" i="9"/>
  <c r="N69" i="9"/>
  <c r="N65" i="9"/>
  <c r="N61" i="9"/>
  <c r="N57" i="9"/>
  <c r="N53" i="9"/>
  <c r="N49" i="9"/>
  <c r="N45" i="9"/>
  <c r="N41" i="9"/>
  <c r="N37" i="9"/>
  <c r="N107" i="10"/>
  <c r="N103" i="10"/>
  <c r="N99" i="10"/>
  <c r="N95" i="10"/>
  <c r="N91" i="10"/>
  <c r="N87" i="10"/>
  <c r="N83" i="10"/>
  <c r="N79" i="10"/>
  <c r="N75" i="10"/>
  <c r="N71" i="10"/>
  <c r="N67" i="10"/>
  <c r="N63" i="10"/>
  <c r="N59" i="10"/>
  <c r="N55" i="10"/>
  <c r="N51" i="10"/>
  <c r="N47" i="10"/>
  <c r="N43" i="10"/>
  <c r="N39" i="10"/>
  <c r="N35" i="10"/>
  <c r="N31" i="10"/>
  <c r="N27" i="10"/>
  <c r="N23" i="10"/>
  <c r="N19" i="10"/>
  <c r="N106" i="9"/>
  <c r="N102" i="9"/>
  <c r="N98" i="9"/>
  <c r="N94" i="9"/>
  <c r="N90" i="9"/>
  <c r="N86" i="9"/>
  <c r="N82" i="9"/>
  <c r="N78" i="9"/>
  <c r="N74" i="9"/>
  <c r="N70" i="9"/>
  <c r="N66" i="9"/>
  <c r="N62" i="9"/>
  <c r="N58" i="9"/>
  <c r="N54" i="9"/>
  <c r="N50" i="9"/>
  <c r="N46" i="9"/>
  <c r="N42" i="9"/>
  <c r="N38" i="9"/>
  <c r="N34" i="9"/>
  <c r="N30" i="9"/>
  <c r="N26" i="9"/>
  <c r="N104" i="10"/>
  <c r="N100" i="10"/>
  <c r="N96" i="10"/>
  <c r="N92" i="10"/>
  <c r="N88" i="10"/>
  <c r="N84" i="10"/>
  <c r="N80" i="10"/>
  <c r="N76" i="10"/>
  <c r="N72" i="10"/>
  <c r="N68" i="10"/>
  <c r="N64" i="10"/>
  <c r="N60" i="10"/>
  <c r="N56" i="10"/>
  <c r="N52" i="10"/>
  <c r="N48" i="10"/>
  <c r="N44" i="10"/>
  <c r="N40" i="10"/>
  <c r="N36" i="10"/>
  <c r="N32" i="10"/>
  <c r="N28" i="10"/>
  <c r="N24" i="10"/>
  <c r="N20" i="10"/>
  <c r="N107" i="9"/>
  <c r="N103" i="9"/>
  <c r="N99" i="9"/>
  <c r="N95" i="9"/>
  <c r="N91" i="9"/>
  <c r="N87" i="9"/>
  <c r="N83" i="9"/>
  <c r="N79" i="9"/>
  <c r="N75" i="9"/>
  <c r="N71" i="9"/>
  <c r="N67" i="9"/>
  <c r="N63" i="9"/>
  <c r="N59" i="9"/>
  <c r="N55" i="9"/>
  <c r="N51" i="9"/>
  <c r="N47" i="9"/>
  <c r="N43" i="9"/>
  <c r="N39" i="9"/>
  <c r="N35" i="9"/>
  <c r="N105" i="10"/>
  <c r="N101" i="10"/>
  <c r="N97" i="10"/>
  <c r="N93" i="10"/>
  <c r="N89" i="10"/>
  <c r="N85" i="10"/>
  <c r="N81" i="10"/>
  <c r="N77" i="10"/>
  <c r="N73" i="10"/>
  <c r="N69" i="10"/>
  <c r="N65" i="10"/>
  <c r="N61" i="10"/>
  <c r="N57" i="10"/>
  <c r="N53" i="10"/>
  <c r="N49" i="10"/>
  <c r="N45" i="10"/>
  <c r="N41" i="10"/>
  <c r="N37" i="10"/>
  <c r="N33" i="10"/>
  <c r="N29" i="10"/>
  <c r="N25" i="10"/>
  <c r="N21" i="10"/>
  <c r="N17" i="10"/>
  <c r="N104" i="9"/>
  <c r="N100" i="9"/>
  <c r="N96" i="9"/>
  <c r="N92" i="9"/>
  <c r="N88" i="9"/>
  <c r="N84" i="9"/>
  <c r="N80" i="9"/>
  <c r="N76" i="9"/>
  <c r="N72" i="9"/>
  <c r="N68" i="9"/>
  <c r="N64" i="9"/>
  <c r="N60" i="9"/>
  <c r="N56" i="9"/>
  <c r="N52" i="9"/>
  <c r="N48" i="9"/>
  <c r="N44" i="9"/>
  <c r="N40" i="9"/>
  <c r="N36" i="9"/>
  <c r="N32" i="9"/>
  <c r="N28" i="9"/>
  <c r="N24" i="9"/>
  <c r="N22" i="9"/>
  <c r="N18" i="9"/>
  <c r="N31" i="9"/>
  <c r="N27" i="9"/>
  <c r="N23" i="9"/>
  <c r="N19" i="9"/>
  <c r="C28" i="9"/>
  <c r="F28" i="10"/>
  <c r="R103" i="10"/>
  <c r="R100" i="10"/>
  <c r="R97" i="10"/>
  <c r="R88" i="10"/>
  <c r="R80" i="10"/>
  <c r="R91" i="10"/>
  <c r="R83" i="10"/>
  <c r="R74" i="10"/>
  <c r="R66" i="10"/>
  <c r="R75" i="10"/>
  <c r="R67" i="10"/>
  <c r="R61" i="10"/>
  <c r="R53" i="10"/>
  <c r="R45" i="10"/>
  <c r="R37" i="10"/>
  <c r="R29" i="10"/>
  <c r="R54" i="10"/>
  <c r="R46" i="10"/>
  <c r="R38" i="10"/>
  <c r="R30" i="10"/>
  <c r="R22" i="10"/>
  <c r="R25" i="10"/>
  <c r="R17" i="10"/>
  <c r="V68" i="10"/>
  <c r="V73" i="10"/>
  <c r="V65" i="10"/>
  <c r="V59" i="10"/>
  <c r="V51" i="10"/>
  <c r="V43" i="10"/>
  <c r="V35" i="10"/>
  <c r="V60" i="10"/>
  <c r="V52" i="10"/>
  <c r="V44" i="10"/>
  <c r="V36" i="10"/>
  <c r="V28" i="10"/>
  <c r="V20" i="10"/>
  <c r="V23" i="10"/>
  <c r="Q107" i="10"/>
  <c r="Q103" i="10"/>
  <c r="Q102" i="10"/>
  <c r="Q95" i="10"/>
  <c r="J29" i="9"/>
  <c r="K29" i="9" s="1"/>
  <c r="H28" i="10"/>
  <c r="R106" i="10"/>
  <c r="R98" i="10"/>
  <c r="R94" i="10"/>
  <c r="R86" i="10"/>
  <c r="R96" i="10"/>
  <c r="R89" i="10"/>
  <c r="R81" i="10"/>
  <c r="R72" i="10"/>
  <c r="R64" i="10"/>
  <c r="R73" i="10"/>
  <c r="R65" i="10"/>
  <c r="R59" i="10"/>
  <c r="R51" i="10"/>
  <c r="R43" i="10"/>
  <c r="R35" i="10"/>
  <c r="R60" i="10"/>
  <c r="R52" i="10"/>
  <c r="R44" i="10"/>
  <c r="R36" i="10"/>
  <c r="R28" i="10"/>
  <c r="R20" i="10"/>
  <c r="R23" i="10"/>
  <c r="V74" i="10"/>
  <c r="V66" i="10"/>
  <c r="V71" i="10"/>
  <c r="V63" i="10"/>
  <c r="V57" i="10"/>
  <c r="V49" i="10"/>
  <c r="V41" i="10"/>
  <c r="V33" i="10"/>
  <c r="V58" i="10"/>
  <c r="V50" i="10"/>
  <c r="V42" i="10"/>
  <c r="V34" i="10"/>
  <c r="V26" i="10"/>
  <c r="N20" i="9"/>
  <c r="N33" i="9"/>
  <c r="N29" i="9"/>
  <c r="N25" i="9"/>
  <c r="N21" i="9"/>
  <c r="N17" i="9"/>
  <c r="G28" i="9"/>
  <c r="R107" i="10"/>
  <c r="R104" i="10"/>
  <c r="R101" i="10"/>
  <c r="R92" i="10"/>
  <c r="R84" i="10"/>
  <c r="R95" i="10"/>
  <c r="R87" i="10"/>
  <c r="R78" i="10"/>
  <c r="R70" i="10"/>
  <c r="R79" i="10"/>
  <c r="R71" i="10"/>
  <c r="R63" i="10"/>
  <c r="R57" i="10"/>
  <c r="R49" i="10"/>
  <c r="R41" i="10"/>
  <c r="R33" i="10"/>
  <c r="R58" i="10"/>
  <c r="R50" i="10"/>
  <c r="R42" i="10"/>
  <c r="R34" i="10"/>
  <c r="R26" i="10"/>
  <c r="R18" i="10"/>
  <c r="R21" i="10"/>
  <c r="V72" i="10"/>
  <c r="V64" i="10"/>
  <c r="V69" i="10"/>
  <c r="V62" i="10"/>
  <c r="V55" i="10"/>
  <c r="V47" i="10"/>
  <c r="V39" i="10"/>
  <c r="V31" i="10"/>
  <c r="V56" i="10"/>
  <c r="V48" i="10"/>
  <c r="V40" i="10"/>
  <c r="V32" i="10"/>
  <c r="V24" i="10"/>
  <c r="V27" i="10"/>
  <c r="V19" i="10"/>
  <c r="Q104" i="10"/>
  <c r="Q99" i="10"/>
  <c r="Q98" i="10"/>
  <c r="Q91" i="10"/>
  <c r="D28" i="10"/>
  <c r="R105" i="10"/>
  <c r="R102" i="10"/>
  <c r="R99" i="10"/>
  <c r="R90" i="10"/>
  <c r="R82" i="10"/>
  <c r="R93" i="10"/>
  <c r="R85" i="10"/>
  <c r="R76" i="10"/>
  <c r="R68" i="10"/>
  <c r="R77" i="10"/>
  <c r="R69" i="10"/>
  <c r="R62" i="10"/>
  <c r="R55" i="10"/>
  <c r="R47" i="10"/>
  <c r="R39" i="10"/>
  <c r="R31" i="10"/>
  <c r="R56" i="10"/>
  <c r="R48" i="10"/>
  <c r="R40" i="10"/>
  <c r="R32" i="10"/>
  <c r="R24" i="10"/>
  <c r="R27" i="10"/>
  <c r="R19" i="10"/>
  <c r="V70" i="10"/>
  <c r="V75" i="10"/>
  <c r="V67" i="10"/>
  <c r="V61" i="10"/>
  <c r="V53" i="10"/>
  <c r="V45" i="10"/>
  <c r="V37" i="10"/>
  <c r="V29" i="10"/>
  <c r="V54" i="10"/>
  <c r="V46" i="10"/>
  <c r="V38" i="10"/>
  <c r="V30" i="10"/>
  <c r="V22" i="10"/>
  <c r="V25" i="10"/>
  <c r="V17" i="10"/>
  <c r="Q105" i="10"/>
  <c r="Q97" i="10"/>
  <c r="Q96" i="10"/>
  <c r="Q89" i="10"/>
  <c r="Q81" i="10"/>
  <c r="Q88" i="10"/>
  <c r="Q80" i="10"/>
  <c r="Q73" i="10"/>
  <c r="Q65" i="10"/>
  <c r="Q74" i="10"/>
  <c r="Q66" i="10"/>
  <c r="Q58" i="10"/>
  <c r="Q50" i="10"/>
  <c r="Q42" i="10"/>
  <c r="Q34" i="10"/>
  <c r="Q59" i="10"/>
  <c r="Q51" i="10"/>
  <c r="Q43" i="10"/>
  <c r="Q35" i="10"/>
  <c r="Q27" i="10"/>
  <c r="Q19" i="10"/>
  <c r="Q24" i="10"/>
  <c r="S107" i="10"/>
  <c r="S99" i="10"/>
  <c r="S102" i="10"/>
  <c r="S95" i="10"/>
  <c r="S87" i="10"/>
  <c r="S94" i="10"/>
  <c r="S86" i="10"/>
  <c r="S79" i="10"/>
  <c r="S71" i="10"/>
  <c r="S63" i="10"/>
  <c r="S72" i="10"/>
  <c r="S64" i="10"/>
  <c r="S56" i="10"/>
  <c r="S48" i="10"/>
  <c r="S40" i="10"/>
  <c r="S32" i="10"/>
  <c r="S57" i="10"/>
  <c r="S49" i="10"/>
  <c r="S41" i="10"/>
  <c r="S33" i="10"/>
  <c r="S27" i="10"/>
  <c r="S19" i="10"/>
  <c r="S22" i="10"/>
  <c r="U55" i="10"/>
  <c r="X104" i="10"/>
  <c r="Y104" i="10" s="1"/>
  <c r="X105" i="10"/>
  <c r="Y105" i="10" s="1"/>
  <c r="X98" i="10"/>
  <c r="Y98" i="10" s="1"/>
  <c r="X91" i="10"/>
  <c r="Y91" i="10" s="1"/>
  <c r="X83" i="10"/>
  <c r="Y83" i="10" s="1"/>
  <c r="X90" i="10"/>
  <c r="Y90" i="10" s="1"/>
  <c r="X82" i="10"/>
  <c r="Y82" i="10" s="1"/>
  <c r="X75" i="10"/>
  <c r="Y75" i="10" s="1"/>
  <c r="X67" i="10"/>
  <c r="Y67" i="10" s="1"/>
  <c r="X76" i="10"/>
  <c r="Y76" i="10" s="1"/>
  <c r="X68" i="10"/>
  <c r="Y68" i="10" s="1"/>
  <c r="X60" i="10"/>
  <c r="Y60" i="10" s="1"/>
  <c r="X52" i="10"/>
  <c r="Y52" i="10" s="1"/>
  <c r="X44" i="10"/>
  <c r="Y44" i="10" s="1"/>
  <c r="X36" i="10"/>
  <c r="Y36" i="10" s="1"/>
  <c r="X61" i="10"/>
  <c r="Y61" i="10" s="1"/>
  <c r="X53" i="10"/>
  <c r="Y53" i="10" s="1"/>
  <c r="X45" i="10"/>
  <c r="Y45" i="10" s="1"/>
  <c r="X37" i="10"/>
  <c r="Y37" i="10" s="1"/>
  <c r="X29" i="10"/>
  <c r="Y29" i="10" s="1"/>
  <c r="X23" i="10"/>
  <c r="Y23" i="10" s="1"/>
  <c r="X26" i="10"/>
  <c r="Y26" i="10" s="1"/>
  <c r="X18" i="10"/>
  <c r="Y18" i="10" s="1"/>
  <c r="P61" i="10"/>
  <c r="P53" i="10"/>
  <c r="P45" i="10"/>
  <c r="P37" i="10"/>
  <c r="P29" i="10"/>
  <c r="P56" i="10"/>
  <c r="P48" i="10"/>
  <c r="Q87" i="10"/>
  <c r="Q94" i="10"/>
  <c r="Q86" i="10"/>
  <c r="Q79" i="10"/>
  <c r="Q71" i="10"/>
  <c r="Q63" i="10"/>
  <c r="Q72" i="10"/>
  <c r="Q64" i="10"/>
  <c r="Q56" i="10"/>
  <c r="Q48" i="10"/>
  <c r="Q40" i="10"/>
  <c r="Q32" i="10"/>
  <c r="Q57" i="10"/>
  <c r="Q49" i="10"/>
  <c r="Q41" i="10"/>
  <c r="Q33" i="10"/>
  <c r="Q25" i="10"/>
  <c r="Q17" i="10"/>
  <c r="Q22" i="10"/>
  <c r="S106" i="10"/>
  <c r="S97" i="10"/>
  <c r="S100" i="10"/>
  <c r="S93" i="10"/>
  <c r="S85" i="10"/>
  <c r="S92" i="10"/>
  <c r="S84" i="10"/>
  <c r="S77" i="10"/>
  <c r="S69" i="10"/>
  <c r="S78" i="10"/>
  <c r="S70" i="10"/>
  <c r="S62" i="10"/>
  <c r="S54" i="10"/>
  <c r="S46" i="10"/>
  <c r="S38" i="10"/>
  <c r="S30" i="10"/>
  <c r="S55" i="10"/>
  <c r="S47" i="10"/>
  <c r="S39" i="10"/>
  <c r="S31" i="10"/>
  <c r="S25" i="10"/>
  <c r="S17" i="10"/>
  <c r="S20" i="10"/>
  <c r="U60" i="10"/>
  <c r="U29" i="10"/>
  <c r="X101" i="10"/>
  <c r="Y101" i="10" s="1"/>
  <c r="X103" i="10"/>
  <c r="Y103" i="10" s="1"/>
  <c r="X96" i="10"/>
  <c r="Y96" i="10" s="1"/>
  <c r="X89" i="10"/>
  <c r="Y89" i="10" s="1"/>
  <c r="X81" i="10"/>
  <c r="Y81" i="10" s="1"/>
  <c r="X88" i="10"/>
  <c r="Y88" i="10" s="1"/>
  <c r="X80" i="10"/>
  <c r="Y80" i="10" s="1"/>
  <c r="X73" i="10"/>
  <c r="Y73" i="10" s="1"/>
  <c r="X65" i="10"/>
  <c r="Y65" i="10" s="1"/>
  <c r="X74" i="10"/>
  <c r="Y74" i="10" s="1"/>
  <c r="X66" i="10"/>
  <c r="Y66" i="10" s="1"/>
  <c r="X58" i="10"/>
  <c r="Y58" i="10" s="1"/>
  <c r="X50" i="10"/>
  <c r="Y50" i="10" s="1"/>
  <c r="X42" i="10"/>
  <c r="Y42" i="10" s="1"/>
  <c r="X34" i="10"/>
  <c r="Y34" i="10" s="1"/>
  <c r="X59" i="10"/>
  <c r="Y59" i="10" s="1"/>
  <c r="X51" i="10"/>
  <c r="Y51" i="10" s="1"/>
  <c r="X43" i="10"/>
  <c r="Y43" i="10" s="1"/>
  <c r="X35" i="10"/>
  <c r="Y35" i="10" s="1"/>
  <c r="X28" i="10"/>
  <c r="Y28" i="10" s="1"/>
  <c r="X21" i="10"/>
  <c r="Y21" i="10" s="1"/>
  <c r="X24" i="10"/>
  <c r="Y24" i="10" s="1"/>
  <c r="P64" i="10"/>
  <c r="P59" i="10"/>
  <c r="V18" i="10"/>
  <c r="V21" i="10"/>
  <c r="Q106" i="10"/>
  <c r="Q101" i="10"/>
  <c r="Q100" i="10"/>
  <c r="Q93" i="10"/>
  <c r="Q85" i="10"/>
  <c r="Q92" i="10"/>
  <c r="Q84" i="10"/>
  <c r="Q77" i="10"/>
  <c r="Q69" i="10"/>
  <c r="Q78" i="10"/>
  <c r="Q70" i="10"/>
  <c r="Q62" i="10"/>
  <c r="Q54" i="10"/>
  <c r="Q46" i="10"/>
  <c r="Q38" i="10"/>
  <c r="Q30" i="10"/>
  <c r="Q55" i="10"/>
  <c r="Q47" i="10"/>
  <c r="Q39" i="10"/>
  <c r="Q31" i="10"/>
  <c r="Q23" i="10"/>
  <c r="Q28" i="10"/>
  <c r="Q20" i="10"/>
  <c r="S104" i="10"/>
  <c r="S105" i="10"/>
  <c r="S98" i="10"/>
  <c r="S91" i="10"/>
  <c r="S83" i="10"/>
  <c r="S90" i="10"/>
  <c r="S82" i="10"/>
  <c r="S75" i="10"/>
  <c r="S67" i="10"/>
  <c r="S76" i="10"/>
  <c r="S68" i="10"/>
  <c r="S60" i="10"/>
  <c r="S52" i="10"/>
  <c r="S44" i="10"/>
  <c r="S36" i="10"/>
  <c r="S61" i="10"/>
  <c r="S53" i="10"/>
  <c r="S45" i="10"/>
  <c r="S37" i="10"/>
  <c r="S29" i="10"/>
  <c r="S23" i="10"/>
  <c r="S26" i="10"/>
  <c r="S18" i="10"/>
  <c r="U34" i="10"/>
  <c r="X107" i="10"/>
  <c r="Y107" i="10" s="1"/>
  <c r="X99" i="10"/>
  <c r="Y99" i="10" s="1"/>
  <c r="X102" i="10"/>
  <c r="Y102" i="10" s="1"/>
  <c r="X95" i="10"/>
  <c r="Y95" i="10" s="1"/>
  <c r="X87" i="10"/>
  <c r="Y87" i="10" s="1"/>
  <c r="X94" i="10"/>
  <c r="Y94" i="10" s="1"/>
  <c r="X86" i="10"/>
  <c r="Y86" i="10" s="1"/>
  <c r="X79" i="10"/>
  <c r="Y79" i="10" s="1"/>
  <c r="X71" i="10"/>
  <c r="Y71" i="10" s="1"/>
  <c r="X63" i="10"/>
  <c r="Y63" i="10" s="1"/>
  <c r="X72" i="10"/>
  <c r="Y72" i="10" s="1"/>
  <c r="X64" i="10"/>
  <c r="Y64" i="10" s="1"/>
  <c r="X56" i="10"/>
  <c r="Y56" i="10" s="1"/>
  <c r="X48" i="10"/>
  <c r="Y48" i="10" s="1"/>
  <c r="X40" i="10"/>
  <c r="Y40" i="10" s="1"/>
  <c r="X32" i="10"/>
  <c r="Y32" i="10" s="1"/>
  <c r="X57" i="10"/>
  <c r="Y57" i="10" s="1"/>
  <c r="X49" i="10"/>
  <c r="Y49" i="10" s="1"/>
  <c r="X41" i="10"/>
  <c r="Y41" i="10" s="1"/>
  <c r="X33" i="10"/>
  <c r="Y33" i="10" s="1"/>
  <c r="X27" i="10"/>
  <c r="Y27" i="10" s="1"/>
  <c r="X19" i="10"/>
  <c r="Y19" i="10" s="1"/>
  <c r="X22" i="10"/>
  <c r="Y22" i="10" s="1"/>
  <c r="P65" i="10"/>
  <c r="P57" i="10"/>
  <c r="P49" i="10"/>
  <c r="P41" i="10"/>
  <c r="P33" i="10"/>
  <c r="P60" i="10"/>
  <c r="P52" i="10"/>
  <c r="P44" i="10"/>
  <c r="Q83" i="10"/>
  <c r="Q90" i="10"/>
  <c r="Q82" i="10"/>
  <c r="Q75" i="10"/>
  <c r="Q67" i="10"/>
  <c r="Q76" i="10"/>
  <c r="Q68" i="10"/>
  <c r="Q60" i="10"/>
  <c r="Q52" i="10"/>
  <c r="Q44" i="10"/>
  <c r="Q36" i="10"/>
  <c r="Q61" i="10"/>
  <c r="Q53" i="10"/>
  <c r="Q45" i="10"/>
  <c r="Q37" i="10"/>
  <c r="Q29" i="10"/>
  <c r="Q21" i="10"/>
  <c r="Q26" i="10"/>
  <c r="Q18" i="10"/>
  <c r="S101" i="10"/>
  <c r="S103" i="10"/>
  <c r="S96" i="10"/>
  <c r="S89" i="10"/>
  <c r="S81" i="10"/>
  <c r="S88" i="10"/>
  <c r="S80" i="10"/>
  <c r="S73" i="10"/>
  <c r="S65" i="10"/>
  <c r="S74" i="10"/>
  <c r="S66" i="10"/>
  <c r="S58" i="10"/>
  <c r="S50" i="10"/>
  <c r="S42" i="10"/>
  <c r="S34" i="10"/>
  <c r="S59" i="10"/>
  <c r="S51" i="10"/>
  <c r="S43" i="10"/>
  <c r="S35" i="10"/>
  <c r="S28" i="10"/>
  <c r="S21" i="10"/>
  <c r="S24" i="10"/>
  <c r="U67" i="10"/>
  <c r="U41" i="10"/>
  <c r="X106" i="10"/>
  <c r="Y106" i="10" s="1"/>
  <c r="X97" i="10"/>
  <c r="Y97" i="10" s="1"/>
  <c r="X100" i="10"/>
  <c r="Y100" i="10" s="1"/>
  <c r="X93" i="10"/>
  <c r="Y93" i="10" s="1"/>
  <c r="X85" i="10"/>
  <c r="Y85" i="10" s="1"/>
  <c r="X92" i="10"/>
  <c r="Y92" i="10" s="1"/>
  <c r="X84" i="10"/>
  <c r="Y84" i="10" s="1"/>
  <c r="X77" i="10"/>
  <c r="Y77" i="10" s="1"/>
  <c r="X69" i="10"/>
  <c r="Y69" i="10" s="1"/>
  <c r="X78" i="10"/>
  <c r="Y78" i="10" s="1"/>
  <c r="X70" i="10"/>
  <c r="Y70" i="10" s="1"/>
  <c r="X62" i="10"/>
  <c r="Y62" i="10" s="1"/>
  <c r="X54" i="10"/>
  <c r="Y54" i="10" s="1"/>
  <c r="X46" i="10"/>
  <c r="Y46" i="10" s="1"/>
  <c r="X38" i="10"/>
  <c r="Y38" i="10" s="1"/>
  <c r="X30" i="10"/>
  <c r="Y30" i="10" s="1"/>
  <c r="X55" i="10"/>
  <c r="Y55" i="10" s="1"/>
  <c r="X47" i="10"/>
  <c r="Y47" i="10" s="1"/>
  <c r="X39" i="10"/>
  <c r="Y39" i="10" s="1"/>
  <c r="X31" i="10"/>
  <c r="Y31" i="10" s="1"/>
  <c r="X25" i="10"/>
  <c r="Y25" i="10" s="1"/>
  <c r="X17" i="10"/>
  <c r="Y17" i="10" s="1"/>
  <c r="X20" i="10"/>
  <c r="Y20" i="10" s="1"/>
  <c r="P63" i="10"/>
  <c r="P51" i="10"/>
  <c r="P43" i="10"/>
  <c r="P35" i="10"/>
  <c r="P62" i="10"/>
  <c r="P54" i="10"/>
  <c r="P46" i="10"/>
  <c r="P40" i="10"/>
  <c r="P32" i="10"/>
  <c r="P24" i="10"/>
  <c r="P27" i="10"/>
  <c r="P19" i="10"/>
  <c r="T103" i="10"/>
  <c r="T106" i="10"/>
  <c r="T97" i="10"/>
  <c r="T90" i="10"/>
  <c r="T82" i="10"/>
  <c r="T91" i="10"/>
  <c r="T83" i="10"/>
  <c r="T76" i="10"/>
  <c r="T68" i="10"/>
  <c r="T75" i="10"/>
  <c r="T67" i="10"/>
  <c r="T59" i="10"/>
  <c r="T51" i="10"/>
  <c r="T43" i="10"/>
  <c r="T35" i="10"/>
  <c r="T62" i="10"/>
  <c r="T54" i="10"/>
  <c r="T46" i="10"/>
  <c r="T38" i="10"/>
  <c r="T30" i="10"/>
  <c r="T22" i="10"/>
  <c r="T25" i="10"/>
  <c r="T17" i="10"/>
  <c r="C81" i="10"/>
  <c r="C74" i="10"/>
  <c r="C66" i="10"/>
  <c r="C75" i="10"/>
  <c r="C67" i="10"/>
  <c r="C59" i="10"/>
  <c r="C51" i="10"/>
  <c r="C43" i="10"/>
  <c r="C35" i="10"/>
  <c r="C62" i="10"/>
  <c r="C54" i="10"/>
  <c r="C46" i="10"/>
  <c r="C38" i="10"/>
  <c r="C30" i="10"/>
  <c r="E65" i="10"/>
  <c r="E57" i="10"/>
  <c r="E49" i="10"/>
  <c r="E41" i="10"/>
  <c r="E33" i="10"/>
  <c r="E60" i="10"/>
  <c r="E52" i="10"/>
  <c r="E44" i="10"/>
  <c r="E36" i="10"/>
  <c r="G66" i="10"/>
  <c r="G63" i="10"/>
  <c r="G55" i="10"/>
  <c r="G47" i="10"/>
  <c r="G39" i="10"/>
  <c r="G31" i="10"/>
  <c r="G58" i="10"/>
  <c r="G50" i="10"/>
  <c r="G42" i="10"/>
  <c r="G34" i="10"/>
  <c r="J105" i="10"/>
  <c r="K105" i="10" s="1"/>
  <c r="J100" i="10"/>
  <c r="K100" i="10" s="1"/>
  <c r="J99" i="10"/>
  <c r="K99" i="10" s="1"/>
  <c r="J92" i="10"/>
  <c r="K92" i="10" s="1"/>
  <c r="J84" i="10"/>
  <c r="K84" i="10" s="1"/>
  <c r="J93" i="10"/>
  <c r="K93" i="10" s="1"/>
  <c r="J85" i="10"/>
  <c r="K85" i="10" s="1"/>
  <c r="J76" i="10"/>
  <c r="K76" i="10" s="1"/>
  <c r="J68" i="10"/>
  <c r="K68" i="10" s="1"/>
  <c r="J77" i="10"/>
  <c r="K77" i="10" s="1"/>
  <c r="J69" i="10"/>
  <c r="K69" i="10" s="1"/>
  <c r="J61" i="10"/>
  <c r="K61" i="10" s="1"/>
  <c r="J53" i="10"/>
  <c r="K53" i="10" s="1"/>
  <c r="J45" i="10"/>
  <c r="K45" i="10" s="1"/>
  <c r="J37" i="10"/>
  <c r="K37" i="10" s="1"/>
  <c r="J29" i="10"/>
  <c r="K29" i="10" s="1"/>
  <c r="J56" i="10"/>
  <c r="K56" i="10" s="1"/>
  <c r="J48" i="10"/>
  <c r="K48" i="10" s="1"/>
  <c r="J40" i="10"/>
  <c r="K40" i="10" s="1"/>
  <c r="J32" i="10"/>
  <c r="K32" i="10" s="1"/>
  <c r="G17" i="10"/>
  <c r="C19" i="10"/>
  <c r="F20" i="10"/>
  <c r="G21" i="10"/>
  <c r="P38" i="10"/>
  <c r="P30" i="10"/>
  <c r="P22" i="10"/>
  <c r="P25" i="10"/>
  <c r="P17" i="10"/>
  <c r="T102" i="10"/>
  <c r="T104" i="10"/>
  <c r="T96" i="10"/>
  <c r="T88" i="10"/>
  <c r="T80" i="10"/>
  <c r="T89" i="10"/>
  <c r="T81" i="10"/>
  <c r="T74" i="10"/>
  <c r="T66" i="10"/>
  <c r="T73" i="10"/>
  <c r="T65" i="10"/>
  <c r="T57" i="10"/>
  <c r="T49" i="10"/>
  <c r="T41" i="10"/>
  <c r="T33" i="10"/>
  <c r="T60" i="10"/>
  <c r="T52" i="10"/>
  <c r="T44" i="10"/>
  <c r="T36" i="10"/>
  <c r="T28" i="10"/>
  <c r="T20" i="10"/>
  <c r="T23" i="10"/>
  <c r="C84" i="10"/>
  <c r="C80" i="10"/>
  <c r="C72" i="10"/>
  <c r="C64" i="10"/>
  <c r="C73" i="10"/>
  <c r="C65" i="10"/>
  <c r="C57" i="10"/>
  <c r="C49" i="10"/>
  <c r="C41" i="10"/>
  <c r="C33" i="10"/>
  <c r="C60" i="10"/>
  <c r="C52" i="10"/>
  <c r="C44" i="10"/>
  <c r="C36" i="10"/>
  <c r="E66" i="10"/>
  <c r="E63" i="10"/>
  <c r="E55" i="10"/>
  <c r="E47" i="10"/>
  <c r="E39" i="10"/>
  <c r="E31" i="10"/>
  <c r="E58" i="10"/>
  <c r="E50" i="10"/>
  <c r="E42" i="10"/>
  <c r="E34" i="10"/>
  <c r="G64" i="10"/>
  <c r="G61" i="10"/>
  <c r="G53" i="10"/>
  <c r="G45" i="10"/>
  <c r="G37" i="10"/>
  <c r="G29" i="10"/>
  <c r="G56" i="10"/>
  <c r="G48" i="10"/>
  <c r="G40" i="10"/>
  <c r="G32" i="10"/>
  <c r="J106" i="10"/>
  <c r="K106" i="10" s="1"/>
  <c r="J98" i="10"/>
  <c r="K98" i="10" s="1"/>
  <c r="J97" i="10"/>
  <c r="K97" i="10" s="1"/>
  <c r="J90" i="10"/>
  <c r="K90" i="10" s="1"/>
  <c r="J82" i="10"/>
  <c r="K82" i="10" s="1"/>
  <c r="J91" i="10"/>
  <c r="K91" i="10" s="1"/>
  <c r="J83" i="10"/>
  <c r="K83" i="10" s="1"/>
  <c r="J74" i="10"/>
  <c r="K74" i="10" s="1"/>
  <c r="J66" i="10"/>
  <c r="K66" i="10" s="1"/>
  <c r="J75" i="10"/>
  <c r="K75" i="10" s="1"/>
  <c r="J67" i="10"/>
  <c r="K67" i="10" s="1"/>
  <c r="J59" i="10"/>
  <c r="K59" i="10" s="1"/>
  <c r="J51" i="10"/>
  <c r="K51" i="10" s="1"/>
  <c r="J43" i="10"/>
  <c r="K43" i="10" s="1"/>
  <c r="J35" i="10"/>
  <c r="K35" i="10" s="1"/>
  <c r="J62" i="10"/>
  <c r="K62" i="10" s="1"/>
  <c r="J54" i="10"/>
  <c r="K54" i="10" s="1"/>
  <c r="J46" i="10"/>
  <c r="K46" i="10" s="1"/>
  <c r="P55" i="10"/>
  <c r="P47" i="10"/>
  <c r="P39" i="10"/>
  <c r="P31" i="10"/>
  <c r="P58" i="10"/>
  <c r="P50" i="10"/>
  <c r="P42" i="10"/>
  <c r="P36" i="10"/>
  <c r="P28" i="10"/>
  <c r="P20" i="10"/>
  <c r="P23" i="10"/>
  <c r="T107" i="10"/>
  <c r="T100" i="10"/>
  <c r="T101" i="10"/>
  <c r="T94" i="10"/>
  <c r="T86" i="10"/>
  <c r="T95" i="10"/>
  <c r="T87" i="10"/>
  <c r="T79" i="10"/>
  <c r="T72" i="10"/>
  <c r="T64" i="10"/>
  <c r="T71" i="10"/>
  <c r="T63" i="10"/>
  <c r="T55" i="10"/>
  <c r="T47" i="10"/>
  <c r="T39" i="10"/>
  <c r="T31" i="10"/>
  <c r="T58" i="10"/>
  <c r="T50" i="10"/>
  <c r="T42" i="10"/>
  <c r="T34" i="10"/>
  <c r="T26" i="10"/>
  <c r="T18" i="10"/>
  <c r="T21" i="10"/>
  <c r="C82" i="10"/>
  <c r="C78" i="10"/>
  <c r="C70" i="10"/>
  <c r="C79" i="10"/>
  <c r="C71" i="10"/>
  <c r="C63" i="10"/>
  <c r="C55" i="10"/>
  <c r="C47" i="10"/>
  <c r="C39" i="10"/>
  <c r="C31" i="10"/>
  <c r="C58" i="10"/>
  <c r="C50" i="10"/>
  <c r="C42" i="10"/>
  <c r="C34" i="10"/>
  <c r="E64" i="10"/>
  <c r="E61" i="10"/>
  <c r="E53" i="10"/>
  <c r="E45" i="10"/>
  <c r="E37" i="10"/>
  <c r="E29" i="10"/>
  <c r="E56" i="10"/>
  <c r="E48" i="10"/>
  <c r="E40" i="10"/>
  <c r="E32" i="10"/>
  <c r="G67" i="10"/>
  <c r="G59" i="10"/>
  <c r="G51" i="10"/>
  <c r="G43" i="10"/>
  <c r="G35" i="10"/>
  <c r="G62" i="10"/>
  <c r="G54" i="10"/>
  <c r="G46" i="10"/>
  <c r="G38" i="10"/>
  <c r="G30" i="10"/>
  <c r="J104" i="10"/>
  <c r="K104" i="10" s="1"/>
  <c r="J103" i="10"/>
  <c r="K103" i="10" s="1"/>
  <c r="J96" i="10"/>
  <c r="K96" i="10" s="1"/>
  <c r="J88" i="10"/>
  <c r="K88" i="10" s="1"/>
  <c r="J80" i="10"/>
  <c r="K80" i="10" s="1"/>
  <c r="J89" i="10"/>
  <c r="K89" i="10" s="1"/>
  <c r="J81" i="10"/>
  <c r="K81" i="10" s="1"/>
  <c r="J72" i="10"/>
  <c r="K72" i="10" s="1"/>
  <c r="J64" i="10"/>
  <c r="K64" i="10" s="1"/>
  <c r="J73" i="10"/>
  <c r="K73" i="10" s="1"/>
  <c r="J65" i="10"/>
  <c r="K65" i="10" s="1"/>
  <c r="J57" i="10"/>
  <c r="K57" i="10" s="1"/>
  <c r="J49" i="10"/>
  <c r="K49" i="10" s="1"/>
  <c r="J41" i="10"/>
  <c r="K41" i="10" s="1"/>
  <c r="J33" i="10"/>
  <c r="K33" i="10" s="1"/>
  <c r="J60" i="10"/>
  <c r="K60" i="10" s="1"/>
  <c r="J52" i="10"/>
  <c r="K52" i="10" s="1"/>
  <c r="J44" i="10"/>
  <c r="K44" i="10" s="1"/>
  <c r="J36" i="10"/>
  <c r="K36" i="10" s="1"/>
  <c r="C17" i="10"/>
  <c r="F18" i="10"/>
  <c r="G19" i="10"/>
  <c r="C21" i="10"/>
  <c r="F22" i="10"/>
  <c r="P34" i="10"/>
  <c r="P26" i="10"/>
  <c r="P18" i="10"/>
  <c r="P21" i="10"/>
  <c r="T105" i="10"/>
  <c r="T98" i="10"/>
  <c r="T99" i="10"/>
  <c r="T92" i="10"/>
  <c r="T84" i="10"/>
  <c r="T93" i="10"/>
  <c r="T85" i="10"/>
  <c r="T78" i="10"/>
  <c r="T70" i="10"/>
  <c r="T77" i="10"/>
  <c r="T69" i="10"/>
  <c r="T61" i="10"/>
  <c r="T53" i="10"/>
  <c r="T45" i="10"/>
  <c r="T37" i="10"/>
  <c r="T29" i="10"/>
  <c r="T56" i="10"/>
  <c r="T48" i="10"/>
  <c r="T40" i="10"/>
  <c r="T32" i="10"/>
  <c r="T24" i="10"/>
  <c r="T27" i="10"/>
  <c r="T19" i="10"/>
  <c r="C83" i="10"/>
  <c r="C76" i="10"/>
  <c r="C68" i="10"/>
  <c r="C77" i="10"/>
  <c r="C69" i="10"/>
  <c r="C61" i="10"/>
  <c r="C53" i="10"/>
  <c r="C45" i="10"/>
  <c r="C37" i="10"/>
  <c r="C29" i="10"/>
  <c r="C56" i="10"/>
  <c r="C48" i="10"/>
  <c r="C40" i="10"/>
  <c r="C32" i="10"/>
  <c r="E67" i="10"/>
  <c r="E59" i="10"/>
  <c r="E51" i="10"/>
  <c r="E43" i="10"/>
  <c r="E35" i="10"/>
  <c r="E62" i="10"/>
  <c r="E54" i="10"/>
  <c r="E46" i="10"/>
  <c r="E38" i="10"/>
  <c r="E30" i="10"/>
  <c r="G65" i="10"/>
  <c r="G57" i="10"/>
  <c r="G49" i="10"/>
  <c r="G41" i="10"/>
  <c r="G33" i="10"/>
  <c r="G60" i="10"/>
  <c r="G52" i="10"/>
  <c r="G44" i="10"/>
  <c r="G36" i="10"/>
  <c r="J107" i="10"/>
  <c r="K107" i="10" s="1"/>
  <c r="J102" i="10"/>
  <c r="K102" i="10" s="1"/>
  <c r="J101" i="10"/>
  <c r="K101" i="10" s="1"/>
  <c r="J94" i="10"/>
  <c r="K94" i="10" s="1"/>
  <c r="J86" i="10"/>
  <c r="J95" i="10"/>
  <c r="K95" i="10" s="1"/>
  <c r="J87" i="10"/>
  <c r="K87" i="10" s="1"/>
  <c r="J78" i="10"/>
  <c r="K78" i="10" s="1"/>
  <c r="J70" i="10"/>
  <c r="K70" i="10" s="1"/>
  <c r="J79" i="10"/>
  <c r="K79" i="10" s="1"/>
  <c r="J71" i="10"/>
  <c r="K71" i="10" s="1"/>
  <c r="J63" i="10"/>
  <c r="K63" i="10" s="1"/>
  <c r="J55" i="10"/>
  <c r="K55" i="10" s="1"/>
  <c r="J47" i="10"/>
  <c r="K47" i="10" s="1"/>
  <c r="J39" i="10"/>
  <c r="K39" i="10" s="1"/>
  <c r="J31" i="10"/>
  <c r="K31" i="10" s="1"/>
  <c r="J58" i="10"/>
  <c r="K58" i="10" s="1"/>
  <c r="J50" i="10"/>
  <c r="K50" i="10" s="1"/>
  <c r="J42" i="10"/>
  <c r="K42" i="10" s="1"/>
  <c r="J34" i="10"/>
  <c r="K34" i="10" s="1"/>
  <c r="E17" i="10"/>
  <c r="D18" i="10"/>
  <c r="E19" i="10"/>
  <c r="D20" i="10"/>
  <c r="E21" i="10"/>
  <c r="D22" i="10"/>
  <c r="E23" i="10"/>
  <c r="D24" i="10"/>
  <c r="F24" i="10"/>
  <c r="G25" i="10"/>
  <c r="C27" i="10"/>
  <c r="D93" i="10"/>
  <c r="D85" i="10"/>
  <c r="D92" i="10"/>
  <c r="D84" i="10"/>
  <c r="D77" i="10"/>
  <c r="D69" i="10"/>
  <c r="D78" i="10"/>
  <c r="D70" i="10"/>
  <c r="D62" i="10"/>
  <c r="D54" i="10"/>
  <c r="D46" i="10"/>
  <c r="D38" i="10"/>
  <c r="D30" i="10"/>
  <c r="D55" i="10"/>
  <c r="D47" i="10"/>
  <c r="D39" i="10"/>
  <c r="D31" i="10"/>
  <c r="F103" i="10"/>
  <c r="F102" i="10"/>
  <c r="F93" i="10"/>
  <c r="F85" i="10"/>
  <c r="F94" i="10"/>
  <c r="F86" i="10"/>
  <c r="F79" i="10"/>
  <c r="F71" i="10"/>
  <c r="F63" i="10"/>
  <c r="F72" i="10"/>
  <c r="F64" i="10"/>
  <c r="F56" i="10"/>
  <c r="F48" i="10"/>
  <c r="F40" i="10"/>
  <c r="F32" i="10"/>
  <c r="F57" i="10"/>
  <c r="F49" i="10"/>
  <c r="F41" i="10"/>
  <c r="F33" i="10"/>
  <c r="H73" i="10"/>
  <c r="H65" i="10"/>
  <c r="H70" i="10"/>
  <c r="H62" i="10"/>
  <c r="H54" i="10"/>
  <c r="H46" i="10"/>
  <c r="H38" i="10"/>
  <c r="H30" i="10"/>
  <c r="H55" i="10"/>
  <c r="H47" i="10"/>
  <c r="H39" i="10"/>
  <c r="H31" i="10"/>
  <c r="C18" i="10"/>
  <c r="F19" i="10"/>
  <c r="G20" i="10"/>
  <c r="C22" i="10"/>
  <c r="F23" i="10"/>
  <c r="G24" i="10"/>
  <c r="C26" i="10"/>
  <c r="F27" i="10"/>
  <c r="G28" i="10"/>
  <c r="Q104" i="9"/>
  <c r="Q99" i="9"/>
  <c r="Q98" i="9"/>
  <c r="Q91" i="9"/>
  <c r="Q83" i="9"/>
  <c r="Q90" i="9"/>
  <c r="Q82" i="9"/>
  <c r="Q75" i="9"/>
  <c r="Q67" i="9"/>
  <c r="Q76" i="9"/>
  <c r="Q68" i="9"/>
  <c r="Q60" i="9"/>
  <c r="Q52" i="9"/>
  <c r="Q44" i="9"/>
  <c r="Q36" i="9"/>
  <c r="Q61" i="9"/>
  <c r="Q53" i="9"/>
  <c r="Q45" i="9"/>
  <c r="Q37" i="9"/>
  <c r="Q29" i="9"/>
  <c r="Q22" i="9"/>
  <c r="Q25" i="9"/>
  <c r="Q17" i="9"/>
  <c r="S101" i="9"/>
  <c r="S103" i="9"/>
  <c r="S96" i="9"/>
  <c r="S89" i="9"/>
  <c r="S81" i="9"/>
  <c r="S88" i="9"/>
  <c r="S80" i="9"/>
  <c r="S73" i="9"/>
  <c r="S65" i="9"/>
  <c r="S74" i="9"/>
  <c r="S66" i="9"/>
  <c r="S58" i="9"/>
  <c r="S50" i="9"/>
  <c r="S42" i="9"/>
  <c r="S34" i="9"/>
  <c r="S59" i="9"/>
  <c r="S51" i="9"/>
  <c r="S43" i="9"/>
  <c r="S35" i="9"/>
  <c r="S28" i="9"/>
  <c r="S20" i="9"/>
  <c r="S23" i="9"/>
  <c r="U67" i="9"/>
  <c r="U64" i="9"/>
  <c r="U56" i="9"/>
  <c r="U48" i="9"/>
  <c r="U40" i="9"/>
  <c r="U32" i="9"/>
  <c r="U57" i="9"/>
  <c r="U49" i="9"/>
  <c r="U41" i="9"/>
  <c r="U33" i="9"/>
  <c r="U24" i="9"/>
  <c r="U28" i="9"/>
  <c r="U21" i="9"/>
  <c r="X106" i="9"/>
  <c r="Y106" i="9" s="1"/>
  <c r="X97" i="9"/>
  <c r="Y97" i="9" s="1"/>
  <c r="X100" i="9"/>
  <c r="Y100" i="9" s="1"/>
  <c r="X93" i="9"/>
  <c r="Y93" i="9" s="1"/>
  <c r="X85" i="9"/>
  <c r="Y85" i="9" s="1"/>
  <c r="X92" i="9"/>
  <c r="Y92" i="9" s="1"/>
  <c r="X84" i="9"/>
  <c r="Y84" i="9" s="1"/>
  <c r="X77" i="9"/>
  <c r="Y77" i="9" s="1"/>
  <c r="X69" i="9"/>
  <c r="Y69" i="9" s="1"/>
  <c r="X78" i="9"/>
  <c r="Y78" i="9" s="1"/>
  <c r="X70" i="9"/>
  <c r="Y70" i="9" s="1"/>
  <c r="X62" i="9"/>
  <c r="Y62" i="9" s="1"/>
  <c r="X54" i="9"/>
  <c r="Y54" i="9" s="1"/>
  <c r="X46" i="9"/>
  <c r="Y46" i="9" s="1"/>
  <c r="X38" i="9"/>
  <c r="Y38" i="9" s="1"/>
  <c r="X30" i="9"/>
  <c r="Y30" i="9" s="1"/>
  <c r="X55" i="9"/>
  <c r="Y55" i="9" s="1"/>
  <c r="X47" i="9"/>
  <c r="Y47" i="9" s="1"/>
  <c r="X39" i="9"/>
  <c r="Y39" i="9" s="1"/>
  <c r="X31" i="9"/>
  <c r="Y31" i="9" s="1"/>
  <c r="X24" i="9"/>
  <c r="Y24" i="9" s="1"/>
  <c r="X27" i="9"/>
  <c r="Y27" i="9" s="1"/>
  <c r="X19" i="9"/>
  <c r="Y19" i="9" s="1"/>
  <c r="P63" i="9"/>
  <c r="P55" i="9"/>
  <c r="P47" i="9"/>
  <c r="P39" i="9"/>
  <c r="P31" i="9"/>
  <c r="P56" i="9"/>
  <c r="P48" i="9"/>
  <c r="P40" i="9"/>
  <c r="P32" i="9"/>
  <c r="P25" i="9"/>
  <c r="P17" i="9"/>
  <c r="P22" i="9"/>
  <c r="R105" i="9"/>
  <c r="R102" i="9"/>
  <c r="R99" i="9"/>
  <c r="R90" i="9"/>
  <c r="R82" i="9"/>
  <c r="R93" i="9"/>
  <c r="R85" i="9"/>
  <c r="R76" i="9"/>
  <c r="R68" i="9"/>
  <c r="H24" i="10"/>
  <c r="J25" i="10"/>
  <c r="K25" i="10" s="1"/>
  <c r="H26" i="10"/>
  <c r="J27" i="10"/>
  <c r="K27" i="10" s="1"/>
  <c r="D91" i="10"/>
  <c r="D83" i="10"/>
  <c r="D90" i="10"/>
  <c r="D82" i="10"/>
  <c r="D75" i="10"/>
  <c r="D67" i="10"/>
  <c r="D76" i="10"/>
  <c r="D68" i="10"/>
  <c r="D60" i="10"/>
  <c r="D52" i="10"/>
  <c r="D44" i="10"/>
  <c r="D36" i="10"/>
  <c r="D61" i="10"/>
  <c r="D53" i="10"/>
  <c r="D45" i="10"/>
  <c r="D37" i="10"/>
  <c r="D29" i="10"/>
  <c r="F105" i="10"/>
  <c r="F97" i="10"/>
  <c r="F95" i="10"/>
  <c r="F87" i="10"/>
  <c r="F96" i="10"/>
  <c r="F88" i="10"/>
  <c r="F80" i="10"/>
  <c r="F73" i="10"/>
  <c r="F65" i="10"/>
  <c r="F74" i="10"/>
  <c r="F66" i="10"/>
  <c r="F58" i="10"/>
  <c r="F50" i="10"/>
  <c r="F42" i="10"/>
  <c r="F34" i="10"/>
  <c r="F59" i="10"/>
  <c r="F51" i="10"/>
  <c r="F43" i="10"/>
  <c r="F35" i="10"/>
  <c r="H75" i="10"/>
  <c r="H67" i="10"/>
  <c r="H72" i="10"/>
  <c r="H64" i="10"/>
  <c r="H56" i="10"/>
  <c r="H48" i="10"/>
  <c r="H40" i="10"/>
  <c r="H32" i="10"/>
  <c r="H57" i="10"/>
  <c r="H49" i="10"/>
  <c r="H41" i="10"/>
  <c r="H33" i="10"/>
  <c r="D17" i="10"/>
  <c r="E18" i="10"/>
  <c r="D19" i="10"/>
  <c r="E20" i="10"/>
  <c r="D21" i="10"/>
  <c r="E22" i="10"/>
  <c r="D23" i="10"/>
  <c r="E24" i="10"/>
  <c r="D25" i="10"/>
  <c r="E26" i="10"/>
  <c r="D27" i="10"/>
  <c r="E28" i="10"/>
  <c r="Q106" i="9"/>
  <c r="Q101" i="9"/>
  <c r="Q100" i="9"/>
  <c r="Q93" i="9"/>
  <c r="Q85" i="9"/>
  <c r="Q92" i="9"/>
  <c r="Q84" i="9"/>
  <c r="Q77" i="9"/>
  <c r="Q69" i="9"/>
  <c r="Q78" i="9"/>
  <c r="Q70" i="9"/>
  <c r="Q62" i="9"/>
  <c r="Q54" i="9"/>
  <c r="Q46" i="9"/>
  <c r="Q38" i="9"/>
  <c r="Q30" i="9"/>
  <c r="Q55" i="9"/>
  <c r="Q47" i="9"/>
  <c r="Q39" i="9"/>
  <c r="Q31" i="9"/>
  <c r="Q24" i="9"/>
  <c r="Q27" i="9"/>
  <c r="Q19" i="9"/>
  <c r="S104" i="9"/>
  <c r="S105" i="9"/>
  <c r="S98" i="9"/>
  <c r="S91" i="9"/>
  <c r="S83" i="9"/>
  <c r="S90" i="9"/>
  <c r="S82" i="9"/>
  <c r="S75" i="9"/>
  <c r="S67" i="9"/>
  <c r="S76" i="9"/>
  <c r="S68" i="9"/>
  <c r="S60" i="9"/>
  <c r="S52" i="9"/>
  <c r="S44" i="9"/>
  <c r="S36" i="9"/>
  <c r="S61" i="9"/>
  <c r="S53" i="9"/>
  <c r="S45" i="9"/>
  <c r="S37" i="9"/>
  <c r="S29" i="9"/>
  <c r="S22" i="9"/>
  <c r="S25" i="9"/>
  <c r="S17" i="9"/>
  <c r="U66" i="9"/>
  <c r="U58" i="9"/>
  <c r="U50" i="9"/>
  <c r="U42" i="9"/>
  <c r="U34" i="9"/>
  <c r="U59" i="9"/>
  <c r="U51" i="9"/>
  <c r="U43" i="9"/>
  <c r="U35" i="9"/>
  <c r="U26" i="9"/>
  <c r="U18" i="9"/>
  <c r="U23" i="9"/>
  <c r="X107" i="9"/>
  <c r="Y107" i="9" s="1"/>
  <c r="X99" i="9"/>
  <c r="Y99" i="9" s="1"/>
  <c r="X102" i="9"/>
  <c r="Y102" i="9" s="1"/>
  <c r="X95" i="9"/>
  <c r="Y95" i="9" s="1"/>
  <c r="X87" i="9"/>
  <c r="Y87" i="9" s="1"/>
  <c r="X94" i="9"/>
  <c r="Y94" i="9" s="1"/>
  <c r="X86" i="9"/>
  <c r="Y86" i="9" s="1"/>
  <c r="X79" i="9"/>
  <c r="Y79" i="9" s="1"/>
  <c r="X71" i="9"/>
  <c r="Y71" i="9" s="1"/>
  <c r="X63" i="9"/>
  <c r="Y63" i="9" s="1"/>
  <c r="X72" i="9"/>
  <c r="Y72" i="9" s="1"/>
  <c r="X64" i="9"/>
  <c r="Y64" i="9" s="1"/>
  <c r="X56" i="9"/>
  <c r="Y56" i="9" s="1"/>
  <c r="X48" i="9"/>
  <c r="Y48" i="9" s="1"/>
  <c r="X40" i="9"/>
  <c r="Y40" i="9" s="1"/>
  <c r="X32" i="9"/>
  <c r="Y32" i="9" s="1"/>
  <c r="X57" i="9"/>
  <c r="Y57" i="9" s="1"/>
  <c r="X49" i="9"/>
  <c r="Y49" i="9" s="1"/>
  <c r="X41" i="9"/>
  <c r="Y41" i="9" s="1"/>
  <c r="X33" i="9"/>
  <c r="Y33" i="9" s="1"/>
  <c r="X26" i="9"/>
  <c r="Y26" i="9" s="1"/>
  <c r="X18" i="9"/>
  <c r="Y18" i="9" s="1"/>
  <c r="X21" i="9"/>
  <c r="Y21" i="9" s="1"/>
  <c r="P65" i="9"/>
  <c r="P57" i="9"/>
  <c r="P49" i="9"/>
  <c r="P41" i="9"/>
  <c r="P33" i="9"/>
  <c r="P58" i="9"/>
  <c r="P50" i="9"/>
  <c r="P42" i="9"/>
  <c r="P34" i="9"/>
  <c r="P27" i="9"/>
  <c r="P19" i="9"/>
  <c r="P24" i="9"/>
  <c r="R107" i="9"/>
  <c r="R104" i="9"/>
  <c r="R101" i="9"/>
  <c r="R92" i="9"/>
  <c r="R84" i="9"/>
  <c r="R95" i="9"/>
  <c r="R87" i="9"/>
  <c r="R78" i="9"/>
  <c r="R70" i="9"/>
  <c r="R79" i="9"/>
  <c r="R71" i="9"/>
  <c r="R63" i="9"/>
  <c r="J38" i="10"/>
  <c r="K38" i="10" s="1"/>
  <c r="J30" i="10"/>
  <c r="K30" i="10" s="1"/>
  <c r="J17" i="10"/>
  <c r="K17" i="10" s="1"/>
  <c r="H18" i="10"/>
  <c r="J19" i="10"/>
  <c r="K19" i="10" s="1"/>
  <c r="H20" i="10"/>
  <c r="J21" i="10"/>
  <c r="K21" i="10" s="1"/>
  <c r="H22" i="10"/>
  <c r="J23" i="10"/>
  <c r="K23" i="10" s="1"/>
  <c r="G23" i="10"/>
  <c r="C25" i="10"/>
  <c r="F26" i="10"/>
  <c r="G27" i="10"/>
  <c r="D89" i="10"/>
  <c r="D81" i="10"/>
  <c r="D88" i="10"/>
  <c r="D80" i="10"/>
  <c r="D73" i="10"/>
  <c r="D65" i="10"/>
  <c r="D74" i="10"/>
  <c r="D66" i="10"/>
  <c r="D58" i="10"/>
  <c r="D50" i="10"/>
  <c r="D42" i="10"/>
  <c r="D34" i="10"/>
  <c r="D59" i="10"/>
  <c r="D51" i="10"/>
  <c r="D43" i="10"/>
  <c r="D35" i="10"/>
  <c r="F106" i="10"/>
  <c r="F99" i="10"/>
  <c r="F98" i="10"/>
  <c r="F89" i="10"/>
  <c r="F81" i="10"/>
  <c r="F90" i="10"/>
  <c r="F82" i="10"/>
  <c r="F75" i="10"/>
  <c r="F67" i="10"/>
  <c r="F76" i="10"/>
  <c r="F68" i="10"/>
  <c r="F60" i="10"/>
  <c r="F52" i="10"/>
  <c r="F44" i="10"/>
  <c r="F36" i="10"/>
  <c r="F61" i="10"/>
  <c r="F53" i="10"/>
  <c r="F45" i="10"/>
  <c r="F37" i="10"/>
  <c r="F29" i="10"/>
  <c r="H69" i="10"/>
  <c r="H74" i="10"/>
  <c r="H66" i="10"/>
  <c r="H58" i="10"/>
  <c r="H50" i="10"/>
  <c r="H42" i="10"/>
  <c r="H34" i="10"/>
  <c r="H59" i="10"/>
  <c r="H51" i="10"/>
  <c r="H43" i="10"/>
  <c r="H35" i="10"/>
  <c r="F17" i="10"/>
  <c r="G18" i="10"/>
  <c r="C20" i="10"/>
  <c r="F21" i="10"/>
  <c r="G22" i="10"/>
  <c r="C24" i="10"/>
  <c r="F25" i="10"/>
  <c r="G26" i="10"/>
  <c r="C28" i="10"/>
  <c r="Q107" i="9"/>
  <c r="Q103" i="9"/>
  <c r="Q102" i="9"/>
  <c r="Q95" i="9"/>
  <c r="Q87" i="9"/>
  <c r="Q94" i="9"/>
  <c r="Q86" i="9"/>
  <c r="Q79" i="9"/>
  <c r="Q71" i="9"/>
  <c r="Q63" i="9"/>
  <c r="Q72" i="9"/>
  <c r="Q64" i="9"/>
  <c r="Q56" i="9"/>
  <c r="Q48" i="9"/>
  <c r="Q40" i="9"/>
  <c r="Q32" i="9"/>
  <c r="Q57" i="9"/>
  <c r="Q49" i="9"/>
  <c r="Q41" i="9"/>
  <c r="Q33" i="9"/>
  <c r="Q26" i="9"/>
  <c r="Q18" i="9"/>
  <c r="Q21" i="9"/>
  <c r="S106" i="9"/>
  <c r="S97" i="9"/>
  <c r="S100" i="9"/>
  <c r="S93" i="9"/>
  <c r="S85" i="9"/>
  <c r="S92" i="9"/>
  <c r="S84" i="9"/>
  <c r="S77" i="9"/>
  <c r="S69" i="9"/>
  <c r="S78" i="9"/>
  <c r="S70" i="9"/>
  <c r="S62" i="9"/>
  <c r="S54" i="9"/>
  <c r="S46" i="9"/>
  <c r="S38" i="9"/>
  <c r="S30" i="9"/>
  <c r="S55" i="9"/>
  <c r="S47" i="9"/>
  <c r="S39" i="9"/>
  <c r="S31" i="9"/>
  <c r="S24" i="9"/>
  <c r="S27" i="9"/>
  <c r="S19" i="9"/>
  <c r="U63" i="9"/>
  <c r="U60" i="9"/>
  <c r="U52" i="9"/>
  <c r="U44" i="9"/>
  <c r="U36" i="9"/>
  <c r="U61" i="9"/>
  <c r="U53" i="9"/>
  <c r="U45" i="9"/>
  <c r="U37" i="9"/>
  <c r="U29" i="9"/>
  <c r="U20" i="9"/>
  <c r="U25" i="9"/>
  <c r="U17" i="9"/>
  <c r="X101" i="9"/>
  <c r="Y101" i="9" s="1"/>
  <c r="X103" i="9"/>
  <c r="Y103" i="9" s="1"/>
  <c r="X96" i="9"/>
  <c r="Y96" i="9" s="1"/>
  <c r="X89" i="9"/>
  <c r="Y89" i="9" s="1"/>
  <c r="X81" i="9"/>
  <c r="Y81" i="9" s="1"/>
  <c r="X88" i="9"/>
  <c r="Y88" i="9" s="1"/>
  <c r="X80" i="9"/>
  <c r="Y80" i="9" s="1"/>
  <c r="X73" i="9"/>
  <c r="Y73" i="9" s="1"/>
  <c r="X65" i="9"/>
  <c r="Y65" i="9" s="1"/>
  <c r="X74" i="9"/>
  <c r="Y74" i="9" s="1"/>
  <c r="X66" i="9"/>
  <c r="Y66" i="9" s="1"/>
  <c r="X58" i="9"/>
  <c r="Y58" i="9" s="1"/>
  <c r="X50" i="9"/>
  <c r="Y50" i="9" s="1"/>
  <c r="X42" i="9"/>
  <c r="Y42" i="9" s="1"/>
  <c r="X34" i="9"/>
  <c r="Y34" i="9" s="1"/>
  <c r="X59" i="9"/>
  <c r="Y59" i="9" s="1"/>
  <c r="X51" i="9"/>
  <c r="Y51" i="9" s="1"/>
  <c r="X43" i="9"/>
  <c r="Y43" i="9" s="1"/>
  <c r="X35" i="9"/>
  <c r="Y35" i="9" s="1"/>
  <c r="X28" i="9"/>
  <c r="Y28" i="9" s="1"/>
  <c r="X20" i="9"/>
  <c r="Y20" i="9" s="1"/>
  <c r="X23" i="9"/>
  <c r="Y23" i="9" s="1"/>
  <c r="P64" i="9"/>
  <c r="P59" i="9"/>
  <c r="P51" i="9"/>
  <c r="P43" i="9"/>
  <c r="P35" i="9"/>
  <c r="P60" i="9"/>
  <c r="P52" i="9"/>
  <c r="P44" i="9"/>
  <c r="P36" i="9"/>
  <c r="P29" i="9"/>
  <c r="P21" i="9"/>
  <c r="P26" i="9"/>
  <c r="P18" i="9"/>
  <c r="R106" i="9"/>
  <c r="R98" i="9"/>
  <c r="R94" i="9"/>
  <c r="R86" i="9"/>
  <c r="R96" i="9"/>
  <c r="R89" i="9"/>
  <c r="R81" i="9"/>
  <c r="R72" i="9"/>
  <c r="C23" i="10"/>
  <c r="E25" i="10"/>
  <c r="D26" i="10"/>
  <c r="E27" i="10"/>
  <c r="D95" i="10"/>
  <c r="D87" i="10"/>
  <c r="D94" i="10"/>
  <c r="D86" i="10"/>
  <c r="D79" i="10"/>
  <c r="D71" i="10"/>
  <c r="D63" i="10"/>
  <c r="D72" i="10"/>
  <c r="D64" i="10"/>
  <c r="D56" i="10"/>
  <c r="D48" i="10"/>
  <c r="D40" i="10"/>
  <c r="D32" i="10"/>
  <c r="D57" i="10"/>
  <c r="D49" i="10"/>
  <c r="D41" i="10"/>
  <c r="D33" i="10"/>
  <c r="F104" i="10"/>
  <c r="F101" i="10"/>
  <c r="F100" i="10"/>
  <c r="F91" i="10"/>
  <c r="F83" i="10"/>
  <c r="F92" i="10"/>
  <c r="F84" i="10"/>
  <c r="F77" i="10"/>
  <c r="F69" i="10"/>
  <c r="F78" i="10"/>
  <c r="F70" i="10"/>
  <c r="F62" i="10"/>
  <c r="F54" i="10"/>
  <c r="F46" i="10"/>
  <c r="F38" i="10"/>
  <c r="F30" i="10"/>
  <c r="F55" i="10"/>
  <c r="F47" i="10"/>
  <c r="F39" i="10"/>
  <c r="F31" i="10"/>
  <c r="H71" i="10"/>
  <c r="H63" i="10"/>
  <c r="H68" i="10"/>
  <c r="H60" i="10"/>
  <c r="H52" i="10"/>
  <c r="H44" i="10"/>
  <c r="H36" i="10"/>
  <c r="H61" i="10"/>
  <c r="H53" i="10"/>
  <c r="H45" i="10"/>
  <c r="H37" i="10"/>
  <c r="H29" i="10"/>
  <c r="H17" i="10"/>
  <c r="J18" i="10"/>
  <c r="K18" i="10" s="1"/>
  <c r="H19" i="10"/>
  <c r="J20" i="10"/>
  <c r="K20" i="10" s="1"/>
  <c r="H21" i="10"/>
  <c r="J22" i="10"/>
  <c r="K22" i="10" s="1"/>
  <c r="H23" i="10"/>
  <c r="J24" i="10"/>
  <c r="K24" i="10" s="1"/>
  <c r="H25" i="10"/>
  <c r="J26" i="10"/>
  <c r="K26" i="10" s="1"/>
  <c r="H27" i="10"/>
  <c r="J28" i="10"/>
  <c r="K28" i="10" s="1"/>
  <c r="Q105" i="9"/>
  <c r="Q97" i="9"/>
  <c r="Q96" i="9"/>
  <c r="Q89" i="9"/>
  <c r="Q81" i="9"/>
  <c r="Q88" i="9"/>
  <c r="Q80" i="9"/>
  <c r="Q73" i="9"/>
  <c r="Q65" i="9"/>
  <c r="Q74" i="9"/>
  <c r="Q66" i="9"/>
  <c r="Q58" i="9"/>
  <c r="Q50" i="9"/>
  <c r="Q42" i="9"/>
  <c r="Q34" i="9"/>
  <c r="Q59" i="9"/>
  <c r="Q51" i="9"/>
  <c r="Q43" i="9"/>
  <c r="Q35" i="9"/>
  <c r="Q28" i="9"/>
  <c r="Q20" i="9"/>
  <c r="Q23" i="9"/>
  <c r="S107" i="9"/>
  <c r="S99" i="9"/>
  <c r="S102" i="9"/>
  <c r="S95" i="9"/>
  <c r="S87" i="9"/>
  <c r="S94" i="9"/>
  <c r="S86" i="9"/>
  <c r="S79" i="9"/>
  <c r="S71" i="9"/>
  <c r="S63" i="9"/>
  <c r="S72" i="9"/>
  <c r="S64" i="9"/>
  <c r="S56" i="9"/>
  <c r="S48" i="9"/>
  <c r="S40" i="9"/>
  <c r="S32" i="9"/>
  <c r="S57" i="9"/>
  <c r="S49" i="9"/>
  <c r="S41" i="9"/>
  <c r="S33" i="9"/>
  <c r="S26" i="9"/>
  <c r="S18" i="9"/>
  <c r="S21" i="9"/>
  <c r="U65" i="9"/>
  <c r="U62" i="9"/>
  <c r="U54" i="9"/>
  <c r="U46" i="9"/>
  <c r="U38" i="9"/>
  <c r="U30" i="9"/>
  <c r="U55" i="9"/>
  <c r="U47" i="9"/>
  <c r="U39" i="9"/>
  <c r="U31" i="9"/>
  <c r="U22" i="9"/>
  <c r="U27" i="9"/>
  <c r="U19" i="9"/>
  <c r="X104" i="9"/>
  <c r="Y104" i="9" s="1"/>
  <c r="X105" i="9"/>
  <c r="Y105" i="9" s="1"/>
  <c r="X98" i="9"/>
  <c r="Y98" i="9" s="1"/>
  <c r="X91" i="9"/>
  <c r="Y91" i="9" s="1"/>
  <c r="X83" i="9"/>
  <c r="Y83" i="9" s="1"/>
  <c r="X90" i="9"/>
  <c r="Y90" i="9" s="1"/>
  <c r="X82" i="9"/>
  <c r="Y82" i="9" s="1"/>
  <c r="X75" i="9"/>
  <c r="Y75" i="9" s="1"/>
  <c r="X67" i="9"/>
  <c r="Y67" i="9" s="1"/>
  <c r="X76" i="9"/>
  <c r="Y76" i="9" s="1"/>
  <c r="X68" i="9"/>
  <c r="Y68" i="9" s="1"/>
  <c r="X60" i="9"/>
  <c r="Y60" i="9" s="1"/>
  <c r="X52" i="9"/>
  <c r="Y52" i="9" s="1"/>
  <c r="X44" i="9"/>
  <c r="Y44" i="9" s="1"/>
  <c r="X36" i="9"/>
  <c r="Y36" i="9" s="1"/>
  <c r="X61" i="9"/>
  <c r="Y61" i="9" s="1"/>
  <c r="X53" i="9"/>
  <c r="Y53" i="9" s="1"/>
  <c r="X45" i="9"/>
  <c r="Y45" i="9" s="1"/>
  <c r="X37" i="9"/>
  <c r="Y37" i="9" s="1"/>
  <c r="X29" i="9"/>
  <c r="Y29" i="9" s="1"/>
  <c r="X22" i="9"/>
  <c r="Y22" i="9" s="1"/>
  <c r="X25" i="9"/>
  <c r="Y25" i="9" s="1"/>
  <c r="X17" i="9"/>
  <c r="Y17" i="9" s="1"/>
  <c r="P61" i="9"/>
  <c r="P53" i="9"/>
  <c r="P45" i="9"/>
  <c r="P37" i="9"/>
  <c r="P62" i="9"/>
  <c r="P54" i="9"/>
  <c r="P46" i="9"/>
  <c r="P38" i="9"/>
  <c r="P30" i="9"/>
  <c r="P23" i="9"/>
  <c r="P28" i="9"/>
  <c r="P20" i="9"/>
  <c r="R103" i="9"/>
  <c r="R100" i="9"/>
  <c r="R97" i="9"/>
  <c r="R88" i="9"/>
  <c r="R80" i="9"/>
  <c r="R91" i="9"/>
  <c r="R83" i="9"/>
  <c r="R74" i="9"/>
  <c r="R66" i="9"/>
  <c r="R75" i="9"/>
  <c r="R67" i="9"/>
  <c r="R59" i="9"/>
  <c r="R55" i="9"/>
  <c r="R64" i="9"/>
  <c r="R65" i="9"/>
  <c r="R49" i="9"/>
  <c r="R41" i="9"/>
  <c r="R33" i="9"/>
  <c r="R58" i="9"/>
  <c r="R50" i="9"/>
  <c r="R42" i="9"/>
  <c r="R34" i="9"/>
  <c r="R25" i="9"/>
  <c r="R17" i="9"/>
  <c r="R24" i="9"/>
  <c r="T107" i="9"/>
  <c r="T100" i="9"/>
  <c r="T101" i="9"/>
  <c r="T94" i="9"/>
  <c r="T86" i="9"/>
  <c r="T95" i="9"/>
  <c r="T87" i="9"/>
  <c r="T79" i="9"/>
  <c r="T72" i="9"/>
  <c r="T64" i="9"/>
  <c r="T71" i="9"/>
  <c r="T63" i="9"/>
  <c r="T55" i="9"/>
  <c r="T47" i="9"/>
  <c r="T39" i="9"/>
  <c r="T31" i="9"/>
  <c r="T56" i="9"/>
  <c r="T48" i="9"/>
  <c r="T40" i="9"/>
  <c r="T32" i="9"/>
  <c r="T27" i="9"/>
  <c r="T19" i="9"/>
  <c r="T22" i="9"/>
  <c r="V72" i="9"/>
  <c r="V64" i="9"/>
  <c r="V71" i="9"/>
  <c r="V63" i="9"/>
  <c r="V55" i="9"/>
  <c r="V47" i="9"/>
  <c r="V39" i="9"/>
  <c r="V31" i="9"/>
  <c r="V54" i="9"/>
  <c r="V46" i="9"/>
  <c r="V38" i="9"/>
  <c r="V30" i="9"/>
  <c r="V23" i="9"/>
  <c r="V29" i="9"/>
  <c r="V20" i="9"/>
  <c r="E67" i="9"/>
  <c r="E59" i="9"/>
  <c r="E51" i="9"/>
  <c r="E43" i="9"/>
  <c r="E35" i="9"/>
  <c r="E60" i="9"/>
  <c r="E52" i="9"/>
  <c r="E44" i="9"/>
  <c r="E36" i="9"/>
  <c r="D95" i="9"/>
  <c r="D87" i="9"/>
  <c r="D94" i="9"/>
  <c r="D86" i="9"/>
  <c r="D79" i="9"/>
  <c r="D71" i="9"/>
  <c r="D63" i="9"/>
  <c r="D72" i="9"/>
  <c r="D64" i="9"/>
  <c r="D56" i="9"/>
  <c r="D48" i="9"/>
  <c r="D40" i="9"/>
  <c r="D32" i="9"/>
  <c r="D55" i="9"/>
  <c r="D47" i="9"/>
  <c r="D39" i="9"/>
  <c r="D31" i="9"/>
  <c r="F103" i="9"/>
  <c r="F102" i="9"/>
  <c r="F93" i="9"/>
  <c r="F85" i="9"/>
  <c r="F94" i="9"/>
  <c r="F86" i="9"/>
  <c r="F79" i="9"/>
  <c r="F71" i="9"/>
  <c r="F63" i="9"/>
  <c r="F72" i="9"/>
  <c r="F64" i="9"/>
  <c r="F56" i="9"/>
  <c r="F48" i="9"/>
  <c r="F40" i="9"/>
  <c r="F32" i="9"/>
  <c r="F55" i="9"/>
  <c r="F47" i="9"/>
  <c r="F39" i="9"/>
  <c r="F31" i="9"/>
  <c r="H71" i="9"/>
  <c r="H63" i="9"/>
  <c r="H68" i="9"/>
  <c r="H60" i="9"/>
  <c r="H52" i="9"/>
  <c r="H44" i="9"/>
  <c r="H36" i="9"/>
  <c r="H59" i="9"/>
  <c r="H51" i="9"/>
  <c r="H43" i="9"/>
  <c r="H35" i="9"/>
  <c r="F17" i="9"/>
  <c r="G18" i="9"/>
  <c r="C20" i="9"/>
  <c r="F21" i="9"/>
  <c r="G22" i="9"/>
  <c r="C24" i="9"/>
  <c r="F25" i="9"/>
  <c r="G26" i="9"/>
  <c r="E28" i="9"/>
  <c r="F30" i="9"/>
  <c r="C83" i="9"/>
  <c r="C74" i="9"/>
  <c r="C66" i="9"/>
  <c r="C75" i="9"/>
  <c r="C67" i="9"/>
  <c r="C59" i="9"/>
  <c r="C51" i="9"/>
  <c r="C43" i="9"/>
  <c r="C35" i="9"/>
  <c r="C60" i="9"/>
  <c r="C52" i="9"/>
  <c r="C44" i="9"/>
  <c r="C36" i="9"/>
  <c r="G66" i="9"/>
  <c r="G63" i="9"/>
  <c r="G55" i="9"/>
  <c r="G47" i="9"/>
  <c r="G39" i="9"/>
  <c r="G31" i="9"/>
  <c r="G56" i="9"/>
  <c r="G48" i="9"/>
  <c r="G40" i="9"/>
  <c r="G32" i="9"/>
  <c r="J106" i="9"/>
  <c r="K106" i="9" s="1"/>
  <c r="J98" i="9"/>
  <c r="K98" i="9" s="1"/>
  <c r="J97" i="9"/>
  <c r="K97" i="9" s="1"/>
  <c r="J90" i="9"/>
  <c r="K90" i="9" s="1"/>
  <c r="J82" i="9"/>
  <c r="K82" i="9" s="1"/>
  <c r="J91" i="9"/>
  <c r="K91" i="9" s="1"/>
  <c r="J83" i="9"/>
  <c r="K83" i="9" s="1"/>
  <c r="J74" i="9"/>
  <c r="K74" i="9" s="1"/>
  <c r="J66" i="9"/>
  <c r="K66" i="9" s="1"/>
  <c r="J75" i="9"/>
  <c r="K75" i="9" s="1"/>
  <c r="J67" i="9"/>
  <c r="K67" i="9" s="1"/>
  <c r="J59" i="9"/>
  <c r="K59" i="9" s="1"/>
  <c r="J51" i="9"/>
  <c r="K51" i="9" s="1"/>
  <c r="J43" i="9"/>
  <c r="K43" i="9" s="1"/>
  <c r="J35" i="9"/>
  <c r="K35" i="9" s="1"/>
  <c r="J60" i="9"/>
  <c r="K60" i="9" s="1"/>
  <c r="J52" i="9"/>
  <c r="K52" i="9" s="1"/>
  <c r="J44" i="9"/>
  <c r="K44" i="9" s="1"/>
  <c r="J36" i="9"/>
  <c r="K36" i="9" s="1"/>
  <c r="C17" i="9"/>
  <c r="F18" i="9"/>
  <c r="G19" i="9"/>
  <c r="C21" i="9"/>
  <c r="F22" i="9"/>
  <c r="G23" i="9"/>
  <c r="C25" i="9"/>
  <c r="F26" i="9"/>
  <c r="G27" i="9"/>
  <c r="C29" i="9"/>
  <c r="R77" i="9"/>
  <c r="R61" i="9"/>
  <c r="R47" i="9"/>
  <c r="R39" i="9"/>
  <c r="R31" i="9"/>
  <c r="R56" i="9"/>
  <c r="R48" i="9"/>
  <c r="R40" i="9"/>
  <c r="R32" i="9"/>
  <c r="R23" i="9"/>
  <c r="R29" i="9"/>
  <c r="R22" i="9"/>
  <c r="T105" i="9"/>
  <c r="T98" i="9"/>
  <c r="T99" i="9"/>
  <c r="T92" i="9"/>
  <c r="T84" i="9"/>
  <c r="T93" i="9"/>
  <c r="T85" i="9"/>
  <c r="T78" i="9"/>
  <c r="T70" i="9"/>
  <c r="T77" i="9"/>
  <c r="T69" i="9"/>
  <c r="T61" i="9"/>
  <c r="T53" i="9"/>
  <c r="T45" i="9"/>
  <c r="T37" i="9"/>
  <c r="T62" i="9"/>
  <c r="T54" i="9"/>
  <c r="T46" i="9"/>
  <c r="T38" i="9"/>
  <c r="T30" i="9"/>
  <c r="T25" i="9"/>
  <c r="T17" i="9"/>
  <c r="T20" i="9"/>
  <c r="V70" i="9"/>
  <c r="V62" i="9"/>
  <c r="V69" i="9"/>
  <c r="V61" i="9"/>
  <c r="V53" i="9"/>
  <c r="V45" i="9"/>
  <c r="V37" i="9"/>
  <c r="V60" i="9"/>
  <c r="V52" i="9"/>
  <c r="V44" i="9"/>
  <c r="V36" i="9"/>
  <c r="V28" i="9"/>
  <c r="V21" i="9"/>
  <c r="V26" i="9"/>
  <c r="V18" i="9"/>
  <c r="E65" i="9"/>
  <c r="E57" i="9"/>
  <c r="E49" i="9"/>
  <c r="E41" i="9"/>
  <c r="E33" i="9"/>
  <c r="E58" i="9"/>
  <c r="E50" i="9"/>
  <c r="E42" i="9"/>
  <c r="E34" i="9"/>
  <c r="D93" i="9"/>
  <c r="D85" i="9"/>
  <c r="D92" i="9"/>
  <c r="D84" i="9"/>
  <c r="D77" i="9"/>
  <c r="D69" i="9"/>
  <c r="D78" i="9"/>
  <c r="D70" i="9"/>
  <c r="D62" i="9"/>
  <c r="D54" i="9"/>
  <c r="D46" i="9"/>
  <c r="D38" i="9"/>
  <c r="D61" i="9"/>
  <c r="D53" i="9"/>
  <c r="D45" i="9"/>
  <c r="D37" i="9"/>
  <c r="D29" i="9"/>
  <c r="F105" i="9"/>
  <c r="F97" i="9"/>
  <c r="F95" i="9"/>
  <c r="F87" i="9"/>
  <c r="F96" i="9"/>
  <c r="F88" i="9"/>
  <c r="F80" i="9"/>
  <c r="F73" i="9"/>
  <c r="F65" i="9"/>
  <c r="F74" i="9"/>
  <c r="F66" i="9"/>
  <c r="F58" i="9"/>
  <c r="F50" i="9"/>
  <c r="F42" i="9"/>
  <c r="F34" i="9"/>
  <c r="F57" i="9"/>
  <c r="F49" i="9"/>
  <c r="F41" i="9"/>
  <c r="F33" i="9"/>
  <c r="H73" i="9"/>
  <c r="H65" i="9"/>
  <c r="H70" i="9"/>
  <c r="H62" i="9"/>
  <c r="H54" i="9"/>
  <c r="H46" i="9"/>
  <c r="H38" i="9"/>
  <c r="H61" i="9"/>
  <c r="H53" i="9"/>
  <c r="H45" i="9"/>
  <c r="H37" i="9"/>
  <c r="H29" i="9"/>
  <c r="H17" i="9"/>
  <c r="J18" i="9"/>
  <c r="K18" i="9" s="1"/>
  <c r="H19" i="9"/>
  <c r="J20" i="9"/>
  <c r="K20" i="9" s="1"/>
  <c r="H21" i="9"/>
  <c r="J22" i="9"/>
  <c r="K22" i="9" s="1"/>
  <c r="H23" i="9"/>
  <c r="J24" i="9"/>
  <c r="K24" i="9" s="1"/>
  <c r="H25" i="9"/>
  <c r="J26" i="9"/>
  <c r="K26" i="9" s="1"/>
  <c r="H27" i="9"/>
  <c r="C84" i="9"/>
  <c r="C81" i="9"/>
  <c r="C72" i="9"/>
  <c r="C64" i="9"/>
  <c r="C73" i="9"/>
  <c r="C65" i="9"/>
  <c r="C57" i="9"/>
  <c r="C49" i="9"/>
  <c r="C41" i="9"/>
  <c r="C33" i="9"/>
  <c r="C58" i="9"/>
  <c r="C50" i="9"/>
  <c r="C42" i="9"/>
  <c r="C34" i="9"/>
  <c r="G64" i="9"/>
  <c r="G61" i="9"/>
  <c r="G53" i="9"/>
  <c r="G45" i="9"/>
  <c r="G37" i="9"/>
  <c r="G62" i="9"/>
  <c r="G54" i="9"/>
  <c r="G46" i="9"/>
  <c r="G38" i="9"/>
  <c r="G30" i="9"/>
  <c r="J104" i="9"/>
  <c r="K104" i="9" s="1"/>
  <c r="J103" i="9"/>
  <c r="K103" i="9" s="1"/>
  <c r="J96" i="9"/>
  <c r="K96" i="9" s="1"/>
  <c r="J88" i="9"/>
  <c r="K88" i="9" s="1"/>
  <c r="J80" i="9"/>
  <c r="K80" i="9" s="1"/>
  <c r="J89" i="9"/>
  <c r="K89" i="9" s="1"/>
  <c r="J81" i="9"/>
  <c r="K81" i="9" s="1"/>
  <c r="J72" i="9"/>
  <c r="K72" i="9" s="1"/>
  <c r="J64" i="9"/>
  <c r="K64" i="9" s="1"/>
  <c r="J73" i="9"/>
  <c r="K73" i="9" s="1"/>
  <c r="J65" i="9"/>
  <c r="K65" i="9" s="1"/>
  <c r="J57" i="9"/>
  <c r="K57" i="9" s="1"/>
  <c r="J49" i="9"/>
  <c r="K49" i="9" s="1"/>
  <c r="J41" i="9"/>
  <c r="K41" i="9" s="1"/>
  <c r="J33" i="9"/>
  <c r="K33" i="9" s="1"/>
  <c r="J58" i="9"/>
  <c r="K58" i="9" s="1"/>
  <c r="J50" i="9"/>
  <c r="K50" i="9" s="1"/>
  <c r="J42" i="9"/>
  <c r="K42" i="9" s="1"/>
  <c r="J34" i="9"/>
  <c r="K34" i="9" s="1"/>
  <c r="E17" i="9"/>
  <c r="D18" i="9"/>
  <c r="E19" i="9"/>
  <c r="D20" i="9"/>
  <c r="E21" i="9"/>
  <c r="D22" i="9"/>
  <c r="E23" i="9"/>
  <c r="D24" i="9"/>
  <c r="E25" i="9"/>
  <c r="D26" i="9"/>
  <c r="E27" i="9"/>
  <c r="R51" i="9"/>
  <c r="R73" i="9"/>
  <c r="R57" i="9"/>
  <c r="R45" i="9"/>
  <c r="R37" i="9"/>
  <c r="R62" i="9"/>
  <c r="R54" i="9"/>
  <c r="R46" i="9"/>
  <c r="R38" i="9"/>
  <c r="R30" i="9"/>
  <c r="R21" i="9"/>
  <c r="R28" i="9"/>
  <c r="R20" i="9"/>
  <c r="T103" i="9"/>
  <c r="T106" i="9"/>
  <c r="T97" i="9"/>
  <c r="T90" i="9"/>
  <c r="T82" i="9"/>
  <c r="T91" i="9"/>
  <c r="T83" i="9"/>
  <c r="T76" i="9"/>
  <c r="T68" i="9"/>
  <c r="T75" i="9"/>
  <c r="T67" i="9"/>
  <c r="T59" i="9"/>
  <c r="T51" i="9"/>
  <c r="T43" i="9"/>
  <c r="T35" i="9"/>
  <c r="T60" i="9"/>
  <c r="T52" i="9"/>
  <c r="T44" i="9"/>
  <c r="T36" i="9"/>
  <c r="T28" i="9"/>
  <c r="T23" i="9"/>
  <c r="T26" i="9"/>
  <c r="T18" i="9"/>
  <c r="V68" i="9"/>
  <c r="V75" i="9"/>
  <c r="V67" i="9"/>
  <c r="V59" i="9"/>
  <c r="V51" i="9"/>
  <c r="V43" i="9"/>
  <c r="V35" i="9"/>
  <c r="V58" i="9"/>
  <c r="V50" i="9"/>
  <c r="V42" i="9"/>
  <c r="V34" i="9"/>
  <c r="V27" i="9"/>
  <c r="V19" i="9"/>
  <c r="V24" i="9"/>
  <c r="E66" i="9"/>
  <c r="E63" i="9"/>
  <c r="E55" i="9"/>
  <c r="E47" i="9"/>
  <c r="E39" i="9"/>
  <c r="E31" i="9"/>
  <c r="E56" i="9"/>
  <c r="E48" i="9"/>
  <c r="E40" i="9"/>
  <c r="E32" i="9"/>
  <c r="D91" i="9"/>
  <c r="D83" i="9"/>
  <c r="D90" i="9"/>
  <c r="D82" i="9"/>
  <c r="D75" i="9"/>
  <c r="D67" i="9"/>
  <c r="D76" i="9"/>
  <c r="D68" i="9"/>
  <c r="D60" i="9"/>
  <c r="D52" i="9"/>
  <c r="D44" i="9"/>
  <c r="D36" i="9"/>
  <c r="D59" i="9"/>
  <c r="D51" i="9"/>
  <c r="D43" i="9"/>
  <c r="D35" i="9"/>
  <c r="F106" i="9"/>
  <c r="F99" i="9"/>
  <c r="F98" i="9"/>
  <c r="F89" i="9"/>
  <c r="F81" i="9"/>
  <c r="F90" i="9"/>
  <c r="F82" i="9"/>
  <c r="F75" i="9"/>
  <c r="F67" i="9"/>
  <c r="F76" i="9"/>
  <c r="F68" i="9"/>
  <c r="F60" i="9"/>
  <c r="F52" i="9"/>
  <c r="F44" i="9"/>
  <c r="F36" i="9"/>
  <c r="F59" i="9"/>
  <c r="F51" i="9"/>
  <c r="F43" i="9"/>
  <c r="F35" i="9"/>
  <c r="H75" i="9"/>
  <c r="H67" i="9"/>
  <c r="H72" i="9"/>
  <c r="H64" i="9"/>
  <c r="H56" i="9"/>
  <c r="H48" i="9"/>
  <c r="H40" i="9"/>
  <c r="H32" i="9"/>
  <c r="H55" i="9"/>
  <c r="H47" i="9"/>
  <c r="H39" i="9"/>
  <c r="H31" i="9"/>
  <c r="C18" i="9"/>
  <c r="F19" i="9"/>
  <c r="G20" i="9"/>
  <c r="C22" i="9"/>
  <c r="F23" i="9"/>
  <c r="G24" i="9"/>
  <c r="C26" i="9"/>
  <c r="F27" i="9"/>
  <c r="E29" i="9"/>
  <c r="C82" i="9"/>
  <c r="C78" i="9"/>
  <c r="C70" i="9"/>
  <c r="C79" i="9"/>
  <c r="C71" i="9"/>
  <c r="C63" i="9"/>
  <c r="C55" i="9"/>
  <c r="C47" i="9"/>
  <c r="C39" i="9"/>
  <c r="C31" i="9"/>
  <c r="C56" i="9"/>
  <c r="C48" i="9"/>
  <c r="C40" i="9"/>
  <c r="C32" i="9"/>
  <c r="G67" i="9"/>
  <c r="G59" i="9"/>
  <c r="G51" i="9"/>
  <c r="G43" i="9"/>
  <c r="G35" i="9"/>
  <c r="G60" i="9"/>
  <c r="G52" i="9"/>
  <c r="G44" i="9"/>
  <c r="G36" i="9"/>
  <c r="J107" i="9"/>
  <c r="K107" i="9" s="1"/>
  <c r="J102" i="9"/>
  <c r="K102" i="9" s="1"/>
  <c r="J101" i="9"/>
  <c r="K101" i="9" s="1"/>
  <c r="J94" i="9"/>
  <c r="K94" i="9" s="1"/>
  <c r="J86" i="9"/>
  <c r="K86" i="9" s="1"/>
  <c r="J95" i="9"/>
  <c r="K95" i="9" s="1"/>
  <c r="J87" i="9"/>
  <c r="K87" i="9" s="1"/>
  <c r="J78" i="9"/>
  <c r="K78" i="9" s="1"/>
  <c r="J70" i="9"/>
  <c r="K70" i="9" s="1"/>
  <c r="J79" i="9"/>
  <c r="K79" i="9" s="1"/>
  <c r="J71" i="9"/>
  <c r="K71" i="9" s="1"/>
  <c r="J63" i="9"/>
  <c r="K63" i="9" s="1"/>
  <c r="J55" i="9"/>
  <c r="K55" i="9" s="1"/>
  <c r="J47" i="9"/>
  <c r="K47" i="9" s="1"/>
  <c r="J39" i="9"/>
  <c r="K39" i="9" s="1"/>
  <c r="J31" i="9"/>
  <c r="K31" i="9" s="1"/>
  <c r="J56" i="9"/>
  <c r="K56" i="9" s="1"/>
  <c r="J48" i="9"/>
  <c r="K48" i="9" s="1"/>
  <c r="J40" i="9"/>
  <c r="K40" i="9" s="1"/>
  <c r="J32" i="9"/>
  <c r="K32" i="9" s="1"/>
  <c r="G17" i="9"/>
  <c r="C19" i="9"/>
  <c r="F20" i="9"/>
  <c r="G21" i="9"/>
  <c r="C23" i="9"/>
  <c r="F24" i="9"/>
  <c r="G25" i="9"/>
  <c r="C27" i="9"/>
  <c r="F28" i="9"/>
  <c r="D30" i="9"/>
  <c r="R69" i="9"/>
  <c r="R53" i="9"/>
  <c r="R43" i="9"/>
  <c r="R35" i="9"/>
  <c r="R60" i="9"/>
  <c r="R52" i="9"/>
  <c r="R44" i="9"/>
  <c r="R36" i="9"/>
  <c r="R27" i="9"/>
  <c r="R19" i="9"/>
  <c r="R26" i="9"/>
  <c r="R18" i="9"/>
  <c r="T102" i="9"/>
  <c r="T104" i="9"/>
  <c r="T96" i="9"/>
  <c r="T88" i="9"/>
  <c r="T80" i="9"/>
  <c r="T89" i="9"/>
  <c r="T81" i="9"/>
  <c r="T74" i="9"/>
  <c r="T66" i="9"/>
  <c r="T73" i="9"/>
  <c r="T65" i="9"/>
  <c r="T57" i="9"/>
  <c r="T49" i="9"/>
  <c r="T41" i="9"/>
  <c r="T33" i="9"/>
  <c r="T58" i="9"/>
  <c r="T50" i="9"/>
  <c r="T42" i="9"/>
  <c r="T34" i="9"/>
  <c r="T29" i="9"/>
  <c r="T21" i="9"/>
  <c r="T24" i="9"/>
  <c r="V74" i="9"/>
  <c r="V66" i="9"/>
  <c r="V73" i="9"/>
  <c r="V65" i="9"/>
  <c r="V57" i="9"/>
  <c r="V49" i="9"/>
  <c r="V41" i="9"/>
  <c r="V33" i="9"/>
  <c r="V56" i="9"/>
  <c r="V48" i="9"/>
  <c r="V40" i="9"/>
  <c r="V32" i="9"/>
  <c r="V25" i="9"/>
  <c r="V17" i="9"/>
  <c r="V22" i="9"/>
  <c r="E64" i="9"/>
  <c r="E61" i="9"/>
  <c r="E53" i="9"/>
  <c r="E45" i="9"/>
  <c r="E37" i="9"/>
  <c r="E62" i="9"/>
  <c r="E54" i="9"/>
  <c r="E46" i="9"/>
  <c r="E38" i="9"/>
  <c r="E30" i="9"/>
  <c r="D89" i="9"/>
  <c r="D81" i="9"/>
  <c r="D88" i="9"/>
  <c r="D80" i="9"/>
  <c r="D73" i="9"/>
  <c r="D65" i="9"/>
  <c r="D74" i="9"/>
  <c r="D66" i="9"/>
  <c r="D58" i="9"/>
  <c r="D50" i="9"/>
  <c r="D42" i="9"/>
  <c r="D34" i="9"/>
  <c r="D57" i="9"/>
  <c r="D49" i="9"/>
  <c r="D41" i="9"/>
  <c r="D33" i="9"/>
  <c r="F104" i="9"/>
  <c r="F101" i="9"/>
  <c r="F100" i="9"/>
  <c r="F91" i="9"/>
  <c r="F83" i="9"/>
  <c r="F92" i="9"/>
  <c r="F84" i="9"/>
  <c r="F77" i="9"/>
  <c r="F69" i="9"/>
  <c r="F78" i="9"/>
  <c r="F70" i="9"/>
  <c r="F62" i="9"/>
  <c r="F54" i="9"/>
  <c r="F46" i="9"/>
  <c r="F38" i="9"/>
  <c r="F61" i="9"/>
  <c r="F53" i="9"/>
  <c r="F45" i="9"/>
  <c r="F37" i="9"/>
  <c r="F29" i="9"/>
  <c r="H69" i="9"/>
  <c r="H74" i="9"/>
  <c r="H66" i="9"/>
  <c r="H58" i="9"/>
  <c r="H50" i="9"/>
  <c r="H42" i="9"/>
  <c r="H34" i="9"/>
  <c r="H57" i="9"/>
  <c r="H49" i="9"/>
  <c r="H41" i="9"/>
  <c r="H33" i="9"/>
  <c r="D17" i="9"/>
  <c r="E18" i="9"/>
  <c r="D19" i="9"/>
  <c r="E20" i="9"/>
  <c r="D21" i="9"/>
  <c r="E22" i="9"/>
  <c r="D23" i="9"/>
  <c r="E24" i="9"/>
  <c r="D25" i="9"/>
  <c r="E26" i="9"/>
  <c r="D27" i="9"/>
  <c r="J28" i="9"/>
  <c r="K28" i="9" s="1"/>
  <c r="C80" i="9"/>
  <c r="C76" i="9"/>
  <c r="C68" i="9"/>
  <c r="C77" i="9"/>
  <c r="C69" i="9"/>
  <c r="C61" i="9"/>
  <c r="C53" i="9"/>
  <c r="C45" i="9"/>
  <c r="C37" i="9"/>
  <c r="C62" i="9"/>
  <c r="C54" i="9"/>
  <c r="C46" i="9"/>
  <c r="C38" i="9"/>
  <c r="C30" i="9"/>
  <c r="G65" i="9"/>
  <c r="G57" i="9"/>
  <c r="G49" i="9"/>
  <c r="G41" i="9"/>
  <c r="G33" i="9"/>
  <c r="G58" i="9"/>
  <c r="G50" i="9"/>
  <c r="G42" i="9"/>
  <c r="G34" i="9"/>
  <c r="J105" i="9"/>
  <c r="K105" i="9" s="1"/>
  <c r="J100" i="9"/>
  <c r="K100" i="9" s="1"/>
  <c r="J99" i="9"/>
  <c r="K99" i="9" s="1"/>
  <c r="J92" i="9"/>
  <c r="K92" i="9" s="1"/>
  <c r="J84" i="9"/>
  <c r="K84" i="9" s="1"/>
  <c r="J93" i="9"/>
  <c r="K93" i="9" s="1"/>
  <c r="J85" i="9"/>
  <c r="K85" i="9" s="1"/>
  <c r="J76" i="9"/>
  <c r="K76" i="9" s="1"/>
  <c r="J68" i="9"/>
  <c r="K68" i="9" s="1"/>
  <c r="J77" i="9"/>
  <c r="K77" i="9" s="1"/>
  <c r="J69" i="9"/>
  <c r="K69" i="9" s="1"/>
  <c r="J61" i="9"/>
  <c r="K61" i="9" s="1"/>
  <c r="J53" i="9"/>
  <c r="K53" i="9" s="1"/>
  <c r="J45" i="9"/>
  <c r="K45" i="9" s="1"/>
  <c r="J37" i="9"/>
  <c r="K37" i="9" s="1"/>
  <c r="J62" i="9"/>
  <c r="K62" i="9" s="1"/>
  <c r="J54" i="9"/>
  <c r="K54" i="9" s="1"/>
  <c r="J46" i="9"/>
  <c r="K46" i="9" s="1"/>
  <c r="J38" i="9"/>
  <c r="K38" i="9" s="1"/>
  <c r="J30" i="9"/>
  <c r="K30" i="9" s="1"/>
  <c r="J17" i="9"/>
  <c r="K17" i="9" s="1"/>
  <c r="H18" i="9"/>
  <c r="J19" i="9"/>
  <c r="K19" i="9" s="1"/>
  <c r="H20" i="9"/>
  <c r="J21" i="9"/>
  <c r="K21" i="9" s="1"/>
  <c r="H22" i="9"/>
  <c r="J23" i="9"/>
  <c r="K23" i="9" s="1"/>
  <c r="H24" i="9"/>
  <c r="H26" i="9"/>
  <c r="D28" i="9"/>
  <c r="G29" i="9"/>
  <c r="D96" i="10"/>
  <c r="D104" i="10"/>
  <c r="D100" i="10"/>
  <c r="D107" i="9"/>
  <c r="D103" i="9"/>
  <c r="D99" i="9"/>
  <c r="E68" i="10"/>
  <c r="E104" i="10"/>
  <c r="E100" i="10"/>
  <c r="E96" i="10"/>
  <c r="E92" i="10"/>
  <c r="E88" i="10"/>
  <c r="E84" i="10"/>
  <c r="E80" i="10"/>
  <c r="E76" i="10"/>
  <c r="E72" i="10"/>
  <c r="E107" i="9"/>
  <c r="E103" i="10"/>
  <c r="E99" i="10"/>
  <c r="E95" i="10"/>
  <c r="E91" i="10"/>
  <c r="E87" i="10"/>
  <c r="E83" i="10"/>
  <c r="E79" i="9"/>
  <c r="E75" i="9"/>
  <c r="E71" i="9"/>
  <c r="D96" i="9"/>
  <c r="D104" i="9"/>
  <c r="D100" i="9"/>
  <c r="D107" i="10"/>
  <c r="D103" i="10"/>
  <c r="D99" i="10"/>
  <c r="E68" i="9"/>
  <c r="E104" i="9"/>
  <c r="E100" i="9"/>
  <c r="E96" i="9"/>
  <c r="E92" i="9"/>
  <c r="E88" i="9"/>
  <c r="E84" i="9"/>
  <c r="E80" i="9"/>
  <c r="E76" i="9"/>
  <c r="E72" i="9"/>
  <c r="E107" i="10"/>
  <c r="E103" i="9"/>
  <c r="E99" i="9"/>
  <c r="E95" i="9"/>
  <c r="E91" i="9"/>
  <c r="E87" i="9"/>
  <c r="E83" i="9"/>
  <c r="E79" i="10"/>
  <c r="E75" i="10"/>
  <c r="E71" i="10"/>
  <c r="C85" i="10"/>
  <c r="C102" i="10"/>
  <c r="C98" i="10"/>
  <c r="C94" i="10"/>
  <c r="C90" i="10"/>
  <c r="C86" i="10"/>
  <c r="C107" i="10"/>
  <c r="C103" i="9"/>
  <c r="C99" i="9"/>
  <c r="C95" i="10"/>
  <c r="C91" i="10"/>
  <c r="C87" i="10"/>
  <c r="C85" i="9"/>
  <c r="C102" i="9"/>
  <c r="C98" i="9"/>
  <c r="C94" i="9"/>
  <c r="C90" i="9"/>
  <c r="C86" i="9"/>
  <c r="C107" i="9"/>
  <c r="C103" i="10"/>
  <c r="C99" i="10"/>
  <c r="C95" i="9"/>
  <c r="C91" i="9"/>
  <c r="C87" i="9"/>
  <c r="J25" i="9"/>
  <c r="K25" i="9" s="1"/>
  <c r="J27" i="9"/>
  <c r="K27" i="9" s="1"/>
  <c r="H28" i="9"/>
  <c r="H30" i="9"/>
  <c r="D106" i="9"/>
  <c r="D102" i="9"/>
  <c r="D98" i="9"/>
  <c r="D105" i="10"/>
  <c r="D101" i="10"/>
  <c r="D97" i="10"/>
  <c r="E106" i="9"/>
  <c r="E102" i="9"/>
  <c r="E98" i="9"/>
  <c r="E94" i="9"/>
  <c r="E90" i="9"/>
  <c r="E86" i="9"/>
  <c r="E82" i="9"/>
  <c r="E78" i="10"/>
  <c r="E74" i="10"/>
  <c r="E70" i="10"/>
  <c r="E105" i="10"/>
  <c r="E101" i="9"/>
  <c r="E97" i="9"/>
  <c r="E93" i="10"/>
  <c r="E89" i="10"/>
  <c r="E85" i="10"/>
  <c r="E81" i="10"/>
  <c r="E77" i="10"/>
  <c r="E73" i="10"/>
  <c r="E69" i="10"/>
  <c r="D106" i="10"/>
  <c r="D102" i="10"/>
  <c r="D98" i="10"/>
  <c r="D105" i="9"/>
  <c r="D101" i="9"/>
  <c r="D97" i="9"/>
  <c r="E106" i="10"/>
  <c r="E102" i="10"/>
  <c r="E98" i="10"/>
  <c r="E94" i="10"/>
  <c r="E90" i="10"/>
  <c r="E86" i="10"/>
  <c r="E82" i="10"/>
  <c r="E78" i="9"/>
  <c r="E74" i="9"/>
  <c r="E70" i="9"/>
  <c r="E105" i="9"/>
  <c r="E101" i="10"/>
  <c r="E97" i="10"/>
  <c r="E93" i="9"/>
  <c r="E89" i="9"/>
  <c r="E85" i="9"/>
  <c r="E81" i="9"/>
  <c r="E77" i="9"/>
  <c r="E73" i="9"/>
  <c r="E69" i="9"/>
  <c r="C104" i="10"/>
  <c r="C100" i="9"/>
  <c r="C96" i="9"/>
  <c r="C92" i="9"/>
  <c r="C88" i="9"/>
  <c r="C106" i="9"/>
  <c r="C105" i="9"/>
  <c r="C101" i="10"/>
  <c r="C97" i="10"/>
  <c r="C93" i="10"/>
  <c r="C89" i="10"/>
  <c r="C104" i="9"/>
  <c r="C100" i="10"/>
  <c r="C96" i="10"/>
  <c r="C92" i="10"/>
  <c r="C88" i="10"/>
  <c r="C106" i="10"/>
  <c r="C105" i="10"/>
  <c r="C101" i="9"/>
  <c r="C97" i="9"/>
  <c r="C93" i="9"/>
  <c r="C89" i="9"/>
  <c r="H107" i="9"/>
  <c r="U83" i="9"/>
  <c r="U91" i="9"/>
  <c r="U99" i="9"/>
  <c r="U69" i="9"/>
  <c r="U77" i="9"/>
  <c r="G105" i="10"/>
  <c r="G83" i="9"/>
  <c r="G87" i="9"/>
  <c r="G91" i="9"/>
  <c r="G95" i="9"/>
  <c r="G99" i="10"/>
  <c r="G69" i="10"/>
  <c r="G73" i="10"/>
  <c r="G77" i="10"/>
  <c r="G81" i="10"/>
  <c r="U84" i="9"/>
  <c r="U92" i="9"/>
  <c r="U100" i="9"/>
  <c r="U70" i="9"/>
  <c r="U78" i="9"/>
  <c r="G106" i="10"/>
  <c r="G84" i="10"/>
  <c r="G88" i="10"/>
  <c r="G92" i="10"/>
  <c r="G96" i="10"/>
  <c r="G100" i="10"/>
  <c r="G70" i="9"/>
  <c r="G74" i="9"/>
  <c r="G78" i="9"/>
  <c r="G68" i="10"/>
  <c r="V80" i="9"/>
  <c r="V82" i="10"/>
  <c r="V88" i="9"/>
  <c r="V90" i="10"/>
  <c r="V96" i="9"/>
  <c r="V98" i="10"/>
  <c r="V104" i="9"/>
  <c r="V106" i="10"/>
  <c r="H101" i="10"/>
  <c r="H78" i="9"/>
  <c r="H83" i="9"/>
  <c r="H87" i="9"/>
  <c r="H91" i="9"/>
  <c r="H95" i="9"/>
  <c r="H99" i="10"/>
  <c r="V76" i="10"/>
  <c r="V83" i="9"/>
  <c r="V85" i="10"/>
  <c r="V91" i="9"/>
  <c r="V93" i="10"/>
  <c r="V99" i="9"/>
  <c r="V101" i="10"/>
  <c r="V107" i="9"/>
  <c r="H105" i="9"/>
  <c r="H102" i="10"/>
  <c r="H79" i="10"/>
  <c r="H84" i="9"/>
  <c r="H88" i="9"/>
  <c r="H92" i="9"/>
  <c r="H96" i="9"/>
  <c r="H100" i="9"/>
  <c r="U85" i="9"/>
  <c r="U87" i="10"/>
  <c r="U93" i="9"/>
  <c r="U101" i="9"/>
  <c r="U71" i="9"/>
  <c r="U79" i="9"/>
  <c r="U81" i="10"/>
  <c r="G105" i="9"/>
  <c r="G85" i="10"/>
  <c r="G89" i="10"/>
  <c r="G93" i="10"/>
  <c r="G97" i="9"/>
  <c r="G101" i="9"/>
  <c r="G71" i="9"/>
  <c r="G75" i="9"/>
  <c r="G79" i="9"/>
  <c r="U82" i="9"/>
  <c r="U90" i="9"/>
  <c r="U98" i="9"/>
  <c r="U106" i="9"/>
  <c r="U76" i="9"/>
  <c r="G104" i="9"/>
  <c r="G82" i="9"/>
  <c r="G86" i="9"/>
  <c r="G90" i="9"/>
  <c r="G94" i="9"/>
  <c r="G98" i="9"/>
  <c r="G102" i="9"/>
  <c r="G72" i="10"/>
  <c r="G76" i="10"/>
  <c r="G80" i="10"/>
  <c r="V77" i="10"/>
  <c r="V80" i="10"/>
  <c r="V86" i="9"/>
  <c r="V88" i="10"/>
  <c r="V94" i="9"/>
  <c r="V96" i="10"/>
  <c r="V102" i="9"/>
  <c r="V104" i="10"/>
  <c r="H104" i="10"/>
  <c r="H76" i="9"/>
  <c r="H80" i="9"/>
  <c r="H85" i="10"/>
  <c r="H89" i="10"/>
  <c r="H93" i="10"/>
  <c r="H97" i="9"/>
  <c r="H106" i="10"/>
  <c r="V81" i="9"/>
  <c r="V83" i="10"/>
  <c r="V89" i="9"/>
  <c r="V91" i="10"/>
  <c r="V97" i="9"/>
  <c r="V99" i="10"/>
  <c r="V105" i="9"/>
  <c r="V107" i="10"/>
  <c r="H103" i="10"/>
  <c r="H77" i="9"/>
  <c r="H82" i="10"/>
  <c r="H86" i="10"/>
  <c r="H90" i="10"/>
  <c r="H94" i="10"/>
  <c r="H98" i="10"/>
  <c r="H81" i="9"/>
  <c r="H107" i="10"/>
  <c r="H81" i="10"/>
  <c r="U107" i="10"/>
  <c r="U87" i="9"/>
  <c r="U95" i="9"/>
  <c r="U97" i="10"/>
  <c r="U103" i="9"/>
  <c r="U73" i="9"/>
  <c r="U75" i="10"/>
  <c r="U81" i="9"/>
  <c r="G103" i="9"/>
  <c r="G107" i="10"/>
  <c r="G85" i="9"/>
  <c r="G89" i="9"/>
  <c r="G93" i="9"/>
  <c r="G97" i="10"/>
  <c r="G101" i="10"/>
  <c r="G71" i="10"/>
  <c r="G75" i="10"/>
  <c r="G79" i="10"/>
  <c r="U82" i="10"/>
  <c r="U88" i="9"/>
  <c r="U96" i="9"/>
  <c r="U98" i="10"/>
  <c r="U104" i="9"/>
  <c r="U74" i="9"/>
  <c r="U76" i="10"/>
  <c r="U68" i="9"/>
  <c r="G104" i="10"/>
  <c r="G82" i="10"/>
  <c r="G86" i="10"/>
  <c r="G90" i="10"/>
  <c r="G94" i="10"/>
  <c r="G98" i="10"/>
  <c r="G102" i="10"/>
  <c r="G72" i="9"/>
  <c r="G76" i="9"/>
  <c r="G80" i="9"/>
  <c r="V77" i="9"/>
  <c r="V84" i="9"/>
  <c r="V86" i="10"/>
  <c r="V92" i="9"/>
  <c r="V94" i="10"/>
  <c r="V100" i="9"/>
  <c r="V102" i="10"/>
  <c r="V78" i="9"/>
  <c r="H104" i="9"/>
  <c r="H76" i="10"/>
  <c r="H80" i="10"/>
  <c r="H85" i="9"/>
  <c r="H89" i="9"/>
  <c r="H93" i="9"/>
  <c r="H97" i="10"/>
  <c r="H106" i="9"/>
  <c r="V79" i="9"/>
  <c r="V81" i="10"/>
  <c r="V87" i="9"/>
  <c r="V89" i="10"/>
  <c r="V95" i="9"/>
  <c r="V97" i="10"/>
  <c r="V103" i="9"/>
  <c r="V105" i="10"/>
  <c r="H103" i="9"/>
  <c r="H77" i="10"/>
  <c r="H82" i="9"/>
  <c r="H86" i="9"/>
  <c r="H90" i="9"/>
  <c r="H94" i="9"/>
  <c r="H98" i="9"/>
  <c r="U107" i="9"/>
  <c r="U83" i="10"/>
  <c r="U89" i="9"/>
  <c r="U97" i="9"/>
  <c r="U99" i="10"/>
  <c r="U105" i="9"/>
  <c r="U75" i="9"/>
  <c r="U77" i="10"/>
  <c r="G103" i="10"/>
  <c r="G107" i="9"/>
  <c r="G83" i="10"/>
  <c r="G87" i="10"/>
  <c r="G91" i="10"/>
  <c r="G95" i="10"/>
  <c r="G99" i="9"/>
  <c r="G69" i="9"/>
  <c r="G73" i="9"/>
  <c r="G77" i="9"/>
  <c r="G81" i="9"/>
  <c r="U86" i="9"/>
  <c r="U94" i="9"/>
  <c r="U102" i="9"/>
  <c r="U72" i="9"/>
  <c r="U80" i="9"/>
  <c r="G106" i="9"/>
  <c r="G84" i="9"/>
  <c r="G88" i="9"/>
  <c r="G92" i="9"/>
  <c r="G96" i="9"/>
  <c r="G100" i="9"/>
  <c r="G70" i="10"/>
  <c r="G74" i="10"/>
  <c r="G78" i="10"/>
  <c r="G68" i="9"/>
  <c r="V82" i="9"/>
  <c r="V84" i="10"/>
  <c r="V90" i="9"/>
  <c r="V92" i="10"/>
  <c r="V98" i="9"/>
  <c r="V100" i="10"/>
  <c r="V106" i="9"/>
  <c r="V78" i="10"/>
  <c r="H101" i="9"/>
  <c r="H78" i="10"/>
  <c r="H83" i="10"/>
  <c r="H87" i="10"/>
  <c r="H91" i="10"/>
  <c r="H95" i="10"/>
  <c r="H99" i="9"/>
  <c r="V76" i="9"/>
  <c r="V79" i="10"/>
  <c r="V85" i="9"/>
  <c r="V87" i="10"/>
  <c r="V93" i="9"/>
  <c r="V95" i="10"/>
  <c r="V101" i="9"/>
  <c r="V103" i="10"/>
  <c r="H105" i="10"/>
  <c r="H102" i="9"/>
  <c r="H79" i="9"/>
  <c r="H84" i="10"/>
  <c r="H88" i="10"/>
  <c r="H92" i="10"/>
  <c r="H96" i="10"/>
  <c r="H100" i="10"/>
  <c r="K86" i="10"/>
  <c r="U104" i="10" l="1"/>
  <c r="U70" i="10"/>
  <c r="U102" i="10"/>
  <c r="U79" i="10"/>
  <c r="U85" i="10"/>
  <c r="U33" i="10"/>
  <c r="U64" i="10"/>
  <c r="U59" i="10"/>
  <c r="U21" i="10"/>
  <c r="U52" i="10"/>
  <c r="U47" i="10"/>
  <c r="U100" i="10"/>
  <c r="U94" i="10"/>
  <c r="U49" i="10"/>
  <c r="U24" i="10"/>
  <c r="U42" i="10"/>
  <c r="U37" i="10"/>
  <c r="U63" i="10"/>
  <c r="U30" i="10"/>
  <c r="U96" i="10"/>
  <c r="U71" i="10"/>
  <c r="U69" i="10"/>
  <c r="U90" i="10"/>
  <c r="U105" i="10"/>
  <c r="U73" i="10"/>
  <c r="U57" i="10"/>
  <c r="U19" i="10"/>
  <c r="U50" i="10"/>
  <c r="U45" i="10"/>
  <c r="U20" i="10"/>
  <c r="U38" i="10"/>
  <c r="U68" i="10"/>
  <c r="U88" i="10"/>
  <c r="U92" i="10"/>
  <c r="U80" i="10"/>
  <c r="U86" i="10"/>
  <c r="U101" i="10"/>
  <c r="U32" i="10"/>
  <c r="U27" i="10"/>
  <c r="U58" i="10"/>
  <c r="U53" i="10"/>
  <c r="U28" i="10"/>
  <c r="U46" i="10"/>
  <c r="U22" i="10"/>
  <c r="U40" i="10"/>
  <c r="U35" i="10"/>
  <c r="U66" i="10"/>
  <c r="U61" i="10"/>
  <c r="U23" i="10"/>
  <c r="U54" i="10"/>
  <c r="U103" i="10"/>
  <c r="U74" i="10"/>
  <c r="U78" i="10"/>
  <c r="U72" i="10"/>
  <c r="U93" i="10"/>
  <c r="U17" i="10"/>
  <c r="U114" i="10" s="1"/>
  <c r="D126" i="10" s="1"/>
  <c r="E126" i="10" s="1"/>
  <c r="U48" i="10"/>
  <c r="U43" i="10"/>
  <c r="U18" i="10"/>
  <c r="U36" i="10"/>
  <c r="U31" i="10"/>
  <c r="U62" i="10"/>
  <c r="U84" i="10"/>
  <c r="U91" i="10"/>
  <c r="U106" i="10"/>
  <c r="U89" i="10"/>
  <c r="U95" i="10"/>
  <c r="U25" i="10"/>
  <c r="U56" i="10"/>
  <c r="U51" i="10"/>
  <c r="U26" i="10"/>
  <c r="U44" i="10"/>
  <c r="U39" i="10"/>
  <c r="A78" i="17"/>
  <c r="B77" i="17"/>
  <c r="C77" i="17"/>
  <c r="D77" i="17"/>
  <c r="E77" i="17"/>
  <c r="AA25" i="10"/>
  <c r="AA37" i="10"/>
  <c r="AA41" i="10"/>
  <c r="AA26" i="10"/>
  <c r="M42" i="10"/>
  <c r="M29" i="9"/>
  <c r="AA18" i="10"/>
  <c r="AA59" i="10"/>
  <c r="AA40" i="10"/>
  <c r="M41" i="10"/>
  <c r="M44" i="10"/>
  <c r="AA35" i="10"/>
  <c r="AA64" i="10"/>
  <c r="AA33" i="10"/>
  <c r="AA45" i="10"/>
  <c r="AA42" i="10"/>
  <c r="Y114" i="10"/>
  <c r="M49" i="10"/>
  <c r="M24" i="10"/>
  <c r="M32" i="10"/>
  <c r="M30" i="10"/>
  <c r="M48" i="10"/>
  <c r="T109" i="10"/>
  <c r="AA34" i="10"/>
  <c r="AA39" i="10"/>
  <c r="AA20" i="10"/>
  <c r="AA43" i="10"/>
  <c r="AA24" i="10"/>
  <c r="AA36" i="10"/>
  <c r="AA52" i="10"/>
  <c r="AA49" i="10"/>
  <c r="AA48" i="10"/>
  <c r="AA53" i="10"/>
  <c r="AA31" i="10"/>
  <c r="AA62" i="10"/>
  <c r="S114" i="10"/>
  <c r="D124" i="10" s="1"/>
  <c r="AA47" i="10"/>
  <c r="AA57" i="10"/>
  <c r="Q114" i="10"/>
  <c r="D122" i="10" s="1"/>
  <c r="AA22" i="10"/>
  <c r="AA65" i="10"/>
  <c r="R109" i="10"/>
  <c r="R114" i="10"/>
  <c r="D121" i="10" s="1"/>
  <c r="M58" i="10"/>
  <c r="AA31" i="9"/>
  <c r="AA23" i="9"/>
  <c r="M39" i="10"/>
  <c r="M27" i="10"/>
  <c r="M21" i="10"/>
  <c r="M36" i="10"/>
  <c r="X109" i="10"/>
  <c r="X111" i="10" s="1"/>
  <c r="Y111" i="10" s="1"/>
  <c r="M60" i="10"/>
  <c r="AA28" i="10"/>
  <c r="AA42" i="9"/>
  <c r="M55" i="10"/>
  <c r="M54" i="10"/>
  <c r="M23" i="10"/>
  <c r="M19" i="10"/>
  <c r="M52" i="10"/>
  <c r="M62" i="10"/>
  <c r="M63" i="10"/>
  <c r="AA32" i="10"/>
  <c r="AA29" i="10"/>
  <c r="AA61" i="10"/>
  <c r="AA51" i="10"/>
  <c r="AA60" i="10"/>
  <c r="AA54" i="10"/>
  <c r="AA50" i="10"/>
  <c r="M43" i="10"/>
  <c r="AA23" i="10"/>
  <c r="AA38" i="10"/>
  <c r="Q109" i="10"/>
  <c r="AA63" i="10"/>
  <c r="Q114" i="9"/>
  <c r="D122" i="9" s="1"/>
  <c r="J109" i="10"/>
  <c r="J111" i="10" s="1"/>
  <c r="K111" i="10" s="1"/>
  <c r="AA19" i="10"/>
  <c r="M47" i="10"/>
  <c r="M59" i="10"/>
  <c r="AA56" i="10"/>
  <c r="M40" i="10"/>
  <c r="AA32" i="9"/>
  <c r="M38" i="10"/>
  <c r="M20" i="10"/>
  <c r="M45" i="10"/>
  <c r="M51" i="10"/>
  <c r="M50" i="10"/>
  <c r="M65" i="10"/>
  <c r="M37" i="10"/>
  <c r="M46" i="10"/>
  <c r="AA27" i="10"/>
  <c r="AA30" i="10"/>
  <c r="AA20" i="9"/>
  <c r="R114" i="9"/>
  <c r="D121" i="9" s="1"/>
  <c r="M34" i="10"/>
  <c r="M26" i="10"/>
  <c r="T114" i="10"/>
  <c r="D125" i="10" s="1"/>
  <c r="AA21" i="10"/>
  <c r="AA59" i="9"/>
  <c r="M22" i="10"/>
  <c r="M53" i="10"/>
  <c r="AA44" i="10"/>
  <c r="AA55" i="10"/>
  <c r="M27" i="9"/>
  <c r="M61" i="10"/>
  <c r="AA58" i="10"/>
  <c r="AA46" i="10"/>
  <c r="M18" i="10"/>
  <c r="X114" i="10"/>
  <c r="D128" i="10" s="1"/>
  <c r="E128" i="10" s="1"/>
  <c r="S109" i="10"/>
  <c r="M29" i="10"/>
  <c r="J114" i="10"/>
  <c r="C128" i="10" s="1"/>
  <c r="AA36" i="9"/>
  <c r="K114" i="10"/>
  <c r="AA53" i="9"/>
  <c r="M22" i="9"/>
  <c r="AA57" i="9"/>
  <c r="M50" i="9"/>
  <c r="S109" i="9"/>
  <c r="Q109" i="9"/>
  <c r="M25" i="10"/>
  <c r="M28" i="10"/>
  <c r="M35" i="10"/>
  <c r="M65" i="9"/>
  <c r="AA48" i="9"/>
  <c r="AA64" i="9"/>
  <c r="AA25" i="9"/>
  <c r="AA63" i="9"/>
  <c r="M31" i="10"/>
  <c r="M33" i="10"/>
  <c r="M64" i="10"/>
  <c r="AA58" i="9"/>
  <c r="AA54" i="9"/>
  <c r="AA18" i="9"/>
  <c r="AA35" i="9"/>
  <c r="M21" i="9"/>
  <c r="AA41" i="9"/>
  <c r="AA19" i="9"/>
  <c r="AA52" i="9"/>
  <c r="AA21" i="9"/>
  <c r="M26" i="9"/>
  <c r="M18" i="9"/>
  <c r="M49" i="9"/>
  <c r="AA29" i="9"/>
  <c r="AA47" i="9"/>
  <c r="M52" i="9"/>
  <c r="M51" i="9"/>
  <c r="M35" i="9"/>
  <c r="AA22" i="9"/>
  <c r="X109" i="9"/>
  <c r="X111" i="9" s="1"/>
  <c r="Y111" i="9" s="1"/>
  <c r="S114" i="9"/>
  <c r="D124" i="9" s="1"/>
  <c r="M57" i="10"/>
  <c r="M56" i="10"/>
  <c r="AA55" i="9"/>
  <c r="M33" i="9"/>
  <c r="AA38" i="9"/>
  <c r="X114" i="9"/>
  <c r="D128" i="9" s="1"/>
  <c r="AA24" i="9"/>
  <c r="M34" i="9"/>
  <c r="AA37" i="9"/>
  <c r="AA51" i="9"/>
  <c r="M36" i="9"/>
  <c r="Y114" i="9"/>
  <c r="M24" i="9"/>
  <c r="M28" i="9"/>
  <c r="M38" i="9"/>
  <c r="M37" i="9"/>
  <c r="AA34" i="9"/>
  <c r="AA33" i="9"/>
  <c r="AA26" i="9"/>
  <c r="AA44" i="9"/>
  <c r="AA43" i="9"/>
  <c r="M56" i="9"/>
  <c r="M55" i="9"/>
  <c r="AA39" i="9"/>
  <c r="E114" i="9"/>
  <c r="C124" i="9" s="1"/>
  <c r="M54" i="9"/>
  <c r="M53" i="9"/>
  <c r="M19" i="9"/>
  <c r="AA50" i="9"/>
  <c r="AA49" i="9"/>
  <c r="AA27" i="9"/>
  <c r="AA60" i="9"/>
  <c r="M20" i="9"/>
  <c r="M40" i="9"/>
  <c r="M39" i="9"/>
  <c r="M32" i="9"/>
  <c r="M31" i="9"/>
  <c r="M63" i="9"/>
  <c r="AA30" i="9"/>
  <c r="AA62" i="9"/>
  <c r="M64" i="9"/>
  <c r="AA56" i="9"/>
  <c r="AA65" i="9"/>
  <c r="AA40" i="9"/>
  <c r="H109" i="9"/>
  <c r="H111" i="9" s="1"/>
  <c r="M48" i="9"/>
  <c r="M47" i="9"/>
  <c r="AA28" i="9"/>
  <c r="AA46" i="9"/>
  <c r="AA45" i="9"/>
  <c r="U109" i="10"/>
  <c r="U111" i="10" s="1"/>
  <c r="C109" i="10"/>
  <c r="C114" i="9"/>
  <c r="C122" i="9" s="1"/>
  <c r="M46" i="9"/>
  <c r="H109" i="10"/>
  <c r="H111" i="10" s="1"/>
  <c r="M45" i="9"/>
  <c r="E109" i="10"/>
  <c r="D114" i="9"/>
  <c r="C121" i="9" s="1"/>
  <c r="M30" i="9"/>
  <c r="M62" i="9"/>
  <c r="M61" i="9"/>
  <c r="J114" i="9"/>
  <c r="C128" i="9" s="1"/>
  <c r="H114" i="10"/>
  <c r="C127" i="10" s="1"/>
  <c r="U109" i="9"/>
  <c r="U111" i="9" s="1"/>
  <c r="G114" i="10"/>
  <c r="C126" i="10" s="1"/>
  <c r="C114" i="10"/>
  <c r="C122" i="10" s="1"/>
  <c r="E114" i="10"/>
  <c r="C124" i="10" s="1"/>
  <c r="D109" i="10"/>
  <c r="M25" i="9"/>
  <c r="D109" i="9"/>
  <c r="M23" i="9"/>
  <c r="K114" i="9"/>
  <c r="C109" i="9"/>
  <c r="E109" i="9"/>
  <c r="M42" i="9"/>
  <c r="M58" i="9"/>
  <c r="M41" i="9"/>
  <c r="M57" i="9"/>
  <c r="T109" i="9"/>
  <c r="T114" i="9"/>
  <c r="D125" i="9" s="1"/>
  <c r="R109" i="9"/>
  <c r="AA61" i="9"/>
  <c r="M44" i="9"/>
  <c r="M60" i="9"/>
  <c r="M43" i="9"/>
  <c r="M59" i="9"/>
  <c r="D114" i="10"/>
  <c r="C121" i="10" s="1"/>
  <c r="V114" i="9"/>
  <c r="D127" i="9" s="1"/>
  <c r="E127" i="9" s="1"/>
  <c r="U114" i="9"/>
  <c r="D126" i="9" s="1"/>
  <c r="E126" i="9" s="1"/>
  <c r="V109" i="10"/>
  <c r="V111" i="10" s="1"/>
  <c r="G109" i="10"/>
  <c r="G111" i="10" s="1"/>
  <c r="J109" i="9"/>
  <c r="J111" i="9" s="1"/>
  <c r="K111" i="9" s="1"/>
  <c r="G109" i="9"/>
  <c r="G111" i="9" s="1"/>
  <c r="V114" i="10"/>
  <c r="D127" i="10" s="1"/>
  <c r="E127" i="10" s="1"/>
  <c r="V109" i="9"/>
  <c r="V111" i="9" s="1"/>
  <c r="G114" i="9"/>
  <c r="C126" i="9" s="1"/>
  <c r="H114" i="9"/>
  <c r="C127" i="9" s="1"/>
  <c r="Y109" i="10"/>
  <c r="F107" i="10"/>
  <c r="F107" i="9"/>
  <c r="AA17" i="9"/>
  <c r="Y109" i="9"/>
  <c r="AA17" i="10"/>
  <c r="M17" i="10"/>
  <c r="K109" i="10"/>
  <c r="M17" i="9"/>
  <c r="K109" i="9"/>
  <c r="A79" i="17" l="1"/>
  <c r="B78" i="17"/>
  <c r="C78" i="17"/>
  <c r="D78" i="17"/>
  <c r="E78" i="17"/>
  <c r="F114" i="10"/>
  <c r="C125" i="10" s="1"/>
  <c r="F109" i="10"/>
  <c r="F111" i="10" s="1"/>
  <c r="S111" i="10"/>
  <c r="S111" i="9"/>
  <c r="F114" i="9"/>
  <c r="C125" i="9" s="1"/>
  <c r="F109" i="9"/>
  <c r="F111" i="9" s="1"/>
  <c r="E111" i="10"/>
  <c r="E111" i="9"/>
  <c r="E128" i="9"/>
  <c r="E124" i="10"/>
  <c r="E125" i="10"/>
  <c r="A80" i="17" l="1"/>
  <c r="B79" i="17"/>
  <c r="C79" i="17"/>
  <c r="D79" i="17"/>
  <c r="E79" i="17"/>
  <c r="T111" i="9"/>
  <c r="T111" i="10"/>
  <c r="E125" i="9"/>
  <c r="E124" i="9"/>
  <c r="A81" i="17" l="1"/>
  <c r="B80" i="17"/>
  <c r="C80" i="17"/>
  <c r="D80" i="17"/>
  <c r="E80" i="17"/>
  <c r="Q111" i="9"/>
  <c r="Q111" i="10"/>
  <c r="C111" i="9"/>
  <c r="C111" i="10"/>
  <c r="A82" i="17" l="1"/>
  <c r="B81" i="17"/>
  <c r="C81" i="17"/>
  <c r="D81" i="17"/>
  <c r="E81" i="17"/>
  <c r="E122" i="10"/>
  <c r="E122" i="9"/>
  <c r="A83" i="17" l="1"/>
  <c r="B82" i="17"/>
  <c r="C82" i="17"/>
  <c r="D82" i="17"/>
  <c r="E82" i="17"/>
  <c r="R111" i="10"/>
  <c r="R111" i="9"/>
  <c r="A84" i="17" l="1"/>
  <c r="B83" i="17"/>
  <c r="C83" i="17"/>
  <c r="D83" i="17"/>
  <c r="E83" i="17"/>
  <c r="P107" i="10"/>
  <c r="AA107" i="10" s="1"/>
  <c r="P107" i="9"/>
  <c r="AA107" i="9" s="1"/>
  <c r="P72" i="10"/>
  <c r="AA72" i="10" s="1"/>
  <c r="P72" i="9"/>
  <c r="AA72" i="9" s="1"/>
  <c r="B94" i="10"/>
  <c r="M94" i="10" s="1"/>
  <c r="B94" i="9"/>
  <c r="M94" i="9" s="1"/>
  <c r="B66" i="10"/>
  <c r="B66" i="9"/>
  <c r="P83" i="10"/>
  <c r="AA83" i="10" s="1"/>
  <c r="P83" i="9"/>
  <c r="AA83" i="9" s="1"/>
  <c r="P100" i="10"/>
  <c r="AA100" i="10" s="1"/>
  <c r="P100" i="9"/>
  <c r="AA100" i="9" s="1"/>
  <c r="P97" i="10"/>
  <c r="AA97" i="10" s="1"/>
  <c r="P97" i="9"/>
  <c r="AA97" i="9" s="1"/>
  <c r="P70" i="10"/>
  <c r="AA70" i="10" s="1"/>
  <c r="P70" i="9"/>
  <c r="AA70" i="9" s="1"/>
  <c r="B74" i="10"/>
  <c r="M74" i="10" s="1"/>
  <c r="B74" i="9"/>
  <c r="M74" i="9" s="1"/>
  <c r="B77" i="10"/>
  <c r="M77" i="10" s="1"/>
  <c r="B77" i="9"/>
  <c r="M77" i="9" s="1"/>
  <c r="B87" i="10"/>
  <c r="M87" i="10" s="1"/>
  <c r="B87" i="9"/>
  <c r="M87" i="9" s="1"/>
  <c r="B100" i="10"/>
  <c r="M100" i="10" s="1"/>
  <c r="B100" i="9"/>
  <c r="M100" i="9" s="1"/>
  <c r="B68" i="10"/>
  <c r="M68" i="10" s="1"/>
  <c r="B68" i="9"/>
  <c r="M68" i="9" s="1"/>
  <c r="P73" i="10"/>
  <c r="AA73" i="10" s="1"/>
  <c r="P73" i="9"/>
  <c r="AA73" i="9" s="1"/>
  <c r="B88" i="10"/>
  <c r="M88" i="10" s="1"/>
  <c r="B88" i="9"/>
  <c r="M88" i="9" s="1"/>
  <c r="B96" i="10"/>
  <c r="M96" i="10" s="1"/>
  <c r="B96" i="9"/>
  <c r="M96" i="9" s="1"/>
  <c r="B105" i="10"/>
  <c r="M105" i="10" s="1"/>
  <c r="B105" i="9"/>
  <c r="M105" i="9" s="1"/>
  <c r="B75" i="10"/>
  <c r="M75" i="10" s="1"/>
  <c r="B75" i="9"/>
  <c r="M75" i="9" s="1"/>
  <c r="P85" i="10"/>
  <c r="AA85" i="10" s="1"/>
  <c r="P85" i="9"/>
  <c r="AA85" i="9" s="1"/>
  <c r="B98" i="10"/>
  <c r="M98" i="10" s="1"/>
  <c r="B98" i="9"/>
  <c r="M98" i="9" s="1"/>
  <c r="P81" i="10"/>
  <c r="AA81" i="10" s="1"/>
  <c r="P81" i="9"/>
  <c r="AA81" i="9" s="1"/>
  <c r="B89" i="10"/>
  <c r="M89" i="10" s="1"/>
  <c r="B89" i="9"/>
  <c r="M89" i="9" s="1"/>
  <c r="B97" i="10"/>
  <c r="M97" i="10" s="1"/>
  <c r="B97" i="9"/>
  <c r="M97" i="9" s="1"/>
  <c r="B104" i="10"/>
  <c r="M104" i="10" s="1"/>
  <c r="B104" i="9"/>
  <c r="M104" i="9" s="1"/>
  <c r="B79" i="10"/>
  <c r="M79" i="10" s="1"/>
  <c r="B79" i="9"/>
  <c r="M79" i="9" s="1"/>
  <c r="B76" i="10"/>
  <c r="M76" i="10" s="1"/>
  <c r="B76" i="9"/>
  <c r="M76" i="9" s="1"/>
  <c r="B86" i="10"/>
  <c r="M86" i="10" s="1"/>
  <c r="B86" i="9"/>
  <c r="M86" i="9" s="1"/>
  <c r="B101" i="10"/>
  <c r="M101" i="10" s="1"/>
  <c r="B101" i="9"/>
  <c r="M101" i="9" s="1"/>
  <c r="B107" i="10"/>
  <c r="M107" i="10" s="1"/>
  <c r="B107" i="9"/>
  <c r="M107" i="9" s="1"/>
  <c r="P90" i="10"/>
  <c r="AA90" i="10" s="1"/>
  <c r="P90" i="9"/>
  <c r="AA90" i="9" s="1"/>
  <c r="B92" i="10"/>
  <c r="M92" i="10" s="1"/>
  <c r="B92" i="9"/>
  <c r="M92" i="9" s="1"/>
  <c r="P66" i="10"/>
  <c r="P66" i="9"/>
  <c r="B72" i="10"/>
  <c r="M72" i="10" s="1"/>
  <c r="B72" i="9"/>
  <c r="M72" i="9" s="1"/>
  <c r="P87" i="10"/>
  <c r="AA87" i="10" s="1"/>
  <c r="P87" i="9"/>
  <c r="AA87" i="9" s="1"/>
  <c r="P89" i="10"/>
  <c r="AA89" i="10" s="1"/>
  <c r="P89" i="9"/>
  <c r="AA89" i="9" s="1"/>
  <c r="B70" i="10"/>
  <c r="M70" i="10" s="1"/>
  <c r="B70" i="9"/>
  <c r="M70" i="9" s="1"/>
  <c r="B71" i="10"/>
  <c r="M71" i="10" s="1"/>
  <c r="B71" i="9"/>
  <c r="M71" i="9" s="1"/>
  <c r="P77" i="10"/>
  <c r="AA77" i="10" s="1"/>
  <c r="P77" i="9"/>
  <c r="AA77" i="9" s="1"/>
  <c r="B82" i="10"/>
  <c r="M82" i="10" s="1"/>
  <c r="B82" i="9"/>
  <c r="M82" i="9" s="1"/>
  <c r="B95" i="10"/>
  <c r="M95" i="10" s="1"/>
  <c r="B95" i="9"/>
  <c r="M95" i="9" s="1"/>
  <c r="B102" i="10"/>
  <c r="M102" i="10" s="1"/>
  <c r="B102" i="9"/>
  <c r="M102" i="9" s="1"/>
  <c r="B73" i="10"/>
  <c r="M73" i="10" s="1"/>
  <c r="B73" i="9"/>
  <c r="M73" i="9" s="1"/>
  <c r="B78" i="10"/>
  <c r="M78" i="10" s="1"/>
  <c r="B78" i="9"/>
  <c r="M78" i="9" s="1"/>
  <c r="P88" i="10"/>
  <c r="AA88" i="10" s="1"/>
  <c r="P88" i="9"/>
  <c r="AA88" i="9" s="1"/>
  <c r="B99" i="10"/>
  <c r="M99" i="10" s="1"/>
  <c r="B99" i="9"/>
  <c r="M99" i="9" s="1"/>
  <c r="P75" i="10"/>
  <c r="AA75" i="10" s="1"/>
  <c r="P75" i="9"/>
  <c r="AA75" i="9" s="1"/>
  <c r="B84" i="10"/>
  <c r="M84" i="10" s="1"/>
  <c r="B84" i="9"/>
  <c r="M84" i="9" s="1"/>
  <c r="B85" i="10"/>
  <c r="M85" i="10" s="1"/>
  <c r="B85" i="9"/>
  <c r="M85" i="9" s="1"/>
  <c r="B67" i="10"/>
  <c r="M67" i="10" s="1"/>
  <c r="B67" i="9"/>
  <c r="M67" i="9" s="1"/>
  <c r="B81" i="10"/>
  <c r="M81" i="10" s="1"/>
  <c r="B81" i="9"/>
  <c r="M81" i="9" s="1"/>
  <c r="B90" i="10"/>
  <c r="M90" i="10" s="1"/>
  <c r="B90" i="9"/>
  <c r="M90" i="9" s="1"/>
  <c r="B103" i="10"/>
  <c r="M103" i="10" s="1"/>
  <c r="B103" i="9"/>
  <c r="M103" i="9" s="1"/>
  <c r="P104" i="10"/>
  <c r="AA104" i="10" s="1"/>
  <c r="P104" i="9"/>
  <c r="AA104" i="9" s="1"/>
  <c r="B83" i="10"/>
  <c r="M83" i="10" s="1"/>
  <c r="B83" i="9"/>
  <c r="M83" i="9" s="1"/>
  <c r="B80" i="10"/>
  <c r="M80" i="10" s="1"/>
  <c r="B80" i="9"/>
  <c r="M80" i="9" s="1"/>
  <c r="B69" i="10"/>
  <c r="M69" i="10" s="1"/>
  <c r="B69" i="9"/>
  <c r="M69" i="9" s="1"/>
  <c r="D111" i="10"/>
  <c r="D111" i="9"/>
  <c r="A85" i="17" l="1"/>
  <c r="B84" i="17"/>
  <c r="C84" i="17"/>
  <c r="D84" i="17"/>
  <c r="E84" i="17"/>
  <c r="P84" i="10"/>
  <c r="AA84" i="10" s="1"/>
  <c r="P84" i="9"/>
  <c r="AA84" i="9" s="1"/>
  <c r="P74" i="10"/>
  <c r="AA74" i="10" s="1"/>
  <c r="P74" i="9"/>
  <c r="AA74" i="9" s="1"/>
  <c r="P94" i="10"/>
  <c r="AA94" i="10" s="1"/>
  <c r="P94" i="9"/>
  <c r="AA94" i="9" s="1"/>
  <c r="P98" i="10"/>
  <c r="AA98" i="10" s="1"/>
  <c r="P98" i="9"/>
  <c r="AA98" i="9" s="1"/>
  <c r="AA66" i="9"/>
  <c r="M66" i="9"/>
  <c r="P103" i="10"/>
  <c r="AA103" i="10" s="1"/>
  <c r="P103" i="9"/>
  <c r="AA103" i="9" s="1"/>
  <c r="P68" i="10"/>
  <c r="AA68" i="10" s="1"/>
  <c r="P68" i="9"/>
  <c r="AA68" i="9" s="1"/>
  <c r="P79" i="10"/>
  <c r="AA79" i="10" s="1"/>
  <c r="P79" i="9"/>
  <c r="AA79" i="9" s="1"/>
  <c r="P69" i="10"/>
  <c r="AA69" i="10" s="1"/>
  <c r="P69" i="9"/>
  <c r="AA69" i="9" s="1"/>
  <c r="P95" i="10"/>
  <c r="AA95" i="10" s="1"/>
  <c r="P95" i="9"/>
  <c r="AA95" i="9" s="1"/>
  <c r="P101" i="10"/>
  <c r="AA101" i="10" s="1"/>
  <c r="P101" i="9"/>
  <c r="AA101" i="9" s="1"/>
  <c r="P67" i="10"/>
  <c r="AA67" i="10" s="1"/>
  <c r="P67" i="9"/>
  <c r="AA67" i="9" s="1"/>
  <c r="P99" i="10"/>
  <c r="AA99" i="10" s="1"/>
  <c r="P99" i="9"/>
  <c r="AA99" i="9" s="1"/>
  <c r="P102" i="10"/>
  <c r="AA102" i="10" s="1"/>
  <c r="P102" i="9"/>
  <c r="AA102" i="9" s="1"/>
  <c r="P71" i="10"/>
  <c r="AA71" i="10" s="1"/>
  <c r="P71" i="9"/>
  <c r="AA71" i="9" s="1"/>
  <c r="P96" i="10"/>
  <c r="AA96" i="10" s="1"/>
  <c r="P96" i="9"/>
  <c r="AA96" i="9" s="1"/>
  <c r="P92" i="10"/>
  <c r="AA92" i="10" s="1"/>
  <c r="P92" i="9"/>
  <c r="AA92" i="9" s="1"/>
  <c r="P78" i="10"/>
  <c r="AA78" i="10" s="1"/>
  <c r="P78" i="9"/>
  <c r="AA78" i="9" s="1"/>
  <c r="P82" i="10"/>
  <c r="AA82" i="10" s="1"/>
  <c r="P82" i="9"/>
  <c r="AA82" i="9" s="1"/>
  <c r="AA66" i="10"/>
  <c r="M66" i="10"/>
  <c r="E121" i="10"/>
  <c r="A86" i="17" l="1"/>
  <c r="B85" i="17"/>
  <c r="C85" i="17"/>
  <c r="D85" i="17"/>
  <c r="E85" i="17"/>
  <c r="E121" i="9"/>
  <c r="P106" i="10"/>
  <c r="AA106" i="10" s="1"/>
  <c r="P106" i="9"/>
  <c r="AA106" i="9" s="1"/>
  <c r="P80" i="10"/>
  <c r="AA80" i="10" s="1"/>
  <c r="P80" i="9"/>
  <c r="AA80" i="9" s="1"/>
  <c r="P105" i="10"/>
  <c r="AA105" i="10" s="1"/>
  <c r="P105" i="9"/>
  <c r="AA105" i="9" s="1"/>
  <c r="P86" i="10"/>
  <c r="AA86" i="10" s="1"/>
  <c r="P86" i="9"/>
  <c r="AA86" i="9" s="1"/>
  <c r="P76" i="10"/>
  <c r="P76" i="9"/>
  <c r="AA76" i="9" s="1"/>
  <c r="B106" i="10"/>
  <c r="M106" i="10" s="1"/>
  <c r="B106" i="9"/>
  <c r="M106" i="9" s="1"/>
  <c r="A87" i="17" l="1"/>
  <c r="B86" i="17"/>
  <c r="C86" i="17"/>
  <c r="D86" i="17"/>
  <c r="E86" i="17"/>
  <c r="B93" i="10"/>
  <c r="M93" i="10" s="1"/>
  <c r="B93" i="9"/>
  <c r="M93" i="9" s="1"/>
  <c r="P93" i="10"/>
  <c r="AA93" i="10" s="1"/>
  <c r="P93" i="9"/>
  <c r="AA93" i="9" s="1"/>
  <c r="AA76" i="10"/>
  <c r="A88" i="17" l="1"/>
  <c r="B87" i="17"/>
  <c r="C87" i="17"/>
  <c r="D87" i="17"/>
  <c r="E87" i="17"/>
  <c r="B91" i="10"/>
  <c r="B91" i="9"/>
  <c r="A89" i="17" l="1"/>
  <c r="B88" i="17"/>
  <c r="C88" i="17"/>
  <c r="D88" i="17"/>
  <c r="E88" i="17"/>
  <c r="P91" i="10"/>
  <c r="P91" i="9"/>
  <c r="M91" i="9"/>
  <c r="B109" i="9"/>
  <c r="B111" i="9" s="1"/>
  <c r="M111" i="9" s="1"/>
  <c r="B114" i="9"/>
  <c r="C123" i="9" s="1"/>
  <c r="M91" i="10"/>
  <c r="B109" i="10"/>
  <c r="B111" i="10" s="1"/>
  <c r="M111" i="10" s="1"/>
  <c r="B114" i="10"/>
  <c r="C123" i="10" s="1"/>
  <c r="A90" i="17" l="1"/>
  <c r="B89" i="17"/>
  <c r="C89" i="17"/>
  <c r="D89" i="17"/>
  <c r="E89" i="17"/>
  <c r="M109" i="10"/>
  <c r="M114" i="10"/>
  <c r="C130" i="10" s="1"/>
  <c r="AA91" i="9"/>
  <c r="P109" i="9"/>
  <c r="P111" i="9" s="1"/>
  <c r="AA111" i="9" s="1"/>
  <c r="P114" i="9"/>
  <c r="D123" i="9" s="1"/>
  <c r="E123" i="9" s="1"/>
  <c r="M114" i="9"/>
  <c r="C130" i="9" s="1"/>
  <c r="M109" i="9"/>
  <c r="AA91" i="10"/>
  <c r="P114" i="10"/>
  <c r="D123" i="10" s="1"/>
  <c r="P109" i="10"/>
  <c r="P111" i="10" s="1"/>
  <c r="AA111" i="10" s="1"/>
  <c r="A91" i="17" l="1"/>
  <c r="E90" i="17"/>
  <c r="B90" i="17"/>
  <c r="C90" i="17"/>
  <c r="D90" i="17"/>
  <c r="E123" i="10"/>
  <c r="AA114" i="10"/>
  <c r="D130" i="10" s="1"/>
  <c r="AA109" i="10"/>
  <c r="AA109" i="9"/>
  <c r="AA114" i="9"/>
  <c r="D130" i="9" s="1"/>
  <c r="A92" i="17" l="1"/>
  <c r="E91" i="17"/>
  <c r="B91" i="17"/>
  <c r="C91" i="17"/>
  <c r="D91" i="17"/>
  <c r="A93" i="17" l="1"/>
  <c r="E92" i="17"/>
  <c r="B92" i="17"/>
  <c r="C92" i="17"/>
  <c r="D92" i="17"/>
  <c r="A94" i="17" l="1"/>
  <c r="E93" i="17"/>
  <c r="B93" i="17"/>
  <c r="C93" i="17"/>
  <c r="D93" i="17"/>
  <c r="A95" i="17" l="1"/>
  <c r="E94" i="17"/>
  <c r="B94" i="17"/>
  <c r="C94" i="17"/>
  <c r="D94" i="17"/>
  <c r="A96" i="17" l="1"/>
  <c r="E95" i="17"/>
  <c r="G95" i="16" s="1"/>
  <c r="B95" i="17"/>
  <c r="C95" i="17"/>
  <c r="E95" i="16" s="1"/>
  <c r="S95" i="16" s="1"/>
  <c r="D95" i="17"/>
  <c r="F95" i="16" s="1"/>
  <c r="F28" i="16"/>
  <c r="G74" i="16"/>
  <c r="G90" i="16"/>
  <c r="G84" i="16"/>
  <c r="F90" i="16"/>
  <c r="G55" i="16"/>
  <c r="G63" i="16"/>
  <c r="F33" i="16"/>
  <c r="F62" i="16"/>
  <c r="G15" i="16"/>
  <c r="F36" i="16"/>
  <c r="G35" i="16"/>
  <c r="G57" i="16"/>
  <c r="G71" i="16"/>
  <c r="F69" i="16"/>
  <c r="F76" i="16"/>
  <c r="F81" i="16"/>
  <c r="F86" i="16"/>
  <c r="F34" i="16"/>
  <c r="F40" i="16"/>
  <c r="G75" i="16"/>
  <c r="F46" i="16"/>
  <c r="F74" i="16"/>
  <c r="F59" i="16"/>
  <c r="G11" i="16"/>
  <c r="G7" i="16"/>
  <c r="F73" i="16"/>
  <c r="G40" i="16"/>
  <c r="G56" i="16"/>
  <c r="G27" i="16"/>
  <c r="G91" i="16"/>
  <c r="F93" i="16"/>
  <c r="G26" i="16"/>
  <c r="F44" i="16"/>
  <c r="G94" i="16"/>
  <c r="F71" i="16"/>
  <c r="F83" i="16"/>
  <c r="G41" i="16"/>
  <c r="G45" i="16"/>
  <c r="G78" i="16"/>
  <c r="G9" i="16"/>
  <c r="G43" i="16"/>
  <c r="G28" i="16"/>
  <c r="F77" i="16"/>
  <c r="G5" i="16"/>
  <c r="F92" i="16"/>
  <c r="F39" i="16"/>
  <c r="G30" i="16"/>
  <c r="F26" i="16"/>
  <c r="F61" i="16"/>
  <c r="F55" i="16"/>
  <c r="F54" i="16"/>
  <c r="G8" i="16"/>
  <c r="G70" i="16"/>
  <c r="F85" i="16"/>
  <c r="G17" i="16"/>
  <c r="G66" i="16"/>
  <c r="G4" i="16"/>
  <c r="G62" i="16"/>
  <c r="G64" i="16"/>
  <c r="G92" i="16"/>
  <c r="F91" i="16"/>
  <c r="F79" i="16"/>
  <c r="F87" i="16"/>
  <c r="G85" i="16"/>
  <c r="F64" i="16"/>
  <c r="G65" i="16"/>
  <c r="F27" i="16"/>
  <c r="F63" i="16"/>
  <c r="F16" i="16"/>
  <c r="G23" i="16"/>
  <c r="F58" i="16"/>
  <c r="F94" i="16"/>
  <c r="F53" i="16"/>
  <c r="G86" i="16"/>
  <c r="G19" i="16"/>
  <c r="G13" i="16"/>
  <c r="G25" i="16"/>
  <c r="G12" i="16"/>
  <c r="F80" i="16"/>
  <c r="F49" i="16"/>
  <c r="G31" i="16"/>
  <c r="F70" i="16"/>
  <c r="F48" i="16"/>
  <c r="G93" i="16"/>
  <c r="F72" i="16"/>
  <c r="G14" i="16"/>
  <c r="G77" i="16"/>
  <c r="F88" i="16"/>
  <c r="G73" i="16"/>
  <c r="G88" i="16"/>
  <c r="F4" i="16"/>
  <c r="F21" i="16"/>
  <c r="G37" i="16"/>
  <c r="G76" i="16"/>
  <c r="G21" i="16"/>
  <c r="G89" i="16"/>
  <c r="F20" i="16"/>
  <c r="G83" i="16"/>
  <c r="F82" i="16"/>
  <c r="G61" i="16"/>
  <c r="F42" i="16"/>
  <c r="F52" i="16"/>
  <c r="F8" i="16"/>
  <c r="F13" i="16"/>
  <c r="G18" i="16"/>
  <c r="F45" i="16"/>
  <c r="G68" i="16"/>
  <c r="G79" i="16"/>
  <c r="F84" i="16"/>
  <c r="G67" i="16"/>
  <c r="F38" i="16"/>
  <c r="G34" i="16"/>
  <c r="G42" i="16"/>
  <c r="G46" i="16"/>
  <c r="F31" i="16"/>
  <c r="G20" i="16"/>
  <c r="F66" i="16"/>
  <c r="F5" i="16"/>
  <c r="F25" i="16"/>
  <c r="G22" i="16"/>
  <c r="G29" i="16"/>
  <c r="G59" i="16"/>
  <c r="G80" i="16"/>
  <c r="F75" i="16"/>
  <c r="G81" i="16"/>
  <c r="G47" i="16"/>
  <c r="G10" i="16"/>
  <c r="F23" i="16"/>
  <c r="F29" i="16"/>
  <c r="G50" i="16"/>
  <c r="G69" i="16"/>
  <c r="G16" i="16"/>
  <c r="G39" i="16"/>
  <c r="F7" i="16"/>
  <c r="G6" i="16"/>
  <c r="F68" i="16"/>
  <c r="G54" i="16"/>
  <c r="G72" i="16"/>
  <c r="F56" i="16"/>
  <c r="F30" i="16"/>
  <c r="G87" i="16"/>
  <c r="G53" i="16"/>
  <c r="G36" i="16"/>
  <c r="G32" i="16"/>
  <c r="F37" i="16"/>
  <c r="G48" i="16"/>
  <c r="F65" i="16"/>
  <c r="F12" i="16"/>
  <c r="F6" i="16"/>
  <c r="F18" i="16"/>
  <c r="F43" i="16"/>
  <c r="G60" i="16"/>
  <c r="F35" i="16"/>
  <c r="G82" i="16"/>
  <c r="F32" i="16"/>
  <c r="F57" i="16"/>
  <c r="F11" i="16"/>
  <c r="G24" i="16"/>
  <c r="G49" i="16"/>
  <c r="G52" i="16"/>
  <c r="F78" i="16"/>
  <c r="F51" i="16"/>
  <c r="F50" i="16"/>
  <c r="G58" i="16"/>
  <c r="F41" i="16"/>
  <c r="G33" i="16"/>
  <c r="F47" i="16"/>
  <c r="F10" i="16"/>
  <c r="F22" i="16"/>
  <c r="F14" i="16"/>
  <c r="G44" i="16"/>
  <c r="F24" i="16"/>
  <c r="G51" i="16"/>
  <c r="F19" i="16"/>
  <c r="E41" i="16"/>
  <c r="F15" i="16"/>
  <c r="E20" i="16"/>
  <c r="E8" i="16"/>
  <c r="F9" i="16"/>
  <c r="E53" i="16"/>
  <c r="E25" i="16"/>
  <c r="E78" i="16"/>
  <c r="S78" i="16" s="1"/>
  <c r="E83" i="16"/>
  <c r="S83" i="16" s="1"/>
  <c r="E62" i="16"/>
  <c r="E60" i="16"/>
  <c r="E36" i="16"/>
  <c r="F89" i="16"/>
  <c r="E57" i="16"/>
  <c r="E19" i="16"/>
  <c r="F67" i="16"/>
  <c r="F17" i="16"/>
  <c r="E10" i="16"/>
  <c r="F60" i="16"/>
  <c r="C15" i="16"/>
  <c r="G38" i="16"/>
  <c r="E55" i="16"/>
  <c r="E68" i="16"/>
  <c r="S68" i="16" s="1"/>
  <c r="E66" i="16"/>
  <c r="E63" i="16"/>
  <c r="E13" i="16"/>
  <c r="E51" i="16"/>
  <c r="E71" i="16"/>
  <c r="S71" i="16" s="1"/>
  <c r="E15" i="16"/>
  <c r="E32" i="16"/>
  <c r="E21" i="16"/>
  <c r="E33" i="16"/>
  <c r="E40" i="16"/>
  <c r="E12" i="16"/>
  <c r="E31" i="16"/>
  <c r="E14" i="16"/>
  <c r="E64" i="16"/>
  <c r="E5" i="16"/>
  <c r="E77" i="16"/>
  <c r="S77" i="16" s="1"/>
  <c r="E72" i="16"/>
  <c r="S72" i="16" s="1"/>
  <c r="E30" i="16"/>
  <c r="E4" i="16"/>
  <c r="E18" i="16"/>
  <c r="E89" i="16"/>
  <c r="S89" i="16" s="1"/>
  <c r="E91" i="16"/>
  <c r="S91" i="16" s="1"/>
  <c r="E9" i="16"/>
  <c r="E35" i="16"/>
  <c r="E80" i="16"/>
  <c r="S80" i="16" s="1"/>
  <c r="E22" i="16"/>
  <c r="E70" i="16"/>
  <c r="S70" i="16" s="1"/>
  <c r="E16" i="16"/>
  <c r="E69" i="16"/>
  <c r="S69" i="16" s="1"/>
  <c r="E7" i="16"/>
  <c r="E74" i="16"/>
  <c r="S74" i="16" s="1"/>
  <c r="E61" i="16"/>
  <c r="E17" i="16"/>
  <c r="E11" i="16"/>
  <c r="E81" i="16"/>
  <c r="S81" i="16" s="1"/>
  <c r="E42" i="16"/>
  <c r="E59" i="16"/>
  <c r="E48" i="16"/>
  <c r="E79" i="16"/>
  <c r="S79" i="16" s="1"/>
  <c r="E65" i="16"/>
  <c r="E84" i="16"/>
  <c r="S84" i="16" s="1"/>
  <c r="E67" i="16"/>
  <c r="S67" i="16" s="1"/>
  <c r="E52" i="16"/>
  <c r="E34" i="16"/>
  <c r="E46" i="16"/>
  <c r="E44" i="16"/>
  <c r="E28" i="16"/>
  <c r="E85" i="16"/>
  <c r="S85" i="16" s="1"/>
  <c r="E75" i="16"/>
  <c r="S75" i="16" s="1"/>
  <c r="E86" i="16"/>
  <c r="S86" i="16" s="1"/>
  <c r="E27" i="16"/>
  <c r="E94" i="16"/>
  <c r="S94" i="16" s="1"/>
  <c r="E37" i="16"/>
  <c r="E29" i="16"/>
  <c r="E58" i="16"/>
  <c r="E45" i="16"/>
  <c r="E50" i="16"/>
  <c r="E24" i="16"/>
  <c r="E93" i="16"/>
  <c r="S93" i="16" s="1"/>
  <c r="E43" i="16"/>
  <c r="E88" i="16"/>
  <c r="S88" i="16" s="1"/>
  <c r="E73" i="16"/>
  <c r="S73" i="16" s="1"/>
  <c r="E38" i="16"/>
  <c r="E54" i="16"/>
  <c r="E23" i="16"/>
  <c r="E82" i="16"/>
  <c r="S82" i="16" s="1"/>
  <c r="E47" i="16"/>
  <c r="E56" i="16"/>
  <c r="E6" i="16"/>
  <c r="E90" i="16"/>
  <c r="S90" i="16" s="1"/>
  <c r="E39" i="16"/>
  <c r="E92" i="16"/>
  <c r="S92" i="16" s="1"/>
  <c r="E76" i="16"/>
  <c r="S76" i="16" s="1"/>
  <c r="E26" i="16"/>
  <c r="E49" i="16"/>
  <c r="E87" i="16"/>
  <c r="S87" i="16" s="1"/>
  <c r="P75" i="16" l="1"/>
  <c r="P80" i="16"/>
  <c r="P72" i="16"/>
  <c r="P78" i="16"/>
  <c r="P95" i="16"/>
  <c r="P85" i="16"/>
  <c r="P68" i="16"/>
  <c r="P76" i="16"/>
  <c r="P92" i="16"/>
  <c r="P93" i="16"/>
  <c r="P84" i="16"/>
  <c r="P89" i="16"/>
  <c r="P82" i="16"/>
  <c r="P67" i="16"/>
  <c r="P91" i="16"/>
  <c r="M50" i="16"/>
  <c r="N50" i="16" s="1"/>
  <c r="AC69" i="16"/>
  <c r="AD69" i="16" s="1"/>
  <c r="AF69" i="16" s="1"/>
  <c r="AH69" i="16" s="1"/>
  <c r="P69" i="16"/>
  <c r="AC71" i="16"/>
  <c r="AD71" i="16" s="1"/>
  <c r="AF71" i="16" s="1"/>
  <c r="AH71" i="16" s="1"/>
  <c r="P71" i="16"/>
  <c r="AC87" i="16"/>
  <c r="AD87" i="16" s="1"/>
  <c r="AF87" i="16" s="1"/>
  <c r="AH87" i="16" s="1"/>
  <c r="P87" i="16"/>
  <c r="K94" i="16"/>
  <c r="P94" i="16"/>
  <c r="M16" i="16"/>
  <c r="N16" i="16" s="1"/>
  <c r="V77" i="16"/>
  <c r="W77" i="16" s="1"/>
  <c r="X77" i="16" s="1"/>
  <c r="P77" i="16"/>
  <c r="AC88" i="16"/>
  <c r="AD88" i="16" s="1"/>
  <c r="AF88" i="16" s="1"/>
  <c r="AH88" i="16" s="1"/>
  <c r="P88" i="16"/>
  <c r="AC79" i="16"/>
  <c r="AD79" i="16" s="1"/>
  <c r="AF79" i="16" s="1"/>
  <c r="AH79" i="16" s="1"/>
  <c r="P79" i="16"/>
  <c r="AC81" i="16"/>
  <c r="AD81" i="16" s="1"/>
  <c r="AF81" i="16" s="1"/>
  <c r="AH81" i="16" s="1"/>
  <c r="P81" i="16"/>
  <c r="Z74" i="16"/>
  <c r="AA74" i="16" s="1"/>
  <c r="P74" i="16"/>
  <c r="M70" i="16"/>
  <c r="N70" i="16" s="1"/>
  <c r="P70" i="16"/>
  <c r="M33" i="16"/>
  <c r="N33" i="16" s="1"/>
  <c r="Z90" i="16"/>
  <c r="AA90" i="16" s="1"/>
  <c r="P90" i="16"/>
  <c r="AC73" i="16"/>
  <c r="AD73" i="16" s="1"/>
  <c r="AF73" i="16" s="1"/>
  <c r="AH73" i="16" s="1"/>
  <c r="P73" i="16"/>
  <c r="AC86" i="16"/>
  <c r="AD86" i="16" s="1"/>
  <c r="AF86" i="16" s="1"/>
  <c r="AH86" i="16" s="1"/>
  <c r="P86" i="16"/>
  <c r="AC83" i="16"/>
  <c r="AD83" i="16" s="1"/>
  <c r="AF83" i="16" s="1"/>
  <c r="AH83" i="16" s="1"/>
  <c r="P83" i="16"/>
  <c r="A97" i="17"/>
  <c r="E96" i="17"/>
  <c r="G96" i="16" s="1"/>
  <c r="B96" i="17"/>
  <c r="C96" i="17"/>
  <c r="E96" i="16" s="1"/>
  <c r="S96" i="16" s="1"/>
  <c r="D96" i="17"/>
  <c r="F96" i="16" s="1"/>
  <c r="V91" i="16"/>
  <c r="W91" i="16" s="1"/>
  <c r="X91" i="16" s="1"/>
  <c r="AC91" i="16"/>
  <c r="AD91" i="16" s="1"/>
  <c r="AF91" i="16" s="1"/>
  <c r="AH91" i="16" s="1"/>
  <c r="AC93" i="16"/>
  <c r="AD93" i="16" s="1"/>
  <c r="AF93" i="16" s="1"/>
  <c r="AH93" i="16" s="1"/>
  <c r="R93" i="16"/>
  <c r="T93" i="16" s="1"/>
  <c r="M59" i="16"/>
  <c r="N59" i="16" s="1"/>
  <c r="Z82" i="16"/>
  <c r="AA82" i="16" s="1"/>
  <c r="AC82" i="16"/>
  <c r="AD82" i="16" s="1"/>
  <c r="AF82" i="16" s="1"/>
  <c r="AH82" i="16" s="1"/>
  <c r="AC94" i="16"/>
  <c r="AD94" i="16" s="1"/>
  <c r="AF94" i="16" s="1"/>
  <c r="AH94" i="16" s="1"/>
  <c r="AC90" i="16"/>
  <c r="AD90" i="16" s="1"/>
  <c r="AF90" i="16" s="1"/>
  <c r="AH90" i="16" s="1"/>
  <c r="R94" i="16"/>
  <c r="T94" i="16" s="1"/>
  <c r="AC74" i="16"/>
  <c r="AD74" i="16" s="1"/>
  <c r="AF74" i="16" s="1"/>
  <c r="AH74" i="16" s="1"/>
  <c r="I67" i="16"/>
  <c r="K67" i="16"/>
  <c r="Q67" i="16"/>
  <c r="J67" i="16"/>
  <c r="AG67" i="16"/>
  <c r="M67" i="16"/>
  <c r="N67" i="16" s="1"/>
  <c r="Z67" i="16"/>
  <c r="AA67" i="16" s="1"/>
  <c r="R67" i="16"/>
  <c r="T67" i="16" s="1"/>
  <c r="AC67" i="16"/>
  <c r="AD67" i="16" s="1"/>
  <c r="AF67" i="16" s="1"/>
  <c r="AH67" i="16" s="1"/>
  <c r="V67" i="16"/>
  <c r="W67" i="16" s="1"/>
  <c r="X67" i="16" s="1"/>
  <c r="J22" i="16"/>
  <c r="I22" i="16"/>
  <c r="K22" i="16"/>
  <c r="M22" i="16"/>
  <c r="N22" i="16" s="1"/>
  <c r="K35" i="16"/>
  <c r="I35" i="16"/>
  <c r="J35" i="16"/>
  <c r="M35" i="16"/>
  <c r="N35" i="16" s="1"/>
  <c r="J9" i="16"/>
  <c r="I9" i="16"/>
  <c r="M9" i="16"/>
  <c r="N9" i="16" s="1"/>
  <c r="K9" i="16"/>
  <c r="AG95" i="16"/>
  <c r="J95" i="16"/>
  <c r="I95" i="16"/>
  <c r="K95" i="16"/>
  <c r="Q95" i="16"/>
  <c r="Z95" i="16"/>
  <c r="AA95" i="16" s="1"/>
  <c r="M95" i="16"/>
  <c r="N95" i="16" s="1"/>
  <c r="AC95" i="16"/>
  <c r="AD95" i="16" s="1"/>
  <c r="AF95" i="16" s="1"/>
  <c r="AH95" i="16" s="1"/>
  <c r="V95" i="16"/>
  <c r="W95" i="16" s="1"/>
  <c r="X95" i="16" s="1"/>
  <c r="R95" i="16"/>
  <c r="T95" i="16" s="1"/>
  <c r="I27" i="16"/>
  <c r="J27" i="16"/>
  <c r="K27" i="16"/>
  <c r="M27" i="16"/>
  <c r="N27" i="16" s="1"/>
  <c r="K28" i="16"/>
  <c r="I28" i="16"/>
  <c r="J28" i="16"/>
  <c r="M28" i="16"/>
  <c r="N28" i="16" s="1"/>
  <c r="J89" i="16"/>
  <c r="Q89" i="16"/>
  <c r="AG89" i="16"/>
  <c r="K89" i="16"/>
  <c r="I89" i="16"/>
  <c r="R89" i="16"/>
  <c r="T89" i="16" s="1"/>
  <c r="Z89" i="16"/>
  <c r="AA89" i="16" s="1"/>
  <c r="V89" i="16"/>
  <c r="W89" i="16" s="1"/>
  <c r="X89" i="16" s="1"/>
  <c r="M89" i="16"/>
  <c r="N89" i="16" s="1"/>
  <c r="AC89" i="16"/>
  <c r="AD89" i="16" s="1"/>
  <c r="AF89" i="16" s="1"/>
  <c r="AH89" i="16" s="1"/>
  <c r="K76" i="16"/>
  <c r="Q76" i="16"/>
  <c r="AG76" i="16"/>
  <c r="J76" i="16"/>
  <c r="I76" i="16"/>
  <c r="Z76" i="16"/>
  <c r="AA76" i="16" s="1"/>
  <c r="R76" i="16"/>
  <c r="T76" i="16" s="1"/>
  <c r="V76" i="16"/>
  <c r="W76" i="16" s="1"/>
  <c r="X76" i="16" s="1"/>
  <c r="M76" i="16"/>
  <c r="N76" i="16" s="1"/>
  <c r="AC76" i="16"/>
  <c r="AD76" i="16" s="1"/>
  <c r="AF76" i="16" s="1"/>
  <c r="AH76" i="16" s="1"/>
  <c r="K15" i="16"/>
  <c r="J15" i="16"/>
  <c r="M15" i="16"/>
  <c r="N15" i="16" s="1"/>
  <c r="I15" i="16"/>
  <c r="J39" i="16"/>
  <c r="I39" i="16"/>
  <c r="K39" i="16"/>
  <c r="M39" i="16"/>
  <c r="N39" i="16" s="1"/>
  <c r="J45" i="16"/>
  <c r="I45" i="16"/>
  <c r="K45" i="16"/>
  <c r="M45" i="16"/>
  <c r="N45" i="16" s="1"/>
  <c r="J85" i="16"/>
  <c r="AG85" i="16"/>
  <c r="I85" i="16"/>
  <c r="Q85" i="16"/>
  <c r="M85" i="16"/>
  <c r="N85" i="16" s="1"/>
  <c r="K85" i="16"/>
  <c r="V85" i="16"/>
  <c r="W85" i="16" s="1"/>
  <c r="X85" i="16" s="1"/>
  <c r="AC85" i="16"/>
  <c r="AD85" i="16" s="1"/>
  <c r="AF85" i="16" s="1"/>
  <c r="AH85" i="16" s="1"/>
  <c r="R85" i="16"/>
  <c r="T85" i="16" s="1"/>
  <c r="Z85" i="16"/>
  <c r="AA85" i="16" s="1"/>
  <c r="K52" i="16"/>
  <c r="J52" i="16"/>
  <c r="I52" i="16"/>
  <c r="M52" i="16"/>
  <c r="N52" i="16" s="1"/>
  <c r="I65" i="16"/>
  <c r="K65" i="16"/>
  <c r="J65" i="16"/>
  <c r="M65" i="16"/>
  <c r="N65" i="16" s="1"/>
  <c r="K7" i="16"/>
  <c r="J7" i="16"/>
  <c r="I7" i="16"/>
  <c r="M7" i="16"/>
  <c r="N7" i="16" s="1"/>
  <c r="K26" i="16"/>
  <c r="J26" i="16"/>
  <c r="I26" i="16"/>
  <c r="M26" i="16"/>
  <c r="N26" i="16" s="1"/>
  <c r="I34" i="16"/>
  <c r="K34" i="16"/>
  <c r="J34" i="16"/>
  <c r="M34" i="16"/>
  <c r="N34" i="16" s="1"/>
  <c r="AG80" i="16"/>
  <c r="K80" i="16"/>
  <c r="I80" i="16"/>
  <c r="Q80" i="16"/>
  <c r="J80" i="16"/>
  <c r="Z80" i="16"/>
  <c r="AA80" i="16" s="1"/>
  <c r="R80" i="16"/>
  <c r="T80" i="16" s="1"/>
  <c r="M80" i="16"/>
  <c r="N80" i="16" s="1"/>
  <c r="AC80" i="16"/>
  <c r="AD80" i="16" s="1"/>
  <c r="AF80" i="16" s="1"/>
  <c r="AH80" i="16" s="1"/>
  <c r="V80" i="16"/>
  <c r="W80" i="16" s="1"/>
  <c r="X80" i="16" s="1"/>
  <c r="J14" i="16"/>
  <c r="K14" i="16"/>
  <c r="I14" i="16"/>
  <c r="M14" i="16"/>
  <c r="N14" i="16" s="1"/>
  <c r="I31" i="16"/>
  <c r="K31" i="16"/>
  <c r="J31" i="16"/>
  <c r="M31" i="16"/>
  <c r="N31" i="16" s="1"/>
  <c r="I40" i="16"/>
  <c r="J40" i="16"/>
  <c r="K40" i="16"/>
  <c r="M40" i="16"/>
  <c r="N40" i="16" s="1"/>
  <c r="K21" i="16"/>
  <c r="J21" i="16"/>
  <c r="M21" i="16"/>
  <c r="N21" i="16" s="1"/>
  <c r="I21" i="16"/>
  <c r="J49" i="16"/>
  <c r="I49" i="16"/>
  <c r="K49" i="16"/>
  <c r="M49" i="16"/>
  <c r="N49" i="16" s="1"/>
  <c r="K6" i="16"/>
  <c r="I6" i="16"/>
  <c r="J6" i="16"/>
  <c r="M6" i="16"/>
  <c r="N6" i="16" s="1"/>
  <c r="J23" i="16"/>
  <c r="I23" i="16"/>
  <c r="K23" i="16"/>
  <c r="M23" i="16"/>
  <c r="N23" i="16" s="1"/>
  <c r="I54" i="16"/>
  <c r="J54" i="16"/>
  <c r="K54" i="16"/>
  <c r="M54" i="16"/>
  <c r="N54" i="16" s="1"/>
  <c r="I38" i="16"/>
  <c r="K38" i="16"/>
  <c r="J38" i="16"/>
  <c r="M38" i="16"/>
  <c r="N38" i="16" s="1"/>
  <c r="K58" i="16"/>
  <c r="J58" i="16"/>
  <c r="I58" i="16"/>
  <c r="M58" i="16"/>
  <c r="N58" i="16" s="1"/>
  <c r="K29" i="16"/>
  <c r="J29" i="16"/>
  <c r="I29" i="16"/>
  <c r="M29" i="16"/>
  <c r="N29" i="16" s="1"/>
  <c r="K37" i="16"/>
  <c r="M37" i="16"/>
  <c r="N37" i="16" s="1"/>
  <c r="J37" i="16"/>
  <c r="I37" i="16"/>
  <c r="I32" i="16"/>
  <c r="K32" i="16"/>
  <c r="M32" i="16"/>
  <c r="N32" i="16" s="1"/>
  <c r="J32" i="16"/>
  <c r="Q86" i="16"/>
  <c r="I86" i="16"/>
  <c r="AG86" i="16"/>
  <c r="J86" i="16"/>
  <c r="K86" i="16"/>
  <c r="R86" i="16"/>
  <c r="T86" i="16" s="1"/>
  <c r="Z86" i="16"/>
  <c r="AA86" i="16" s="1"/>
  <c r="M86" i="16"/>
  <c r="N86" i="16" s="1"/>
  <c r="J75" i="16"/>
  <c r="I75" i="16"/>
  <c r="K75" i="16"/>
  <c r="Q75" i="16"/>
  <c r="AG75" i="16"/>
  <c r="R75" i="16"/>
  <c r="T75" i="16" s="1"/>
  <c r="Z75" i="16"/>
  <c r="AA75" i="16" s="1"/>
  <c r="M75" i="16"/>
  <c r="N75" i="16" s="1"/>
  <c r="J46" i="16"/>
  <c r="I46" i="16"/>
  <c r="K46" i="16"/>
  <c r="AG79" i="16"/>
  <c r="Q79" i="16"/>
  <c r="I79" i="16"/>
  <c r="K79" i="16"/>
  <c r="M79" i="16"/>
  <c r="N79" i="16" s="1"/>
  <c r="J79" i="16"/>
  <c r="Z79" i="16"/>
  <c r="AA79" i="16" s="1"/>
  <c r="R79" i="16"/>
  <c r="T79" i="16" s="1"/>
  <c r="Q81" i="16"/>
  <c r="AG81" i="16"/>
  <c r="K81" i="16"/>
  <c r="M81" i="16"/>
  <c r="N81" i="16" s="1"/>
  <c r="I81" i="16"/>
  <c r="J81" i="16"/>
  <c r="Z81" i="16"/>
  <c r="AA81" i="16" s="1"/>
  <c r="K11" i="16"/>
  <c r="J11" i="16"/>
  <c r="M11" i="16"/>
  <c r="N11" i="16" s="1"/>
  <c r="I11" i="16"/>
  <c r="I61" i="16"/>
  <c r="J61" i="16"/>
  <c r="K61" i="16"/>
  <c r="K74" i="16"/>
  <c r="I74" i="16"/>
  <c r="Q74" i="16"/>
  <c r="AG74" i="16"/>
  <c r="R74" i="16"/>
  <c r="T74" i="16" s="1"/>
  <c r="J74" i="16"/>
  <c r="V74" i="16"/>
  <c r="W74" i="16" s="1"/>
  <c r="X74" i="16" s="1"/>
  <c r="M74" i="16"/>
  <c r="N74" i="16" s="1"/>
  <c r="J18" i="16"/>
  <c r="I18" i="16"/>
  <c r="K18" i="16"/>
  <c r="M18" i="16"/>
  <c r="N18" i="16" s="1"/>
  <c r="J72" i="16"/>
  <c r="Q72" i="16"/>
  <c r="I72" i="16"/>
  <c r="K72" i="16"/>
  <c r="AG72" i="16"/>
  <c r="R72" i="16"/>
  <c r="T72" i="16" s="1"/>
  <c r="AC72" i="16"/>
  <c r="AD72" i="16" s="1"/>
  <c r="AF72" i="16" s="1"/>
  <c r="AH72" i="16" s="1"/>
  <c r="M72" i="16"/>
  <c r="N72" i="16" s="1"/>
  <c r="Z72" i="16"/>
  <c r="AA72" i="16" s="1"/>
  <c r="K33" i="16"/>
  <c r="I33" i="16"/>
  <c r="P33" i="16" s="1"/>
  <c r="J33" i="16"/>
  <c r="J63" i="16"/>
  <c r="I63" i="16"/>
  <c r="K63" i="16"/>
  <c r="M63" i="16"/>
  <c r="N63" i="16" s="1"/>
  <c r="K68" i="16"/>
  <c r="Q68" i="16"/>
  <c r="AG68" i="16"/>
  <c r="J68" i="16"/>
  <c r="I68" i="16"/>
  <c r="R68" i="16"/>
  <c r="T68" i="16" s="1"/>
  <c r="Z68" i="16"/>
  <c r="AA68" i="16" s="1"/>
  <c r="M68" i="16"/>
  <c r="N68" i="16" s="1"/>
  <c r="K55" i="16"/>
  <c r="J55" i="16"/>
  <c r="I55" i="16"/>
  <c r="M55" i="16"/>
  <c r="N55" i="16" s="1"/>
  <c r="R88" i="16"/>
  <c r="T88" i="16" s="1"/>
  <c r="J41" i="16"/>
  <c r="I41" i="16"/>
  <c r="K41" i="16"/>
  <c r="M41" i="16"/>
  <c r="N41" i="16" s="1"/>
  <c r="M46" i="16"/>
  <c r="N46" i="16" s="1"/>
  <c r="I44" i="16"/>
  <c r="K44" i="16"/>
  <c r="J44" i="16"/>
  <c r="M44" i="16"/>
  <c r="N44" i="16" s="1"/>
  <c r="Q84" i="16"/>
  <c r="K84" i="16"/>
  <c r="AG84" i="16"/>
  <c r="J84" i="16"/>
  <c r="I84" i="16"/>
  <c r="M84" i="16"/>
  <c r="N84" i="16" s="1"/>
  <c r="R84" i="16"/>
  <c r="T84" i="16" s="1"/>
  <c r="J48" i="16"/>
  <c r="I48" i="16"/>
  <c r="K48" i="16"/>
  <c r="M48" i="16"/>
  <c r="N48" i="16" s="1"/>
  <c r="I17" i="16"/>
  <c r="J17" i="16"/>
  <c r="M17" i="16"/>
  <c r="N17" i="16" s="1"/>
  <c r="K17" i="16"/>
  <c r="I51" i="16"/>
  <c r="J51" i="16"/>
  <c r="K51" i="16"/>
  <c r="M51" i="16"/>
  <c r="N51" i="16" s="1"/>
  <c r="J66" i="16"/>
  <c r="K66" i="16"/>
  <c r="I66" i="16"/>
  <c r="M66" i="16"/>
  <c r="N66" i="16" s="1"/>
  <c r="J19" i="16"/>
  <c r="I19" i="16"/>
  <c r="K19" i="16"/>
  <c r="M19" i="16"/>
  <c r="N19" i="16" s="1"/>
  <c r="AC77" i="16"/>
  <c r="AD77" i="16" s="1"/>
  <c r="AF77" i="16" s="1"/>
  <c r="AH77" i="16" s="1"/>
  <c r="J78" i="16"/>
  <c r="I78" i="16"/>
  <c r="K78" i="16"/>
  <c r="R78" i="16"/>
  <c r="T78" i="16" s="1"/>
  <c r="Q78" i="16"/>
  <c r="M78" i="16"/>
  <c r="N78" i="16" s="1"/>
  <c r="Z78" i="16"/>
  <c r="AA78" i="16" s="1"/>
  <c r="V78" i="16"/>
  <c r="W78" i="16" s="1"/>
  <c r="X78" i="16" s="1"/>
  <c r="AG78" i="16"/>
  <c r="AC78" i="16"/>
  <c r="AD78" i="16" s="1"/>
  <c r="AF78" i="16" s="1"/>
  <c r="AH78" i="16" s="1"/>
  <c r="I91" i="16"/>
  <c r="J91" i="16"/>
  <c r="AG91" i="16"/>
  <c r="K91" i="16"/>
  <c r="R91" i="16"/>
  <c r="T91" i="16" s="1"/>
  <c r="Q91" i="16"/>
  <c r="M91" i="16"/>
  <c r="N91" i="16" s="1"/>
  <c r="Z91" i="16"/>
  <c r="AA91" i="16" s="1"/>
  <c r="I4" i="16"/>
  <c r="K4" i="16"/>
  <c r="J4" i="16"/>
  <c r="M4" i="16"/>
  <c r="N4" i="16" s="1"/>
  <c r="J30" i="16"/>
  <c r="K30" i="16"/>
  <c r="I30" i="16"/>
  <c r="M30" i="16"/>
  <c r="N30" i="16" s="1"/>
  <c r="K13" i="16"/>
  <c r="J13" i="16"/>
  <c r="I13" i="16"/>
  <c r="Q73" i="16"/>
  <c r="K73" i="16"/>
  <c r="AG73" i="16"/>
  <c r="I73" i="16"/>
  <c r="J73" i="16"/>
  <c r="R73" i="16"/>
  <c r="T73" i="16" s="1"/>
  <c r="Z73" i="16"/>
  <c r="AA73" i="16" s="1"/>
  <c r="M73" i="16"/>
  <c r="N73" i="16" s="1"/>
  <c r="V73" i="16"/>
  <c r="W73" i="16" s="1"/>
  <c r="X73" i="16" s="1"/>
  <c r="Q94" i="16"/>
  <c r="J94" i="16"/>
  <c r="I94" i="16"/>
  <c r="AG94" i="16"/>
  <c r="Z94" i="16"/>
  <c r="AA94" i="16" s="1"/>
  <c r="V94" i="16"/>
  <c r="W94" i="16" s="1"/>
  <c r="X94" i="16" s="1"/>
  <c r="M94" i="16"/>
  <c r="N94" i="16" s="1"/>
  <c r="I59" i="16"/>
  <c r="J59" i="16"/>
  <c r="Q59" i="16" s="1"/>
  <c r="K59" i="16"/>
  <c r="I42" i="16"/>
  <c r="J42" i="16"/>
  <c r="K42" i="16"/>
  <c r="M42" i="16"/>
  <c r="N42" i="16" s="1"/>
  <c r="Q69" i="16"/>
  <c r="K69" i="16"/>
  <c r="J69" i="16"/>
  <c r="I69" i="16"/>
  <c r="AG69" i="16"/>
  <c r="R69" i="16"/>
  <c r="T69" i="16" s="1"/>
  <c r="M69" i="16"/>
  <c r="N69" i="16" s="1"/>
  <c r="V69" i="16"/>
  <c r="W69" i="16" s="1"/>
  <c r="X69" i="16" s="1"/>
  <c r="Z69" i="16"/>
  <c r="AA69" i="16" s="1"/>
  <c r="I16" i="16"/>
  <c r="K16" i="16"/>
  <c r="J16" i="16"/>
  <c r="I70" i="16"/>
  <c r="K70" i="16"/>
  <c r="AG70" i="16"/>
  <c r="J70" i="16"/>
  <c r="Q70" i="16"/>
  <c r="Z70" i="16"/>
  <c r="AA70" i="16" s="1"/>
  <c r="R70" i="16"/>
  <c r="T70" i="16" s="1"/>
  <c r="V70" i="16"/>
  <c r="W70" i="16" s="1"/>
  <c r="X70" i="16" s="1"/>
  <c r="AC70" i="16"/>
  <c r="AD70" i="16" s="1"/>
  <c r="AF70" i="16" s="1"/>
  <c r="AH70" i="16" s="1"/>
  <c r="I5" i="16"/>
  <c r="J5" i="16"/>
  <c r="K5" i="16"/>
  <c r="I64" i="16"/>
  <c r="K64" i="16"/>
  <c r="J64" i="16"/>
  <c r="M64" i="16"/>
  <c r="N64" i="16" s="1"/>
  <c r="Z84" i="16"/>
  <c r="AA84" i="16" s="1"/>
  <c r="Q71" i="16"/>
  <c r="AG71" i="16"/>
  <c r="J71" i="16"/>
  <c r="K71" i="16"/>
  <c r="I71" i="16"/>
  <c r="Z71" i="16"/>
  <c r="AA71" i="16" s="1"/>
  <c r="M71" i="16"/>
  <c r="N71" i="16" s="1"/>
  <c r="R71" i="16"/>
  <c r="T71" i="16" s="1"/>
  <c r="V71" i="16"/>
  <c r="W71" i="16" s="1"/>
  <c r="X71" i="16" s="1"/>
  <c r="AC84" i="16"/>
  <c r="AD84" i="16" s="1"/>
  <c r="AF84" i="16" s="1"/>
  <c r="AH84" i="16" s="1"/>
  <c r="V72" i="16"/>
  <c r="W72" i="16" s="1"/>
  <c r="X72" i="16" s="1"/>
  <c r="V81" i="16"/>
  <c r="W81" i="16" s="1"/>
  <c r="X81" i="16" s="1"/>
  <c r="I10" i="16"/>
  <c r="K10" i="16"/>
  <c r="J10" i="16"/>
  <c r="M10" i="16"/>
  <c r="N10" i="16" s="1"/>
  <c r="M5" i="16"/>
  <c r="N5" i="16" s="1"/>
  <c r="I60" i="16"/>
  <c r="K60" i="16"/>
  <c r="J60" i="16"/>
  <c r="M60" i="16"/>
  <c r="N60" i="16" s="1"/>
  <c r="I62" i="16"/>
  <c r="K62" i="16"/>
  <c r="J62" i="16"/>
  <c r="M62" i="16"/>
  <c r="N62" i="16" s="1"/>
  <c r="J8" i="16"/>
  <c r="K8" i="16"/>
  <c r="I8" i="16"/>
  <c r="M8" i="16"/>
  <c r="N8" i="16" s="1"/>
  <c r="K20" i="16"/>
  <c r="J20" i="16"/>
  <c r="I20" i="16"/>
  <c r="M20" i="16"/>
  <c r="N20" i="16" s="1"/>
  <c r="I77" i="16"/>
  <c r="AG77" i="16"/>
  <c r="Q77" i="16"/>
  <c r="K77" i="16"/>
  <c r="J77" i="16"/>
  <c r="R77" i="16"/>
  <c r="T77" i="16" s="1"/>
  <c r="M77" i="16"/>
  <c r="N77" i="16" s="1"/>
  <c r="Z77" i="16"/>
  <c r="AA77" i="16" s="1"/>
  <c r="K12" i="16"/>
  <c r="I12" i="16"/>
  <c r="J12" i="16"/>
  <c r="M12" i="16"/>
  <c r="N12" i="16" s="1"/>
  <c r="AG92" i="16"/>
  <c r="Q92" i="16"/>
  <c r="I92" i="16"/>
  <c r="K92" i="16"/>
  <c r="J92" i="16"/>
  <c r="R92" i="16"/>
  <c r="T92" i="16" s="1"/>
  <c r="Z92" i="16"/>
  <c r="AA92" i="16" s="1"/>
  <c r="M92" i="16"/>
  <c r="N92" i="16" s="1"/>
  <c r="AC92" i="16"/>
  <c r="AD92" i="16" s="1"/>
  <c r="AF92" i="16" s="1"/>
  <c r="AH92" i="16" s="1"/>
  <c r="V92" i="16"/>
  <c r="W92" i="16" s="1"/>
  <c r="X92" i="16" s="1"/>
  <c r="K47" i="16"/>
  <c r="I47" i="16"/>
  <c r="J47" i="16"/>
  <c r="M47" i="16"/>
  <c r="N47" i="16" s="1"/>
  <c r="AG88" i="16"/>
  <c r="I88" i="16"/>
  <c r="Q88" i="16"/>
  <c r="J88" i="16"/>
  <c r="K88" i="16"/>
  <c r="M88" i="16"/>
  <c r="N88" i="16" s="1"/>
  <c r="V88" i="16"/>
  <c r="W88" i="16" s="1"/>
  <c r="X88" i="16" s="1"/>
  <c r="I24" i="16"/>
  <c r="J24" i="16"/>
  <c r="K24" i="16"/>
  <c r="M24" i="16"/>
  <c r="N24" i="16" s="1"/>
  <c r="J50" i="16"/>
  <c r="I50" i="16"/>
  <c r="K50" i="16"/>
  <c r="J87" i="16"/>
  <c r="Q87" i="16"/>
  <c r="I87" i="16"/>
  <c r="K87" i="16"/>
  <c r="AG87" i="16"/>
  <c r="R87" i="16"/>
  <c r="T87" i="16" s="1"/>
  <c r="Z87" i="16"/>
  <c r="AA87" i="16" s="1"/>
  <c r="M87" i="16"/>
  <c r="N87" i="16" s="1"/>
  <c r="V87" i="16"/>
  <c r="W87" i="16" s="1"/>
  <c r="X87" i="16" s="1"/>
  <c r="J90" i="16"/>
  <c r="Q90" i="16"/>
  <c r="AG90" i="16"/>
  <c r="I90" i="16"/>
  <c r="R90" i="16"/>
  <c r="T90" i="16" s="1"/>
  <c r="K90" i="16"/>
  <c r="M90" i="16"/>
  <c r="N90" i="16" s="1"/>
  <c r="V90" i="16"/>
  <c r="W90" i="16" s="1"/>
  <c r="X90" i="16" s="1"/>
  <c r="J56" i="16"/>
  <c r="K56" i="16"/>
  <c r="I56" i="16"/>
  <c r="M56" i="16"/>
  <c r="N56" i="16" s="1"/>
  <c r="AG82" i="16"/>
  <c r="I82" i="16"/>
  <c r="Q82" i="16"/>
  <c r="J82" i="16"/>
  <c r="V82" i="16"/>
  <c r="W82" i="16" s="1"/>
  <c r="X82" i="16" s="1"/>
  <c r="K82" i="16"/>
  <c r="M82" i="16"/>
  <c r="N82" i="16" s="1"/>
  <c r="R82" i="16"/>
  <c r="T82" i="16" s="1"/>
  <c r="I43" i="16"/>
  <c r="J43" i="16"/>
  <c r="K43" i="16"/>
  <c r="K93" i="16"/>
  <c r="Q93" i="16"/>
  <c r="AG93" i="16"/>
  <c r="I93" i="16"/>
  <c r="J93" i="16"/>
  <c r="Z93" i="16"/>
  <c r="AA93" i="16" s="1"/>
  <c r="M93" i="16"/>
  <c r="N93" i="16" s="1"/>
  <c r="V93" i="16"/>
  <c r="W93" i="16" s="1"/>
  <c r="X93" i="16" s="1"/>
  <c r="AC75" i="16"/>
  <c r="AD75" i="16" s="1"/>
  <c r="AF75" i="16" s="1"/>
  <c r="AH75" i="16" s="1"/>
  <c r="V75" i="16"/>
  <c r="W75" i="16" s="1"/>
  <c r="X75" i="16" s="1"/>
  <c r="R81" i="16"/>
  <c r="T81" i="16" s="1"/>
  <c r="V79" i="16"/>
  <c r="W79" i="16" s="1"/>
  <c r="X79" i="16" s="1"/>
  <c r="M61" i="16"/>
  <c r="N61" i="16" s="1"/>
  <c r="J57" i="16"/>
  <c r="K57" i="16"/>
  <c r="I57" i="16"/>
  <c r="M57" i="16"/>
  <c r="N57" i="16" s="1"/>
  <c r="J36" i="16"/>
  <c r="K36" i="16"/>
  <c r="M36" i="16"/>
  <c r="N36" i="16" s="1"/>
  <c r="I36" i="16"/>
  <c r="AC68" i="16"/>
  <c r="AD68" i="16" s="1"/>
  <c r="AF68" i="16" s="1"/>
  <c r="AH68" i="16" s="1"/>
  <c r="M43" i="16"/>
  <c r="N43" i="16" s="1"/>
  <c r="M13" i="16"/>
  <c r="N13" i="16" s="1"/>
  <c r="V84" i="16"/>
  <c r="W84" i="16" s="1"/>
  <c r="X84" i="16" s="1"/>
  <c r="V86" i="16"/>
  <c r="W86" i="16" s="1"/>
  <c r="X86" i="16" s="1"/>
  <c r="Z88" i="16"/>
  <c r="AA88" i="16" s="1"/>
  <c r="V68" i="16"/>
  <c r="W68" i="16" s="1"/>
  <c r="X68" i="16" s="1"/>
  <c r="I83" i="16"/>
  <c r="Q83" i="16"/>
  <c r="AG83" i="16"/>
  <c r="K83" i="16"/>
  <c r="J83" i="16"/>
  <c r="M83" i="16"/>
  <c r="N83" i="16" s="1"/>
  <c r="Z83" i="16"/>
  <c r="AA83" i="16" s="1"/>
  <c r="R83" i="16"/>
  <c r="T83" i="16" s="1"/>
  <c r="K25" i="16"/>
  <c r="J25" i="16"/>
  <c r="I25" i="16"/>
  <c r="I53" i="16"/>
  <c r="J53" i="16"/>
  <c r="K53" i="16"/>
  <c r="M25" i="16"/>
  <c r="N25" i="16" s="1"/>
  <c r="M53" i="16"/>
  <c r="N53" i="16" s="1"/>
  <c r="V83" i="16"/>
  <c r="W83" i="16" s="1"/>
  <c r="X83" i="16" s="1"/>
  <c r="P59" i="16" l="1"/>
  <c r="R59" i="16"/>
  <c r="T59" i="16" s="1"/>
  <c r="P50" i="16"/>
  <c r="Q50" i="16"/>
  <c r="P62" i="16"/>
  <c r="P60" i="16"/>
  <c r="P16" i="16"/>
  <c r="P96" i="16"/>
  <c r="P66" i="16"/>
  <c r="P56" i="16"/>
  <c r="P57" i="16"/>
  <c r="P55" i="16"/>
  <c r="P63" i="16"/>
  <c r="P61" i="16"/>
  <c r="AC58" i="16"/>
  <c r="AD58" i="16" s="1"/>
  <c r="AF58" i="16" s="1"/>
  <c r="AH58" i="16" s="1"/>
  <c r="P64" i="16"/>
  <c r="P65" i="16"/>
  <c r="P52" i="16"/>
  <c r="P58" i="16"/>
  <c r="R33" i="16"/>
  <c r="T33" i="16" s="1"/>
  <c r="P48" i="16"/>
  <c r="P37" i="16"/>
  <c r="P45" i="16"/>
  <c r="P39" i="16"/>
  <c r="P19" i="16"/>
  <c r="P5" i="16"/>
  <c r="P51" i="16"/>
  <c r="P35" i="16"/>
  <c r="P22" i="16"/>
  <c r="P43" i="16"/>
  <c r="P13" i="16"/>
  <c r="P30" i="16"/>
  <c r="P32" i="16"/>
  <c r="P36" i="16"/>
  <c r="P10" i="16"/>
  <c r="P42" i="16"/>
  <c r="P4" i="16"/>
  <c r="P18" i="16"/>
  <c r="P46" i="16"/>
  <c r="P29" i="16"/>
  <c r="P21" i="16"/>
  <c r="P26" i="16"/>
  <c r="P7" i="16"/>
  <c r="P53" i="16"/>
  <c r="P25" i="16"/>
  <c r="P12" i="16"/>
  <c r="P20" i="16"/>
  <c r="P8" i="16"/>
  <c r="P17" i="16"/>
  <c r="P44" i="16"/>
  <c r="P41" i="16"/>
  <c r="P14" i="16"/>
  <c r="P9" i="16"/>
  <c r="P47" i="16"/>
  <c r="P11" i="16"/>
  <c r="P23" i="16"/>
  <c r="P6" i="16"/>
  <c r="P49" i="16"/>
  <c r="P34" i="16"/>
  <c r="P15" i="16"/>
  <c r="P28" i="16"/>
  <c r="P24" i="16"/>
  <c r="P38" i="16"/>
  <c r="P54" i="16"/>
  <c r="P40" i="16"/>
  <c r="P31" i="16"/>
  <c r="P27" i="16"/>
  <c r="Q16" i="16"/>
  <c r="R16" i="16"/>
  <c r="T16" i="16" s="1"/>
  <c r="Q33" i="16"/>
  <c r="R64" i="16"/>
  <c r="T64" i="16" s="1"/>
  <c r="R66" i="16"/>
  <c r="T66" i="16" s="1"/>
  <c r="R60" i="16"/>
  <c r="T60" i="16" s="1"/>
  <c r="AC66" i="16"/>
  <c r="AD66" i="16" s="1"/>
  <c r="AF66" i="16" s="1"/>
  <c r="AH66" i="16" s="1"/>
  <c r="Q58" i="16"/>
  <c r="Q66" i="16"/>
  <c r="R65" i="16"/>
  <c r="T65" i="16" s="1"/>
  <c r="Q60" i="16"/>
  <c r="R55" i="16"/>
  <c r="T55" i="16" s="1"/>
  <c r="AC55" i="16"/>
  <c r="AD55" i="16" s="1"/>
  <c r="AF55" i="16" s="1"/>
  <c r="AH55" i="16" s="1"/>
  <c r="AC63" i="16"/>
  <c r="AD63" i="16" s="1"/>
  <c r="AF63" i="16" s="1"/>
  <c r="AH63" i="16" s="1"/>
  <c r="AC65" i="16"/>
  <c r="AD65" i="16" s="1"/>
  <c r="AF65" i="16" s="1"/>
  <c r="AH65" i="16" s="1"/>
  <c r="Q56" i="16"/>
  <c r="Q64" i="16"/>
  <c r="Q63" i="16"/>
  <c r="AC61" i="16"/>
  <c r="AD61" i="16" s="1"/>
  <c r="AF61" i="16" s="1"/>
  <c r="AH61" i="16" s="1"/>
  <c r="R56" i="16"/>
  <c r="T56" i="16" s="1"/>
  <c r="Q55" i="16"/>
  <c r="R63" i="16"/>
  <c r="T63" i="16" s="1"/>
  <c r="AC59" i="16"/>
  <c r="AC56" i="16"/>
  <c r="AC57" i="16"/>
  <c r="AC62" i="16"/>
  <c r="AD62" i="16" s="1"/>
  <c r="AF62" i="16" s="1"/>
  <c r="AH62" i="16" s="1"/>
  <c r="AC60" i="16"/>
  <c r="AC64" i="16"/>
  <c r="AD64" i="16" s="1"/>
  <c r="AF64" i="16" s="1"/>
  <c r="AH64" i="16" s="1"/>
  <c r="Q54" i="16"/>
  <c r="R54" i="16"/>
  <c r="T54" i="16" s="1"/>
  <c r="R25" i="16"/>
  <c r="T25" i="16" s="1"/>
  <c r="AC53" i="16"/>
  <c r="AD53" i="16" s="1"/>
  <c r="AF53" i="16" s="1"/>
  <c r="AH53" i="16" s="1"/>
  <c r="I96" i="16"/>
  <c r="Z96" i="16"/>
  <c r="AA96" i="16" s="1"/>
  <c r="AG96" i="16"/>
  <c r="K96" i="16"/>
  <c r="M96" i="16"/>
  <c r="N96" i="16" s="1"/>
  <c r="J96" i="16"/>
  <c r="V96" i="16"/>
  <c r="W96" i="16" s="1"/>
  <c r="X96" i="16" s="1"/>
  <c r="AC96" i="16"/>
  <c r="AD96" i="16" s="1"/>
  <c r="AF96" i="16" s="1"/>
  <c r="AH96" i="16" s="1"/>
  <c r="Q96" i="16"/>
  <c r="R96" i="16"/>
  <c r="T96" i="16" s="1"/>
  <c r="R53" i="16"/>
  <c r="T53" i="16" s="1"/>
  <c r="Q40" i="16"/>
  <c r="A98" i="17"/>
  <c r="E97" i="17"/>
  <c r="G97" i="16" s="1"/>
  <c r="B97" i="17"/>
  <c r="C97" i="17"/>
  <c r="E97" i="16" s="1"/>
  <c r="S97" i="16" s="1"/>
  <c r="D97" i="17"/>
  <c r="F97" i="16" s="1"/>
  <c r="Q53" i="16"/>
  <c r="AC54" i="16"/>
  <c r="AD54" i="16" s="1"/>
  <c r="AF54" i="16" s="1"/>
  <c r="AH54" i="16" s="1"/>
  <c r="R30" i="16"/>
  <c r="T30" i="16" s="1"/>
  <c r="AC23" i="16"/>
  <c r="AD23" i="16" s="1"/>
  <c r="AF23" i="16" s="1"/>
  <c r="AH23" i="16" s="1"/>
  <c r="AC38" i="16"/>
  <c r="AD38" i="16" s="1"/>
  <c r="AF38" i="16" s="1"/>
  <c r="AH38" i="16" s="1"/>
  <c r="AC37" i="16"/>
  <c r="AD37" i="16" s="1"/>
  <c r="AF37" i="16" s="1"/>
  <c r="AH37" i="16" s="1"/>
  <c r="R35" i="16"/>
  <c r="T35" i="16" s="1"/>
  <c r="Q13" i="16"/>
  <c r="Q4" i="16"/>
  <c r="R32" i="16"/>
  <c r="T32" i="16" s="1"/>
  <c r="Q6" i="16"/>
  <c r="R48" i="16"/>
  <c r="T48" i="16" s="1"/>
  <c r="AC11" i="16"/>
  <c r="AD11" i="16" s="1"/>
  <c r="AF11" i="16" s="1"/>
  <c r="AH11" i="16" s="1"/>
  <c r="AC32" i="16"/>
  <c r="AD32" i="16" s="1"/>
  <c r="AF32" i="16" s="1"/>
  <c r="AH32" i="16" s="1"/>
  <c r="AC29" i="16"/>
  <c r="AD29" i="16" s="1"/>
  <c r="AF29" i="16" s="1"/>
  <c r="AH29" i="16" s="1"/>
  <c r="AC6" i="16"/>
  <c r="AD6" i="16" s="1"/>
  <c r="AF6" i="16" s="1"/>
  <c r="AH6" i="16" s="1"/>
  <c r="R45" i="16"/>
  <c r="T45" i="16" s="1"/>
  <c r="R8" i="16"/>
  <c r="T8" i="16" s="1"/>
  <c r="Q9" i="16"/>
  <c r="R24" i="16"/>
  <c r="T24" i="16" s="1"/>
  <c r="AC10" i="16"/>
  <c r="AD10" i="16" s="1"/>
  <c r="AF10" i="16" s="1"/>
  <c r="AH10" i="16" s="1"/>
  <c r="AC19" i="16"/>
  <c r="AD19" i="16" s="1"/>
  <c r="AF19" i="16" s="1"/>
  <c r="AH19" i="16" s="1"/>
  <c r="AC14" i="16"/>
  <c r="AD14" i="16" s="1"/>
  <c r="AF14" i="16" s="1"/>
  <c r="AH14" i="16" s="1"/>
  <c r="AC45" i="16"/>
  <c r="AD45" i="16" s="1"/>
  <c r="AF45" i="16" s="1"/>
  <c r="AH45" i="16" s="1"/>
  <c r="Q27" i="16"/>
  <c r="R51" i="16"/>
  <c r="T51" i="16" s="1"/>
  <c r="R28" i="16"/>
  <c r="T28" i="16" s="1"/>
  <c r="R44" i="16"/>
  <c r="T44" i="16" s="1"/>
  <c r="AC40" i="16"/>
  <c r="AD40" i="16" s="1"/>
  <c r="AF40" i="16" s="1"/>
  <c r="AH40" i="16" s="1"/>
  <c r="R14" i="16"/>
  <c r="T14" i="16" s="1"/>
  <c r="R34" i="16"/>
  <c r="T34" i="16" s="1"/>
  <c r="Q52" i="16"/>
  <c r="AC9" i="16"/>
  <c r="AD9" i="16" s="1"/>
  <c r="AF9" i="16" s="1"/>
  <c r="AH9" i="16" s="1"/>
  <c r="R36" i="16"/>
  <c r="T36" i="16" s="1"/>
  <c r="Q24" i="16"/>
  <c r="R6" i="16"/>
  <c r="T6" i="16" s="1"/>
  <c r="AC20" i="16"/>
  <c r="AD20" i="16" s="1"/>
  <c r="AF20" i="16" s="1"/>
  <c r="AH20" i="16" s="1"/>
  <c r="AC8" i="16"/>
  <c r="AD8" i="16" s="1"/>
  <c r="AF8" i="16" s="1"/>
  <c r="AH8" i="16" s="1"/>
  <c r="Q8" i="16"/>
  <c r="Q10" i="16"/>
  <c r="R4" i="16"/>
  <c r="T4" i="16" s="1"/>
  <c r="Q51" i="16"/>
  <c r="AC44" i="16"/>
  <c r="AD44" i="16" s="1"/>
  <c r="AF44" i="16" s="1"/>
  <c r="AH44" i="16" s="1"/>
  <c r="AC41" i="16"/>
  <c r="AD41" i="16" s="1"/>
  <c r="AF41" i="16" s="1"/>
  <c r="AH41" i="16" s="1"/>
  <c r="R49" i="16"/>
  <c r="T49" i="16" s="1"/>
  <c r="AC7" i="16"/>
  <c r="AD7" i="16" s="1"/>
  <c r="AF7" i="16" s="1"/>
  <c r="AH7" i="16" s="1"/>
  <c r="R27" i="16"/>
  <c r="T27" i="16" s="1"/>
  <c r="Q36" i="16"/>
  <c r="Q48" i="16"/>
  <c r="AC18" i="16"/>
  <c r="AD18" i="16" s="1"/>
  <c r="AF18" i="16" s="1"/>
  <c r="AH18" i="16" s="1"/>
  <c r="Q37" i="16"/>
  <c r="R40" i="16"/>
  <c r="T40" i="16" s="1"/>
  <c r="Q34" i="16"/>
  <c r="Q45" i="16"/>
  <c r="AC27" i="16"/>
  <c r="AD27" i="16" s="1"/>
  <c r="AF27" i="16" s="1"/>
  <c r="AH27" i="16" s="1"/>
  <c r="R9" i="16"/>
  <c r="T9" i="16" s="1"/>
  <c r="R22" i="16"/>
  <c r="T22" i="16" s="1"/>
  <c r="Q25" i="16"/>
  <c r="AC13" i="16"/>
  <c r="AD13" i="16" s="1"/>
  <c r="AF13" i="16" s="1"/>
  <c r="AH13" i="16" s="1"/>
  <c r="AC52" i="16"/>
  <c r="AD52" i="16" s="1"/>
  <c r="AF52" i="16" s="1"/>
  <c r="AH52" i="16" s="1"/>
  <c r="AC50" i="16"/>
  <c r="AD50" i="16" s="1"/>
  <c r="AF50" i="16" s="1"/>
  <c r="AH50" i="16" s="1"/>
  <c r="AC12" i="16"/>
  <c r="AD12" i="16" s="1"/>
  <c r="AF12" i="16" s="1"/>
  <c r="AH12" i="16" s="1"/>
  <c r="R17" i="16"/>
  <c r="T17" i="16" s="1"/>
  <c r="AC48" i="16"/>
  <c r="AD48" i="16" s="1"/>
  <c r="AF48" i="16" s="1"/>
  <c r="AH48" i="16" s="1"/>
  <c r="AC33" i="16"/>
  <c r="AD33" i="16" s="1"/>
  <c r="AF33" i="16" s="1"/>
  <c r="AH33" i="16" s="1"/>
  <c r="R11" i="16"/>
  <c r="T11" i="16" s="1"/>
  <c r="AC46" i="16"/>
  <c r="AD46" i="16" s="1"/>
  <c r="AF46" i="16" s="1"/>
  <c r="AH46" i="16" s="1"/>
  <c r="R29" i="16"/>
  <c r="T29" i="16" s="1"/>
  <c r="Q23" i="16"/>
  <c r="R15" i="16"/>
  <c r="T15" i="16" s="1"/>
  <c r="AC43" i="16"/>
  <c r="AD43" i="16" s="1"/>
  <c r="AF43" i="16" s="1"/>
  <c r="AH43" i="16" s="1"/>
  <c r="R52" i="16"/>
  <c r="T52" i="16" s="1"/>
  <c r="Q43" i="16"/>
  <c r="R5" i="16"/>
  <c r="T5" i="16" s="1"/>
  <c r="AC42" i="16"/>
  <c r="AD42" i="16" s="1"/>
  <c r="AF42" i="16" s="1"/>
  <c r="AH42" i="16" s="1"/>
  <c r="Q30" i="16"/>
  <c r="R19" i="16"/>
  <c r="T19" i="16" s="1"/>
  <c r="Q17" i="16"/>
  <c r="R41" i="16"/>
  <c r="T41" i="16" s="1"/>
  <c r="Q18" i="16"/>
  <c r="Q11" i="16"/>
  <c r="R37" i="16"/>
  <c r="T37" i="16" s="1"/>
  <c r="Q38" i="16"/>
  <c r="R23" i="16"/>
  <c r="T23" i="16" s="1"/>
  <c r="R21" i="16"/>
  <c r="T21" i="16" s="1"/>
  <c r="Q31" i="16"/>
  <c r="Q26" i="16"/>
  <c r="R39" i="16"/>
  <c r="T39" i="16" s="1"/>
  <c r="Q39" i="16"/>
  <c r="Q15" i="16"/>
  <c r="Q22" i="16"/>
  <c r="Q32" i="16"/>
  <c r="R38" i="16"/>
  <c r="T38" i="16" s="1"/>
  <c r="AC21" i="16"/>
  <c r="AD21" i="16" s="1"/>
  <c r="AF21" i="16" s="1"/>
  <c r="AH21" i="16" s="1"/>
  <c r="R31" i="16"/>
  <c r="T31" i="16" s="1"/>
  <c r="Q14" i="16"/>
  <c r="AC34" i="16"/>
  <c r="AD34" i="16" s="1"/>
  <c r="AF34" i="16" s="1"/>
  <c r="AH34" i="16" s="1"/>
  <c r="AC39" i="16"/>
  <c r="AD39" i="16" s="1"/>
  <c r="AF39" i="16" s="1"/>
  <c r="AH39" i="16" s="1"/>
  <c r="Q28" i="16"/>
  <c r="Q35" i="16"/>
  <c r="R47" i="16"/>
  <c r="T47" i="16" s="1"/>
  <c r="R12" i="16"/>
  <c r="T12" i="16" s="1"/>
  <c r="R10" i="16"/>
  <c r="T10" i="16" s="1"/>
  <c r="AC16" i="16"/>
  <c r="AD16" i="16" s="1"/>
  <c r="AF16" i="16" s="1"/>
  <c r="AH16" i="16" s="1"/>
  <c r="AC17" i="16"/>
  <c r="AD17" i="16" s="1"/>
  <c r="AF17" i="16" s="1"/>
  <c r="AH17" i="16" s="1"/>
  <c r="Q41" i="16"/>
  <c r="R18" i="16"/>
  <c r="T18" i="16" s="1"/>
  <c r="R46" i="16"/>
  <c r="T46" i="16" s="1"/>
  <c r="Q29" i="16"/>
  <c r="AC31" i="16"/>
  <c r="AD31" i="16" s="1"/>
  <c r="AF31" i="16" s="1"/>
  <c r="AH31" i="16" s="1"/>
  <c r="R26" i="16"/>
  <c r="T26" i="16" s="1"/>
  <c r="AC28" i="16"/>
  <c r="AD28" i="16" s="1"/>
  <c r="AF28" i="16" s="1"/>
  <c r="AH28" i="16" s="1"/>
  <c r="Q21" i="16"/>
  <c r="Q7" i="16"/>
  <c r="R7" i="16"/>
  <c r="T7" i="16" s="1"/>
  <c r="R20" i="16"/>
  <c r="T20" i="16" s="1"/>
  <c r="R50" i="16"/>
  <c r="T50" i="16" s="1"/>
  <c r="Q12" i="16"/>
  <c r="Q42" i="16"/>
  <c r="AC4" i="16"/>
  <c r="Q19" i="16"/>
  <c r="Q46" i="16"/>
  <c r="AC49" i="16"/>
  <c r="AD49" i="16" s="1"/>
  <c r="AF49" i="16" s="1"/>
  <c r="AH49" i="16" s="1"/>
  <c r="Q49" i="16"/>
  <c r="AC26" i="16"/>
  <c r="AC15" i="16"/>
  <c r="AC35" i="16"/>
  <c r="AD35" i="16" s="1"/>
  <c r="AF35" i="16" s="1"/>
  <c r="AH35" i="16" s="1"/>
  <c r="AC25" i="16"/>
  <c r="AC36" i="16"/>
  <c r="AD36" i="16" s="1"/>
  <c r="AF36" i="16" s="1"/>
  <c r="AH36" i="16" s="1"/>
  <c r="AC47" i="16"/>
  <c r="AC5" i="16"/>
  <c r="AD5" i="16" s="1"/>
  <c r="AF5" i="16" s="1"/>
  <c r="AH5" i="16" s="1"/>
  <c r="AC30" i="16"/>
  <c r="AD30" i="16" s="1"/>
  <c r="AF30" i="16" s="1"/>
  <c r="AH30" i="16" s="1"/>
  <c r="AC51" i="16"/>
  <c r="Q44" i="16"/>
  <c r="AC22" i="16"/>
  <c r="AD22" i="16" s="1"/>
  <c r="AF22" i="16" s="1"/>
  <c r="AH22" i="16" s="1"/>
  <c r="R43" i="16"/>
  <c r="T43" i="16" s="1"/>
  <c r="AC24" i="16"/>
  <c r="Q47" i="16"/>
  <c r="Q20" i="16"/>
  <c r="Q5" i="16"/>
  <c r="R42" i="16"/>
  <c r="T42" i="16" s="1"/>
  <c r="R13" i="16"/>
  <c r="T13" i="16" s="1"/>
  <c r="P97" i="16" l="1"/>
  <c r="S4" i="16"/>
  <c r="S5" i="16" s="1"/>
  <c r="S6" i="16" s="1"/>
  <c r="S7" i="16" s="1"/>
  <c r="S8" i="16" s="1"/>
  <c r="S9" i="16" s="1"/>
  <c r="S10" i="16" s="1"/>
  <c r="S11" i="16" s="1"/>
  <c r="S12" i="16" s="1"/>
  <c r="S13" i="16" s="1"/>
  <c r="S14" i="16" s="1"/>
  <c r="S15" i="16" s="1"/>
  <c r="S16" i="16" s="1"/>
  <c r="S17" i="16" s="1"/>
  <c r="S18" i="16" s="1"/>
  <c r="S19" i="16" s="1"/>
  <c r="S20" i="16" s="1"/>
  <c r="S21" i="16" s="1"/>
  <c r="S22" i="16" s="1"/>
  <c r="S23" i="16" s="1"/>
  <c r="S24" i="16" s="1"/>
  <c r="S25" i="16" s="1"/>
  <c r="S26" i="16" s="1"/>
  <c r="S27" i="16" s="1"/>
  <c r="S28" i="16" s="1"/>
  <c r="S29" i="16" s="1"/>
  <c r="S30" i="16" s="1"/>
  <c r="S31" i="16" s="1"/>
  <c r="S32" i="16" s="1"/>
  <c r="S33" i="16" s="1"/>
  <c r="S34" i="16" s="1"/>
  <c r="S35" i="16" s="1"/>
  <c r="S36" i="16" s="1"/>
  <c r="S37" i="16" s="1"/>
  <c r="S38" i="16" s="1"/>
  <c r="S39" i="16" s="1"/>
  <c r="S40" i="16" s="1"/>
  <c r="S41" i="16" s="1"/>
  <c r="S42" i="16" s="1"/>
  <c r="S43" i="16" s="1"/>
  <c r="S44" i="16" s="1"/>
  <c r="S45" i="16" s="1"/>
  <c r="S46" i="16" s="1"/>
  <c r="S47" i="16" s="1"/>
  <c r="S48" i="16" s="1"/>
  <c r="S49" i="16" s="1"/>
  <c r="S50" i="16" s="1"/>
  <c r="S51" i="16" s="1"/>
  <c r="S52" i="16" s="1"/>
  <c r="S53" i="16" s="1"/>
  <c r="S54" i="16" s="1"/>
  <c r="S55" i="16" s="1"/>
  <c r="S56" i="16" s="1"/>
  <c r="AG57" i="16"/>
  <c r="AG9" i="16"/>
  <c r="R61" i="16"/>
  <c r="T61" i="16" s="1"/>
  <c r="Q62" i="16"/>
  <c r="R58" i="16"/>
  <c r="T58" i="16" s="1"/>
  <c r="Q65" i="16"/>
  <c r="R62" i="16"/>
  <c r="T62" i="16" s="1"/>
  <c r="Q61" i="16"/>
  <c r="R57" i="16"/>
  <c r="T57" i="16" s="1"/>
  <c r="Q57" i="16"/>
  <c r="V57" i="16" s="1"/>
  <c r="W57" i="16" s="1"/>
  <c r="X57" i="16" s="1"/>
  <c r="AG65" i="16"/>
  <c r="AG60" i="16"/>
  <c r="AG62" i="16"/>
  <c r="AD60" i="16"/>
  <c r="AF60" i="16" s="1"/>
  <c r="AH60" i="16" s="1"/>
  <c r="AG59" i="16"/>
  <c r="AG63" i="16"/>
  <c r="AG61" i="16"/>
  <c r="AD57" i="16"/>
  <c r="AF57" i="16" s="1"/>
  <c r="AH57" i="16" s="1"/>
  <c r="AG56" i="16"/>
  <c r="AD59" i="16"/>
  <c r="AF59" i="16" s="1"/>
  <c r="AH59" i="16" s="1"/>
  <c r="AG58" i="16"/>
  <c r="V4" i="16"/>
  <c r="W4" i="16" s="1"/>
  <c r="X4" i="16" s="1"/>
  <c r="V56" i="16"/>
  <c r="W56" i="16" s="1"/>
  <c r="X56" i="16" s="1"/>
  <c r="V55" i="16"/>
  <c r="W55" i="16" s="1"/>
  <c r="X55" i="16" s="1"/>
  <c r="AD56" i="16"/>
  <c r="AF56" i="16" s="1"/>
  <c r="AH56" i="16" s="1"/>
  <c r="AG55" i="16"/>
  <c r="AG64" i="16"/>
  <c r="AG19" i="16"/>
  <c r="AG33" i="16"/>
  <c r="AG18" i="16"/>
  <c r="AG12" i="16"/>
  <c r="A99" i="17"/>
  <c r="E98" i="17"/>
  <c r="G98" i="16" s="1"/>
  <c r="B98" i="17"/>
  <c r="C98" i="17"/>
  <c r="E98" i="16" s="1"/>
  <c r="S98" i="16" s="1"/>
  <c r="D98" i="17"/>
  <c r="F98" i="16" s="1"/>
  <c r="AG11" i="16"/>
  <c r="AG7" i="16"/>
  <c r="AG8" i="16"/>
  <c r="AG10" i="16"/>
  <c r="AG53" i="16"/>
  <c r="AC97" i="16"/>
  <c r="AD97" i="16" s="1"/>
  <c r="AF97" i="16" s="1"/>
  <c r="AH97" i="16" s="1"/>
  <c r="I97" i="16"/>
  <c r="J97" i="16"/>
  <c r="R97" i="16"/>
  <c r="T97" i="16" s="1"/>
  <c r="AG97" i="16"/>
  <c r="V97" i="16"/>
  <c r="W97" i="16" s="1"/>
  <c r="X97" i="16" s="1"/>
  <c r="Z97" i="16"/>
  <c r="AA97" i="16" s="1"/>
  <c r="Q97" i="16"/>
  <c r="K97" i="16"/>
  <c r="M97" i="16"/>
  <c r="N97" i="16" s="1"/>
  <c r="V53" i="16"/>
  <c r="W53" i="16" s="1"/>
  <c r="X53" i="16" s="1"/>
  <c r="V54" i="16"/>
  <c r="W54" i="16" s="1"/>
  <c r="X54" i="16" s="1"/>
  <c r="AG20" i="16"/>
  <c r="AG38" i="16"/>
  <c r="AG32" i="16"/>
  <c r="AG39" i="16"/>
  <c r="AG37" i="16"/>
  <c r="AG41" i="16"/>
  <c r="AG31" i="16"/>
  <c r="AG15" i="16"/>
  <c r="AG13" i="16"/>
  <c r="AG43" i="16"/>
  <c r="AG45" i="16"/>
  <c r="AG44" i="16"/>
  <c r="AG6" i="16"/>
  <c r="AG30" i="16"/>
  <c r="AG28" i="16"/>
  <c r="AG25" i="16"/>
  <c r="AG17" i="16"/>
  <c r="AG27" i="16"/>
  <c r="AG42" i="16"/>
  <c r="AG16" i="16"/>
  <c r="AG4" i="16"/>
  <c r="V50" i="16"/>
  <c r="W50" i="16" s="1"/>
  <c r="X50" i="16" s="1"/>
  <c r="AD47" i="16"/>
  <c r="AF47" i="16" s="1"/>
  <c r="AH47" i="16" s="1"/>
  <c r="AG46" i="16"/>
  <c r="AD26" i="16"/>
  <c r="AF26" i="16" s="1"/>
  <c r="AH26" i="16" s="1"/>
  <c r="AG26" i="16"/>
  <c r="AD4" i="16"/>
  <c r="AF4" i="16" s="1"/>
  <c r="AH4" i="16" s="1"/>
  <c r="AD3" i="16"/>
  <c r="C10" i="16" s="1"/>
  <c r="AG49" i="16"/>
  <c r="AG47" i="16"/>
  <c r="AG21" i="16"/>
  <c r="V30" i="16"/>
  <c r="W30" i="16" s="1"/>
  <c r="X30" i="16" s="1"/>
  <c r="V14" i="16"/>
  <c r="W14" i="16" s="1"/>
  <c r="X14" i="16" s="1"/>
  <c r="V51" i="16"/>
  <c r="W51" i="16" s="1"/>
  <c r="X51" i="16" s="1"/>
  <c r="V45" i="16"/>
  <c r="W45" i="16" s="1"/>
  <c r="X45" i="16" s="1"/>
  <c r="V24" i="16"/>
  <c r="W24" i="16" s="1"/>
  <c r="X24" i="16" s="1"/>
  <c r="V8" i="16"/>
  <c r="W8" i="16" s="1"/>
  <c r="X8" i="16" s="1"/>
  <c r="V41" i="16"/>
  <c r="W41" i="16" s="1"/>
  <c r="X41" i="16" s="1"/>
  <c r="V31" i="16"/>
  <c r="W31" i="16" s="1"/>
  <c r="X31" i="16" s="1"/>
  <c r="V6" i="16"/>
  <c r="W6" i="16" s="1"/>
  <c r="X6" i="16" s="1"/>
  <c r="V21" i="16"/>
  <c r="W21" i="16" s="1"/>
  <c r="X21" i="16" s="1"/>
  <c r="V28" i="16"/>
  <c r="W28" i="16" s="1"/>
  <c r="X28" i="16" s="1"/>
  <c r="V36" i="16"/>
  <c r="W36" i="16" s="1"/>
  <c r="X36" i="16" s="1"/>
  <c r="AG36" i="16"/>
  <c r="AD24" i="16"/>
  <c r="AF24" i="16" s="1"/>
  <c r="AH24" i="16" s="1"/>
  <c r="AG23" i="16"/>
  <c r="AG34" i="16"/>
  <c r="AG29" i="16"/>
  <c r="V25" i="16"/>
  <c r="W25" i="16" s="1"/>
  <c r="X25" i="16" s="1"/>
  <c r="V22" i="16"/>
  <c r="W22" i="16" s="1"/>
  <c r="X22" i="16" s="1"/>
  <c r="V38" i="16"/>
  <c r="W38" i="16" s="1"/>
  <c r="X38" i="16" s="1"/>
  <c r="V39" i="16"/>
  <c r="W39" i="16" s="1"/>
  <c r="X39" i="16" s="1"/>
  <c r="V17" i="16"/>
  <c r="W17" i="16" s="1"/>
  <c r="X17" i="16" s="1"/>
  <c r="V5" i="16"/>
  <c r="W5" i="16" s="1"/>
  <c r="X5" i="16" s="1"/>
  <c r="V11" i="16"/>
  <c r="W11" i="16" s="1"/>
  <c r="X11" i="16" s="1"/>
  <c r="V47" i="16"/>
  <c r="W47" i="16" s="1"/>
  <c r="X47" i="16" s="1"/>
  <c r="V16" i="16"/>
  <c r="W16" i="16" s="1"/>
  <c r="X16" i="16" s="1"/>
  <c r="V48" i="16"/>
  <c r="W48" i="16" s="1"/>
  <c r="X48" i="16" s="1"/>
  <c r="V34" i="16"/>
  <c r="W34" i="16" s="1"/>
  <c r="X34" i="16" s="1"/>
  <c r="V35" i="16"/>
  <c r="W35" i="16" s="1"/>
  <c r="X35" i="16" s="1"/>
  <c r="AD25" i="16"/>
  <c r="AF25" i="16" s="1"/>
  <c r="AH25" i="16" s="1"/>
  <c r="AG24" i="16"/>
  <c r="AG48" i="16"/>
  <c r="AG22" i="16"/>
  <c r="V33" i="16"/>
  <c r="W33" i="16" s="1"/>
  <c r="X33" i="16" s="1"/>
  <c r="V10" i="16"/>
  <c r="W10" i="16" s="1"/>
  <c r="X10" i="16" s="1"/>
  <c r="V40" i="16"/>
  <c r="W40" i="16" s="1"/>
  <c r="X40" i="16" s="1"/>
  <c r="V27" i="16"/>
  <c r="W27" i="16" s="1"/>
  <c r="X27" i="16" s="1"/>
  <c r="V42" i="16"/>
  <c r="W42" i="16" s="1"/>
  <c r="X42" i="16" s="1"/>
  <c r="V49" i="16"/>
  <c r="W49" i="16" s="1"/>
  <c r="X49" i="16" s="1"/>
  <c r="V37" i="16"/>
  <c r="W37" i="16" s="1"/>
  <c r="X37" i="16" s="1"/>
  <c r="V52" i="16"/>
  <c r="W52" i="16" s="1"/>
  <c r="X52" i="16" s="1"/>
  <c r="V13" i="16"/>
  <c r="W13" i="16" s="1"/>
  <c r="X13" i="16" s="1"/>
  <c r="V18" i="16"/>
  <c r="W18" i="16" s="1"/>
  <c r="X18" i="16" s="1"/>
  <c r="V26" i="16"/>
  <c r="W26" i="16" s="1"/>
  <c r="X26" i="16" s="1"/>
  <c r="V46" i="16"/>
  <c r="W46" i="16" s="1"/>
  <c r="X46" i="16" s="1"/>
  <c r="AD51" i="16"/>
  <c r="AF51" i="16" s="1"/>
  <c r="AH51" i="16" s="1"/>
  <c r="AG50" i="16"/>
  <c r="AD15" i="16"/>
  <c r="AF15" i="16" s="1"/>
  <c r="AH15" i="16" s="1"/>
  <c r="AG14" i="16"/>
  <c r="AG35" i="16"/>
  <c r="AG51" i="16"/>
  <c r="V32" i="16"/>
  <c r="W32" i="16" s="1"/>
  <c r="X32" i="16" s="1"/>
  <c r="V43" i="16"/>
  <c r="W43" i="16" s="1"/>
  <c r="X43" i="16" s="1"/>
  <c r="V7" i="16"/>
  <c r="W7" i="16" s="1"/>
  <c r="X7" i="16" s="1"/>
  <c r="V9" i="16"/>
  <c r="W9" i="16" s="1"/>
  <c r="X9" i="16" s="1"/>
  <c r="V20" i="16"/>
  <c r="W20" i="16" s="1"/>
  <c r="X20" i="16" s="1"/>
  <c r="V44" i="16"/>
  <c r="W44" i="16" s="1"/>
  <c r="X44" i="16" s="1"/>
  <c r="V23" i="16"/>
  <c r="W23" i="16" s="1"/>
  <c r="X23" i="16" s="1"/>
  <c r="V12" i="16"/>
  <c r="W12" i="16" s="1"/>
  <c r="X12" i="16" s="1"/>
  <c r="V19" i="16"/>
  <c r="W19" i="16" s="1"/>
  <c r="X19" i="16" s="1"/>
  <c r="V29" i="16"/>
  <c r="W29" i="16" s="1"/>
  <c r="X29" i="16" s="1"/>
  <c r="V15" i="16"/>
  <c r="W15" i="16" s="1"/>
  <c r="X15" i="16" s="1"/>
  <c r="AG5" i="16"/>
  <c r="S57" i="16" l="1"/>
  <c r="S58" i="16" s="1"/>
  <c r="S59" i="16" s="1"/>
  <c r="S60" i="16" s="1"/>
  <c r="S61" i="16" s="1"/>
  <c r="S62" i="16" s="1"/>
  <c r="S63" i="16" s="1"/>
  <c r="S64" i="16" s="1"/>
  <c r="S65" i="16" s="1"/>
  <c r="S66" i="16" s="1"/>
  <c r="P98" i="16"/>
  <c r="V60" i="16"/>
  <c r="W60" i="16" s="1"/>
  <c r="X60" i="16" s="1"/>
  <c r="V66" i="16"/>
  <c r="W66" i="16" s="1"/>
  <c r="X66" i="16" s="1"/>
  <c r="V63" i="16"/>
  <c r="W63" i="16" s="1"/>
  <c r="X63" i="16" s="1"/>
  <c r="V58" i="16"/>
  <c r="W58" i="16" s="1"/>
  <c r="X58" i="16" s="1"/>
  <c r="V62" i="16"/>
  <c r="W62" i="16" s="1"/>
  <c r="X62" i="16" s="1"/>
  <c r="V61" i="16"/>
  <c r="W61" i="16" s="1"/>
  <c r="X61" i="16" s="1"/>
  <c r="V65" i="16"/>
  <c r="W65" i="16" s="1"/>
  <c r="X65" i="16" s="1"/>
  <c r="V64" i="16"/>
  <c r="W64" i="16" s="1"/>
  <c r="X64" i="16" s="1"/>
  <c r="V59" i="16"/>
  <c r="W59" i="16" s="1"/>
  <c r="X59" i="16" s="1"/>
  <c r="A100" i="17"/>
  <c r="E99" i="17"/>
  <c r="G99" i="16" s="1"/>
  <c r="B99" i="17"/>
  <c r="C99" i="17"/>
  <c r="E99" i="16" s="1"/>
  <c r="S99" i="16" s="1"/>
  <c r="D99" i="17"/>
  <c r="F99" i="16" s="1"/>
  <c r="AG98" i="16"/>
  <c r="R98" i="16"/>
  <c r="T98" i="16" s="1"/>
  <c r="V98" i="16"/>
  <c r="W98" i="16" s="1"/>
  <c r="X98" i="16" s="1"/>
  <c r="Q98" i="16"/>
  <c r="J98" i="16"/>
  <c r="M98" i="16"/>
  <c r="N98" i="16" s="1"/>
  <c r="I98" i="16"/>
  <c r="AC98" i="16"/>
  <c r="AD98" i="16" s="1"/>
  <c r="AF98" i="16" s="1"/>
  <c r="AH98" i="16" s="1"/>
  <c r="K98" i="16"/>
  <c r="Z98" i="16"/>
  <c r="AA98" i="16" s="1"/>
  <c r="P99" i="16" l="1"/>
  <c r="A101" i="17"/>
  <c r="E100" i="17"/>
  <c r="G100" i="16" s="1"/>
  <c r="B100" i="17"/>
  <c r="C100" i="17"/>
  <c r="E100" i="16" s="1"/>
  <c r="S100" i="16" s="1"/>
  <c r="D100" i="17"/>
  <c r="F100" i="16" s="1"/>
  <c r="J99" i="16"/>
  <c r="M99" i="16"/>
  <c r="N99" i="16" s="1"/>
  <c r="AC99" i="16"/>
  <c r="AD99" i="16" s="1"/>
  <c r="AF99" i="16" s="1"/>
  <c r="AH99" i="16" s="1"/>
  <c r="V99" i="16"/>
  <c r="AG99" i="16"/>
  <c r="Z99" i="16"/>
  <c r="AA99" i="16" s="1"/>
  <c r="R99" i="16"/>
  <c r="T99" i="16" s="1"/>
  <c r="K99" i="16"/>
  <c r="I99" i="16"/>
  <c r="Q99" i="16"/>
  <c r="AG52" i="16"/>
  <c r="P100" i="16" l="1"/>
  <c r="A102" i="17"/>
  <c r="E101" i="17"/>
  <c r="G101" i="16" s="1"/>
  <c r="B101" i="17"/>
  <c r="C101" i="17"/>
  <c r="E101" i="16" s="1"/>
  <c r="S101" i="16" s="1"/>
  <c r="D101" i="17"/>
  <c r="F101" i="16" s="1"/>
  <c r="Z100" i="16"/>
  <c r="AA100" i="16" s="1"/>
  <c r="I100" i="16"/>
  <c r="M100" i="16"/>
  <c r="N100" i="16" s="1"/>
  <c r="V100" i="16"/>
  <c r="W100" i="16" s="1"/>
  <c r="X100" i="16" s="1"/>
  <c r="K100" i="16"/>
  <c r="Q100" i="16"/>
  <c r="R100" i="16"/>
  <c r="T100" i="16" s="1"/>
  <c r="J100" i="16"/>
  <c r="AG100" i="16"/>
  <c r="AC100" i="16"/>
  <c r="AD100" i="16" s="1"/>
  <c r="AF100" i="16" s="1"/>
  <c r="AH100" i="16" s="1"/>
  <c r="W99" i="16"/>
  <c r="X99" i="16" s="1"/>
  <c r="P101" i="16" l="1"/>
  <c r="A103" i="17"/>
  <c r="E102" i="17"/>
  <c r="G102" i="16" s="1"/>
  <c r="B102" i="17"/>
  <c r="C102" i="17"/>
  <c r="E102" i="16" s="1"/>
  <c r="S102" i="16" s="1"/>
  <c r="D102" i="17"/>
  <c r="F102" i="16" s="1"/>
  <c r="J101" i="16"/>
  <c r="R101" i="16"/>
  <c r="AG101" i="16"/>
  <c r="M101" i="16"/>
  <c r="N101" i="16" s="1"/>
  <c r="K101" i="16"/>
  <c r="Q101" i="16"/>
  <c r="AC101" i="16"/>
  <c r="AD101" i="16" s="1"/>
  <c r="AF101" i="16" s="1"/>
  <c r="AH101" i="16" s="1"/>
  <c r="Z101" i="16"/>
  <c r="AA101" i="16" s="1"/>
  <c r="I101" i="16"/>
  <c r="V101" i="16"/>
  <c r="W101" i="16" s="1"/>
  <c r="X101" i="16" s="1"/>
  <c r="P102" i="16" l="1"/>
  <c r="A104" i="17"/>
  <c r="E103" i="17"/>
  <c r="G103" i="16" s="1"/>
  <c r="B103" i="17"/>
  <c r="C103" i="17"/>
  <c r="E103" i="16" s="1"/>
  <c r="S103" i="16" s="1"/>
  <c r="D103" i="17"/>
  <c r="F103" i="16" s="1"/>
  <c r="T101" i="16"/>
  <c r="J102" i="16"/>
  <c r="AG102" i="16"/>
  <c r="I102" i="16"/>
  <c r="Q102" i="16"/>
  <c r="R102" i="16"/>
  <c r="T102" i="16" s="1"/>
  <c r="M102" i="16"/>
  <c r="N102" i="16" s="1"/>
  <c r="V102" i="16"/>
  <c r="W102" i="16" s="1"/>
  <c r="X102" i="16" s="1"/>
  <c r="Z102" i="16"/>
  <c r="AA102" i="16" s="1"/>
  <c r="AC102" i="16"/>
  <c r="AD102" i="16" s="1"/>
  <c r="AF102" i="16" s="1"/>
  <c r="AH102" i="16" s="1"/>
  <c r="K102" i="16"/>
  <c r="P103" i="16" l="1"/>
  <c r="I103" i="16"/>
  <c r="R103" i="16"/>
  <c r="M103" i="16"/>
  <c r="N103" i="16" s="1"/>
  <c r="AG103" i="16"/>
  <c r="Q103" i="16"/>
  <c r="J103" i="16"/>
  <c r="Z103" i="16"/>
  <c r="AA103" i="16" s="1"/>
  <c r="K103" i="16"/>
  <c r="V103" i="16"/>
  <c r="AC103" i="16"/>
  <c r="AD103" i="16" s="1"/>
  <c r="AF103" i="16" s="1"/>
  <c r="AH103" i="16" s="1"/>
  <c r="A105" i="17"/>
  <c r="E104" i="17"/>
  <c r="G104" i="16" s="1"/>
  <c r="B104" i="17"/>
  <c r="C104" i="17"/>
  <c r="E104" i="16" s="1"/>
  <c r="S104" i="16" s="1"/>
  <c r="D104" i="17"/>
  <c r="F104" i="16" s="1"/>
  <c r="P104" i="16" l="1"/>
  <c r="T103" i="16"/>
  <c r="A106" i="17"/>
  <c r="E105" i="17"/>
  <c r="G105" i="16" s="1"/>
  <c r="B105" i="17"/>
  <c r="C105" i="17"/>
  <c r="E105" i="16" s="1"/>
  <c r="S105" i="16" s="1"/>
  <c r="D105" i="17"/>
  <c r="F105" i="16" s="1"/>
  <c r="W103" i="16"/>
  <c r="X103" i="16" s="1"/>
  <c r="K104" i="16"/>
  <c r="I104" i="16"/>
  <c r="R104" i="16"/>
  <c r="T104" i="16" s="1"/>
  <c r="Q104" i="16"/>
  <c r="Z104" i="16"/>
  <c r="AA104" i="16" s="1"/>
  <c r="AG104" i="16"/>
  <c r="AC104" i="16"/>
  <c r="AD104" i="16" s="1"/>
  <c r="AF104" i="16" s="1"/>
  <c r="AH104" i="16" s="1"/>
  <c r="J104" i="16"/>
  <c r="V104" i="16"/>
  <c r="W104" i="16" s="1"/>
  <c r="X104" i="16" s="1"/>
  <c r="M104" i="16"/>
  <c r="N104" i="16" s="1"/>
  <c r="P105" i="16" l="1"/>
  <c r="A107" i="17"/>
  <c r="E106" i="17"/>
  <c r="G106" i="16" s="1"/>
  <c r="B106" i="17"/>
  <c r="C106" i="17"/>
  <c r="E106" i="16" s="1"/>
  <c r="S106" i="16" s="1"/>
  <c r="D106" i="17"/>
  <c r="F106" i="16" s="1"/>
  <c r="AC105" i="16"/>
  <c r="AD105" i="16" s="1"/>
  <c r="AF105" i="16" s="1"/>
  <c r="AH105" i="16" s="1"/>
  <c r="J105" i="16"/>
  <c r="R105" i="16"/>
  <c r="T105" i="16" s="1"/>
  <c r="Q105" i="16"/>
  <c r="M105" i="16"/>
  <c r="N105" i="16" s="1"/>
  <c r="AG105" i="16"/>
  <c r="K105" i="16"/>
  <c r="V105" i="16"/>
  <c r="W105" i="16" s="1"/>
  <c r="X105" i="16" s="1"/>
  <c r="I105" i="16"/>
  <c r="Z105" i="16"/>
  <c r="AA105" i="16" s="1"/>
  <c r="P106" i="16" l="1"/>
  <c r="K106" i="16"/>
  <c r="I106" i="16"/>
  <c r="Q106" i="16"/>
  <c r="J106" i="16"/>
  <c r="Z106" i="16"/>
  <c r="AA106" i="16" s="1"/>
  <c r="AC106" i="16"/>
  <c r="AD106" i="16" s="1"/>
  <c r="AF106" i="16" s="1"/>
  <c r="AH106" i="16" s="1"/>
  <c r="V106" i="16"/>
  <c r="W106" i="16" s="1"/>
  <c r="X106" i="16" s="1"/>
  <c r="R106" i="16"/>
  <c r="T106" i="16" s="1"/>
  <c r="AG106" i="16"/>
  <c r="M106" i="16"/>
  <c r="N106" i="16" s="1"/>
  <c r="A108" i="17"/>
  <c r="E107" i="17"/>
  <c r="G107" i="16" s="1"/>
  <c r="B107" i="17"/>
  <c r="C107" i="17"/>
  <c r="E107" i="16" s="1"/>
  <c r="S107" i="16" s="1"/>
  <c r="D107" i="17"/>
  <c r="F107" i="16" s="1"/>
  <c r="P107" i="16" l="1"/>
  <c r="AC107" i="16"/>
  <c r="AD107" i="16" s="1"/>
  <c r="AF107" i="16" s="1"/>
  <c r="AH107" i="16" s="1"/>
  <c r="Q107" i="16"/>
  <c r="K107" i="16"/>
  <c r="R107" i="16"/>
  <c r="T107" i="16" s="1"/>
  <c r="I107" i="16"/>
  <c r="M107" i="16"/>
  <c r="N107" i="16" s="1"/>
  <c r="AG107" i="16"/>
  <c r="V107" i="16"/>
  <c r="W107" i="16" s="1"/>
  <c r="X107" i="16" s="1"/>
  <c r="J107" i="16"/>
  <c r="Z107" i="16"/>
  <c r="AA107" i="16" s="1"/>
  <c r="A109" i="17"/>
  <c r="E108" i="17"/>
  <c r="G108" i="16" s="1"/>
  <c r="B108" i="17"/>
  <c r="C108" i="17"/>
  <c r="E108" i="16" s="1"/>
  <c r="S108" i="16" s="1"/>
  <c r="D108" i="17"/>
  <c r="F108" i="16" s="1"/>
  <c r="P108" i="16" l="1"/>
  <c r="M108" i="16"/>
  <c r="N108" i="16" s="1"/>
  <c r="AC108" i="16"/>
  <c r="AD108" i="16" s="1"/>
  <c r="AF108" i="16" s="1"/>
  <c r="AH108" i="16" s="1"/>
  <c r="J108" i="16"/>
  <c r="K108" i="16"/>
  <c r="R108" i="16"/>
  <c r="T108" i="16" s="1"/>
  <c r="I108" i="16"/>
  <c r="Z108" i="16"/>
  <c r="AA108" i="16" s="1"/>
  <c r="V108" i="16"/>
  <c r="W108" i="16" s="1"/>
  <c r="X108" i="16" s="1"/>
  <c r="AG108" i="16"/>
  <c r="Q108" i="16"/>
  <c r="A110" i="17"/>
  <c r="E109" i="17"/>
  <c r="G109" i="16" s="1"/>
  <c r="B109" i="17"/>
  <c r="C109" i="17"/>
  <c r="E109" i="16" s="1"/>
  <c r="S109" i="16" s="1"/>
  <c r="D109" i="17"/>
  <c r="F109" i="16" s="1"/>
  <c r="P109" i="16" l="1"/>
  <c r="V109" i="16"/>
  <c r="W109" i="16" s="1"/>
  <c r="X109" i="16" s="1"/>
  <c r="I109" i="16"/>
  <c r="R109" i="16"/>
  <c r="T109" i="16" s="1"/>
  <c r="AG109" i="16"/>
  <c r="J109" i="16"/>
  <c r="AC109" i="16"/>
  <c r="AD109" i="16" s="1"/>
  <c r="AF109" i="16" s="1"/>
  <c r="AH109" i="16" s="1"/>
  <c r="K109" i="16"/>
  <c r="Q109" i="16"/>
  <c r="M109" i="16"/>
  <c r="N109" i="16" s="1"/>
  <c r="Z109" i="16"/>
  <c r="AA109" i="16" s="1"/>
  <c r="A111" i="17"/>
  <c r="E110" i="17"/>
  <c r="G110" i="16" s="1"/>
  <c r="B110" i="17"/>
  <c r="C110" i="17"/>
  <c r="E110" i="16" s="1"/>
  <c r="S110" i="16" s="1"/>
  <c r="D110" i="17"/>
  <c r="F110" i="16" s="1"/>
  <c r="P110" i="16" l="1"/>
  <c r="R110" i="16"/>
  <c r="T110" i="16" s="1"/>
  <c r="I110" i="16"/>
  <c r="Q110" i="16"/>
  <c r="M110" i="16"/>
  <c r="N110" i="16" s="1"/>
  <c r="K110" i="16"/>
  <c r="Z110" i="16"/>
  <c r="AA110" i="16" s="1"/>
  <c r="V110" i="16"/>
  <c r="W110" i="16" s="1"/>
  <c r="X110" i="16" s="1"/>
  <c r="J110" i="16"/>
  <c r="AG110" i="16"/>
  <c r="AC110" i="16"/>
  <c r="AD110" i="16" s="1"/>
  <c r="AF110" i="16" s="1"/>
  <c r="AH110" i="16" s="1"/>
  <c r="A112" i="17"/>
  <c r="E111" i="17"/>
  <c r="G111" i="16" s="1"/>
  <c r="B111" i="17"/>
  <c r="C111" i="17"/>
  <c r="E111" i="16" s="1"/>
  <c r="S111" i="16" s="1"/>
  <c r="D111" i="17"/>
  <c r="F111" i="16" s="1"/>
  <c r="P111" i="16" l="1"/>
  <c r="Z111" i="16"/>
  <c r="AA111" i="16" s="1"/>
  <c r="AC111" i="16"/>
  <c r="AD111" i="16" s="1"/>
  <c r="AF111" i="16" s="1"/>
  <c r="AH111" i="16" s="1"/>
  <c r="J111" i="16"/>
  <c r="AG111" i="16"/>
  <c r="M111" i="16"/>
  <c r="N111" i="16" s="1"/>
  <c r="I111" i="16"/>
  <c r="R111" i="16"/>
  <c r="T111" i="16" s="1"/>
  <c r="Q111" i="16"/>
  <c r="K111" i="16"/>
  <c r="V111" i="16"/>
  <c r="W111" i="16" s="1"/>
  <c r="X111" i="16" s="1"/>
  <c r="A113" i="17"/>
  <c r="E112" i="17"/>
  <c r="G112" i="16" s="1"/>
  <c r="B112" i="17"/>
  <c r="C112" i="17"/>
  <c r="E112" i="16" s="1"/>
  <c r="S112" i="16" s="1"/>
  <c r="D112" i="17"/>
  <c r="F112" i="16" s="1"/>
  <c r="P112" i="16" l="1"/>
  <c r="V112" i="16"/>
  <c r="W112" i="16" s="1"/>
  <c r="X112" i="16" s="1"/>
  <c r="K112" i="16"/>
  <c r="Q112" i="16"/>
  <c r="I112" i="16"/>
  <c r="J112" i="16"/>
  <c r="AC112" i="16"/>
  <c r="AD112" i="16" s="1"/>
  <c r="AF112" i="16" s="1"/>
  <c r="AH112" i="16" s="1"/>
  <c r="M112" i="16"/>
  <c r="N112" i="16" s="1"/>
  <c r="R112" i="16"/>
  <c r="T112" i="16" s="1"/>
  <c r="Z112" i="16"/>
  <c r="AA112" i="16" s="1"/>
  <c r="AG112" i="16"/>
  <c r="A114" i="17"/>
  <c r="E113" i="17"/>
  <c r="G113" i="16" s="1"/>
  <c r="B113" i="17"/>
  <c r="C113" i="17"/>
  <c r="E113" i="16" s="1"/>
  <c r="S113" i="16" s="1"/>
  <c r="D113" i="17"/>
  <c r="F113" i="16" s="1"/>
  <c r="P113" i="16" l="1"/>
  <c r="J113" i="16"/>
  <c r="Q113" i="16"/>
  <c r="AG113" i="16"/>
  <c r="M113" i="16"/>
  <c r="N113" i="16" s="1"/>
  <c r="I113" i="16"/>
  <c r="K113" i="16"/>
  <c r="R113" i="16"/>
  <c r="T113" i="16" s="1"/>
  <c r="Z113" i="16"/>
  <c r="AA113" i="16" s="1"/>
  <c r="AC113" i="16"/>
  <c r="AD113" i="16" s="1"/>
  <c r="AF113" i="16" s="1"/>
  <c r="AH113" i="16" s="1"/>
  <c r="V113" i="16"/>
  <c r="W113" i="16" s="1"/>
  <c r="X113" i="16" s="1"/>
  <c r="A115" i="17"/>
  <c r="E114" i="17"/>
  <c r="G114" i="16" s="1"/>
  <c r="B114" i="17"/>
  <c r="C114" i="17"/>
  <c r="E114" i="16" s="1"/>
  <c r="S114" i="16" s="1"/>
  <c r="D114" i="17"/>
  <c r="F114" i="16" s="1"/>
  <c r="P114" i="16" l="1"/>
  <c r="A116" i="17"/>
  <c r="E115" i="17"/>
  <c r="G115" i="16" s="1"/>
  <c r="B115" i="17"/>
  <c r="C115" i="17"/>
  <c r="E115" i="16" s="1"/>
  <c r="S115" i="16" s="1"/>
  <c r="D115" i="17"/>
  <c r="F115" i="16" s="1"/>
  <c r="Z114" i="16"/>
  <c r="AA114" i="16" s="1"/>
  <c r="Q114" i="16"/>
  <c r="M114" i="16"/>
  <c r="N114" i="16" s="1"/>
  <c r="AG114" i="16"/>
  <c r="I114" i="16"/>
  <c r="R114" i="16"/>
  <c r="T114" i="16" s="1"/>
  <c r="J114" i="16"/>
  <c r="AC114" i="16"/>
  <c r="AD114" i="16" s="1"/>
  <c r="AF114" i="16" s="1"/>
  <c r="AH114" i="16" s="1"/>
  <c r="K114" i="16"/>
  <c r="V114" i="16"/>
  <c r="W114" i="16" s="1"/>
  <c r="X114" i="16" s="1"/>
  <c r="P115" i="16" l="1"/>
  <c r="K115" i="16"/>
  <c r="I115" i="16"/>
  <c r="Q115" i="16"/>
  <c r="M115" i="16"/>
  <c r="N115" i="16" s="1"/>
  <c r="R115" i="16"/>
  <c r="T115" i="16" s="1"/>
  <c r="J115" i="16"/>
  <c r="AG115" i="16"/>
  <c r="V115" i="16"/>
  <c r="W115" i="16" s="1"/>
  <c r="X115" i="16" s="1"/>
  <c r="Z115" i="16"/>
  <c r="AA115" i="16" s="1"/>
  <c r="AC115" i="16"/>
  <c r="AD115" i="16" s="1"/>
  <c r="AF115" i="16" s="1"/>
  <c r="AH115" i="16" s="1"/>
  <c r="A117" i="17"/>
  <c r="E116" i="17"/>
  <c r="G116" i="16" s="1"/>
  <c r="B116" i="17"/>
  <c r="C116" i="17"/>
  <c r="E116" i="16" s="1"/>
  <c r="S116" i="16" s="1"/>
  <c r="D116" i="17"/>
  <c r="F116" i="16" s="1"/>
  <c r="P116" i="16" l="1"/>
  <c r="A118" i="17"/>
  <c r="E117" i="17"/>
  <c r="G117" i="16" s="1"/>
  <c r="B117" i="17"/>
  <c r="C117" i="17"/>
  <c r="E117" i="16" s="1"/>
  <c r="S117" i="16" s="1"/>
  <c r="D117" i="17"/>
  <c r="F117" i="16" s="1"/>
  <c r="AC116" i="16"/>
  <c r="AD116" i="16" s="1"/>
  <c r="AF116" i="16" s="1"/>
  <c r="AH116" i="16" s="1"/>
  <c r="Q116" i="16"/>
  <c r="I116" i="16"/>
  <c r="M116" i="16"/>
  <c r="N116" i="16" s="1"/>
  <c r="J116" i="16"/>
  <c r="R116" i="16"/>
  <c r="T116" i="16" s="1"/>
  <c r="K116" i="16"/>
  <c r="AG116" i="16"/>
  <c r="V116" i="16"/>
  <c r="W116" i="16" s="1"/>
  <c r="X116" i="16" s="1"/>
  <c r="Z116" i="16"/>
  <c r="AA116" i="16" s="1"/>
  <c r="P117" i="16" l="1"/>
  <c r="J117" i="16"/>
  <c r="Z117" i="16"/>
  <c r="AA117" i="16" s="1"/>
  <c r="AC117" i="16"/>
  <c r="AD117" i="16" s="1"/>
  <c r="AF117" i="16" s="1"/>
  <c r="AH117" i="16" s="1"/>
  <c r="K117" i="16"/>
  <c r="AG117" i="16"/>
  <c r="R117" i="16"/>
  <c r="T117" i="16" s="1"/>
  <c r="V117" i="16"/>
  <c r="W117" i="16" s="1"/>
  <c r="X117" i="16" s="1"/>
  <c r="I117" i="16"/>
  <c r="Q117" i="16"/>
  <c r="M117" i="16"/>
  <c r="N117" i="16" s="1"/>
  <c r="A119" i="17"/>
  <c r="E118" i="17"/>
  <c r="G118" i="16" s="1"/>
  <c r="B118" i="17"/>
  <c r="C118" i="17"/>
  <c r="E118" i="16" s="1"/>
  <c r="S118" i="16" s="1"/>
  <c r="D118" i="17"/>
  <c r="F118" i="16" s="1"/>
  <c r="P118" i="16" l="1"/>
  <c r="M118" i="16"/>
  <c r="N118" i="16" s="1"/>
  <c r="AC118" i="16"/>
  <c r="AD118" i="16" s="1"/>
  <c r="AF118" i="16" s="1"/>
  <c r="AH118" i="16" s="1"/>
  <c r="J118" i="16"/>
  <c r="I118" i="16"/>
  <c r="V118" i="16"/>
  <c r="W118" i="16" s="1"/>
  <c r="X118" i="16" s="1"/>
  <c r="AG118" i="16"/>
  <c r="Q118" i="16"/>
  <c r="R118" i="16"/>
  <c r="T118" i="16" s="1"/>
  <c r="Z118" i="16"/>
  <c r="AA118" i="16" s="1"/>
  <c r="K118" i="16"/>
  <c r="A120" i="17"/>
  <c r="E119" i="17"/>
  <c r="G119" i="16" s="1"/>
  <c r="B119" i="17"/>
  <c r="C119" i="17"/>
  <c r="E119" i="16" s="1"/>
  <c r="S119" i="16" s="1"/>
  <c r="D119" i="17"/>
  <c r="F119" i="16" s="1"/>
  <c r="P119" i="16" l="1"/>
  <c r="I119" i="16"/>
  <c r="M119" i="16"/>
  <c r="N119" i="16" s="1"/>
  <c r="Z119" i="16"/>
  <c r="AA119" i="16" s="1"/>
  <c r="Q119" i="16"/>
  <c r="K119" i="16"/>
  <c r="R119" i="16"/>
  <c r="T119" i="16" s="1"/>
  <c r="AC119" i="16"/>
  <c r="AD119" i="16" s="1"/>
  <c r="AF119" i="16" s="1"/>
  <c r="AH119" i="16" s="1"/>
  <c r="V119" i="16"/>
  <c r="W119" i="16" s="1"/>
  <c r="X119" i="16" s="1"/>
  <c r="AG119" i="16"/>
  <c r="J119" i="16"/>
  <c r="A121" i="17"/>
  <c r="E120" i="17"/>
  <c r="G120" i="16" s="1"/>
  <c r="B120" i="17"/>
  <c r="C120" i="17"/>
  <c r="E120" i="16" s="1"/>
  <c r="S120" i="16" s="1"/>
  <c r="D120" i="17"/>
  <c r="F120" i="16" s="1"/>
  <c r="P120" i="16" l="1"/>
  <c r="AC120" i="16"/>
  <c r="AD120" i="16" s="1"/>
  <c r="AF120" i="16" s="1"/>
  <c r="AH120" i="16" s="1"/>
  <c r="AG120" i="16"/>
  <c r="R120" i="16"/>
  <c r="T120" i="16" s="1"/>
  <c r="Q120" i="16"/>
  <c r="K120" i="16"/>
  <c r="M120" i="16"/>
  <c r="N120" i="16" s="1"/>
  <c r="J120" i="16"/>
  <c r="I120" i="16"/>
  <c r="V120" i="16"/>
  <c r="W120" i="16" s="1"/>
  <c r="X120" i="16" s="1"/>
  <c r="Z120" i="16"/>
  <c r="AA120" i="16" s="1"/>
  <c r="A122" i="17"/>
  <c r="E121" i="17"/>
  <c r="G121" i="16" s="1"/>
  <c r="B121" i="17"/>
  <c r="C121" i="17"/>
  <c r="E121" i="16" s="1"/>
  <c r="S121" i="16" s="1"/>
  <c r="D121" i="17"/>
  <c r="F121" i="16" s="1"/>
  <c r="P121" i="16" l="1"/>
  <c r="V121" i="16"/>
  <c r="W121" i="16" s="1"/>
  <c r="X121" i="16" s="1"/>
  <c r="Q121" i="16"/>
  <c r="M121" i="16"/>
  <c r="N121" i="16" s="1"/>
  <c r="J121" i="16"/>
  <c r="AC121" i="16"/>
  <c r="AD121" i="16" s="1"/>
  <c r="AF121" i="16" s="1"/>
  <c r="AH121" i="16" s="1"/>
  <c r="R121" i="16"/>
  <c r="T121" i="16" s="1"/>
  <c r="AG121" i="16"/>
  <c r="K121" i="16"/>
  <c r="I121" i="16"/>
  <c r="Z121" i="16"/>
  <c r="AA121" i="16" s="1"/>
  <c r="A123" i="17"/>
  <c r="E122" i="17"/>
  <c r="G122" i="16" s="1"/>
  <c r="B122" i="17"/>
  <c r="C122" i="17"/>
  <c r="E122" i="16" s="1"/>
  <c r="S122" i="16" s="1"/>
  <c r="D122" i="17"/>
  <c r="F122" i="16" s="1"/>
  <c r="P122" i="16" l="1"/>
  <c r="M122" i="16"/>
  <c r="N122" i="16" s="1"/>
  <c r="R122" i="16"/>
  <c r="T122" i="16" s="1"/>
  <c r="K122" i="16"/>
  <c r="I122" i="16"/>
  <c r="Z122" i="16"/>
  <c r="AA122" i="16" s="1"/>
  <c r="J122" i="16"/>
  <c r="AG122" i="16"/>
  <c r="V122" i="16"/>
  <c r="W122" i="16" s="1"/>
  <c r="X122" i="16" s="1"/>
  <c r="Q122" i="16"/>
  <c r="AC122" i="16"/>
  <c r="AD122" i="16" s="1"/>
  <c r="AF122" i="16" s="1"/>
  <c r="AH122" i="16" s="1"/>
  <c r="A124" i="17"/>
  <c r="E123" i="17"/>
  <c r="G123" i="16" s="1"/>
  <c r="B123" i="17"/>
  <c r="C123" i="17"/>
  <c r="E123" i="16" s="1"/>
  <c r="S123" i="16" s="1"/>
  <c r="D123" i="17"/>
  <c r="F123" i="16" s="1"/>
  <c r="P123" i="16" l="1"/>
  <c r="K123" i="16"/>
  <c r="Q123" i="16"/>
  <c r="Z123" i="16"/>
  <c r="AA123" i="16" s="1"/>
  <c r="AG123" i="16"/>
  <c r="R123" i="16"/>
  <c r="T123" i="16" s="1"/>
  <c r="I123" i="16"/>
  <c r="J123" i="16"/>
  <c r="AC123" i="16"/>
  <c r="AD123" i="16" s="1"/>
  <c r="AF123" i="16" s="1"/>
  <c r="AH123" i="16" s="1"/>
  <c r="V123" i="16"/>
  <c r="W123" i="16" s="1"/>
  <c r="X123" i="16" s="1"/>
  <c r="M123" i="16"/>
  <c r="N123" i="16" s="1"/>
  <c r="A125" i="17"/>
  <c r="E124" i="17"/>
  <c r="G124" i="16" s="1"/>
  <c r="B124" i="17"/>
  <c r="C124" i="17"/>
  <c r="E124" i="16" s="1"/>
  <c r="S124" i="16" s="1"/>
  <c r="D124" i="17"/>
  <c r="F124" i="16" s="1"/>
  <c r="P124" i="16" l="1"/>
  <c r="Q124" i="16"/>
  <c r="Z124" i="16"/>
  <c r="AA124" i="16" s="1"/>
  <c r="I124" i="16"/>
  <c r="J124" i="16"/>
  <c r="K124" i="16"/>
  <c r="AC124" i="16"/>
  <c r="AD124" i="16" s="1"/>
  <c r="AF124" i="16" s="1"/>
  <c r="AH124" i="16" s="1"/>
  <c r="M124" i="16"/>
  <c r="N124" i="16" s="1"/>
  <c r="R124" i="16"/>
  <c r="T124" i="16" s="1"/>
  <c r="AG124" i="16"/>
  <c r="V124" i="16"/>
  <c r="W124" i="16" s="1"/>
  <c r="X124" i="16" s="1"/>
  <c r="A126" i="17"/>
  <c r="E125" i="17"/>
  <c r="G125" i="16" s="1"/>
  <c r="B125" i="17"/>
  <c r="C125" i="17"/>
  <c r="E125" i="16" s="1"/>
  <c r="S125" i="16" s="1"/>
  <c r="D125" i="17"/>
  <c r="F125" i="16" s="1"/>
  <c r="P125" i="16" l="1"/>
  <c r="J125" i="16"/>
  <c r="Z125" i="16"/>
  <c r="AA125" i="16" s="1"/>
  <c r="AG125" i="16"/>
  <c r="I125" i="16"/>
  <c r="M125" i="16"/>
  <c r="N125" i="16" s="1"/>
  <c r="K125" i="16"/>
  <c r="Q125" i="16"/>
  <c r="V125" i="16"/>
  <c r="W125" i="16" s="1"/>
  <c r="X125" i="16" s="1"/>
  <c r="R125" i="16"/>
  <c r="T125" i="16" s="1"/>
  <c r="AC125" i="16"/>
  <c r="AD125" i="16" s="1"/>
  <c r="AF125" i="16" s="1"/>
  <c r="AH125" i="16" s="1"/>
  <c r="A127" i="17"/>
  <c r="E126" i="17"/>
  <c r="G126" i="16" s="1"/>
  <c r="B126" i="17"/>
  <c r="C126" i="17"/>
  <c r="E126" i="16" s="1"/>
  <c r="S126" i="16" s="1"/>
  <c r="D126" i="17"/>
  <c r="F126" i="16" s="1"/>
  <c r="P126" i="16" l="1"/>
  <c r="V126" i="16"/>
  <c r="W126" i="16" s="1"/>
  <c r="X126" i="16" s="1"/>
  <c r="AC126" i="16"/>
  <c r="AD126" i="16" s="1"/>
  <c r="AF126" i="16" s="1"/>
  <c r="AH126" i="16" s="1"/>
  <c r="K126" i="16"/>
  <c r="I126" i="16"/>
  <c r="Z126" i="16"/>
  <c r="AA126" i="16" s="1"/>
  <c r="R126" i="16"/>
  <c r="T126" i="16" s="1"/>
  <c r="M126" i="16"/>
  <c r="N126" i="16" s="1"/>
  <c r="J126" i="16"/>
  <c r="AG126" i="16"/>
  <c r="Q126" i="16"/>
  <c r="A128" i="17"/>
  <c r="E127" i="17"/>
  <c r="G127" i="16" s="1"/>
  <c r="B127" i="17"/>
  <c r="C127" i="17"/>
  <c r="E127" i="16" s="1"/>
  <c r="S127" i="16" s="1"/>
  <c r="D127" i="17"/>
  <c r="F127" i="16" s="1"/>
  <c r="P127" i="16" l="1"/>
  <c r="A129" i="17"/>
  <c r="E128" i="17"/>
  <c r="G128" i="16" s="1"/>
  <c r="B128" i="17"/>
  <c r="C128" i="17"/>
  <c r="E128" i="16" s="1"/>
  <c r="S128" i="16" s="1"/>
  <c r="D128" i="17"/>
  <c r="F128" i="16" s="1"/>
  <c r="K127" i="16"/>
  <c r="Z127" i="16"/>
  <c r="AA127" i="16" s="1"/>
  <c r="M127" i="16"/>
  <c r="N127" i="16" s="1"/>
  <c r="Q127" i="16"/>
  <c r="AG127" i="16"/>
  <c r="V127" i="16"/>
  <c r="W127" i="16" s="1"/>
  <c r="X127" i="16" s="1"/>
  <c r="I127" i="16"/>
  <c r="AC127" i="16"/>
  <c r="AD127" i="16" s="1"/>
  <c r="AF127" i="16" s="1"/>
  <c r="AH127" i="16" s="1"/>
  <c r="R127" i="16"/>
  <c r="T127" i="16" s="1"/>
  <c r="J127" i="16"/>
  <c r="P128" i="16" l="1"/>
  <c r="AC128" i="16"/>
  <c r="AD128" i="16" s="1"/>
  <c r="AF128" i="16" s="1"/>
  <c r="AH128" i="16" s="1"/>
  <c r="Q128" i="16"/>
  <c r="V128" i="16"/>
  <c r="W128" i="16" s="1"/>
  <c r="X128" i="16" s="1"/>
  <c r="Z128" i="16"/>
  <c r="AA128" i="16" s="1"/>
  <c r="I128" i="16"/>
  <c r="AG128" i="16"/>
  <c r="R128" i="16"/>
  <c r="T128" i="16" s="1"/>
  <c r="M128" i="16"/>
  <c r="N128" i="16" s="1"/>
  <c r="J128" i="16"/>
  <c r="K128" i="16"/>
  <c r="A130" i="17"/>
  <c r="E129" i="17"/>
  <c r="G129" i="16" s="1"/>
  <c r="B129" i="17"/>
  <c r="C129" i="17"/>
  <c r="E129" i="16" s="1"/>
  <c r="S129" i="16" s="1"/>
  <c r="D129" i="17"/>
  <c r="F129" i="16" s="1"/>
  <c r="P129" i="16" l="1"/>
  <c r="I129" i="16"/>
  <c r="Z129" i="16"/>
  <c r="AA129" i="16" s="1"/>
  <c r="Q129" i="16"/>
  <c r="K129" i="16"/>
  <c r="AC129" i="16"/>
  <c r="AD129" i="16" s="1"/>
  <c r="AF129" i="16" s="1"/>
  <c r="AH129" i="16" s="1"/>
  <c r="J129" i="16"/>
  <c r="R129" i="16"/>
  <c r="T129" i="16" s="1"/>
  <c r="AG129" i="16"/>
  <c r="M129" i="16"/>
  <c r="N129" i="16" s="1"/>
  <c r="V129" i="16"/>
  <c r="W129" i="16" s="1"/>
  <c r="X129" i="16" s="1"/>
  <c r="A131" i="17"/>
  <c r="E130" i="17"/>
  <c r="G130" i="16" s="1"/>
  <c r="B130" i="17"/>
  <c r="C130" i="17"/>
  <c r="E130" i="16" s="1"/>
  <c r="S130" i="16" s="1"/>
  <c r="D130" i="17"/>
  <c r="F130" i="16" s="1"/>
  <c r="P130" i="16" l="1"/>
  <c r="Q130" i="16"/>
  <c r="M130" i="16"/>
  <c r="N130" i="16" s="1"/>
  <c r="V130" i="16"/>
  <c r="W130" i="16" s="1"/>
  <c r="X130" i="16" s="1"/>
  <c r="J130" i="16"/>
  <c r="K130" i="16"/>
  <c r="R130" i="16"/>
  <c r="T130" i="16" s="1"/>
  <c r="AG130" i="16"/>
  <c r="Z130" i="16"/>
  <c r="AA130" i="16" s="1"/>
  <c r="I130" i="16"/>
  <c r="AC130" i="16"/>
  <c r="AD130" i="16" s="1"/>
  <c r="AF130" i="16" s="1"/>
  <c r="AH130" i="16" s="1"/>
  <c r="A132" i="17"/>
  <c r="E131" i="17"/>
  <c r="G131" i="16" s="1"/>
  <c r="B131" i="17"/>
  <c r="C131" i="17"/>
  <c r="E131" i="16" s="1"/>
  <c r="S131" i="16" s="1"/>
  <c r="D131" i="17"/>
  <c r="F131" i="16" s="1"/>
  <c r="P131" i="16" l="1"/>
  <c r="I131" i="16"/>
  <c r="M131" i="16"/>
  <c r="N131" i="16" s="1"/>
  <c r="J131" i="16"/>
  <c r="Q131" i="16"/>
  <c r="K131" i="16"/>
  <c r="AG131" i="16"/>
  <c r="V131" i="16"/>
  <c r="W131" i="16" s="1"/>
  <c r="X131" i="16" s="1"/>
  <c r="R131" i="16"/>
  <c r="T131" i="16" s="1"/>
  <c r="AC131" i="16"/>
  <c r="AD131" i="16" s="1"/>
  <c r="AF131" i="16" s="1"/>
  <c r="AH131" i="16" s="1"/>
  <c r="Z131" i="16"/>
  <c r="AA131" i="16" s="1"/>
  <c r="A133" i="17"/>
  <c r="E132" i="17"/>
  <c r="G132" i="16" s="1"/>
  <c r="B132" i="17"/>
  <c r="C132" i="17"/>
  <c r="E132" i="16" s="1"/>
  <c r="S132" i="16" s="1"/>
  <c r="D132" i="17"/>
  <c r="F132" i="16" s="1"/>
  <c r="P132" i="16" l="1"/>
  <c r="AC132" i="16"/>
  <c r="AD132" i="16" s="1"/>
  <c r="AF132" i="16" s="1"/>
  <c r="AH132" i="16" s="1"/>
  <c r="I132" i="16"/>
  <c r="M132" i="16"/>
  <c r="N132" i="16" s="1"/>
  <c r="AG132" i="16"/>
  <c r="V132" i="16"/>
  <c r="W132" i="16" s="1"/>
  <c r="X132" i="16" s="1"/>
  <c r="R132" i="16"/>
  <c r="T132" i="16" s="1"/>
  <c r="Q132" i="16"/>
  <c r="Z132" i="16"/>
  <c r="AA132" i="16" s="1"/>
  <c r="J132" i="16"/>
  <c r="K132" i="16"/>
  <c r="A134" i="17"/>
  <c r="E133" i="17"/>
  <c r="G133" i="16" s="1"/>
  <c r="B133" i="17"/>
  <c r="C133" i="17"/>
  <c r="E133" i="16" s="1"/>
  <c r="S133" i="16" s="1"/>
  <c r="D133" i="17"/>
  <c r="F133" i="16" s="1"/>
  <c r="P133" i="16" l="1"/>
  <c r="I133" i="16"/>
  <c r="R133" i="16"/>
  <c r="T133" i="16" s="1"/>
  <c r="AC133" i="16"/>
  <c r="AD133" i="16" s="1"/>
  <c r="AF133" i="16" s="1"/>
  <c r="AH133" i="16" s="1"/>
  <c r="J133" i="16"/>
  <c r="AG133" i="16"/>
  <c r="M133" i="16"/>
  <c r="N133" i="16" s="1"/>
  <c r="K133" i="16"/>
  <c r="V133" i="16"/>
  <c r="W133" i="16" s="1"/>
  <c r="X133" i="16" s="1"/>
  <c r="Q133" i="16"/>
  <c r="Z133" i="16"/>
  <c r="AA133" i="16" s="1"/>
  <c r="A135" i="17"/>
  <c r="E134" i="17"/>
  <c r="G134" i="16" s="1"/>
  <c r="B134" i="17"/>
  <c r="C134" i="17"/>
  <c r="E134" i="16" s="1"/>
  <c r="S134" i="16" s="1"/>
  <c r="D134" i="17"/>
  <c r="F134" i="16" s="1"/>
  <c r="P134" i="16" l="1"/>
  <c r="V134" i="16"/>
  <c r="W134" i="16" s="1"/>
  <c r="X134" i="16" s="1"/>
  <c r="K134" i="16"/>
  <c r="R134" i="16"/>
  <c r="T134" i="16" s="1"/>
  <c r="Q134" i="16"/>
  <c r="AC134" i="16"/>
  <c r="AD134" i="16" s="1"/>
  <c r="AF134" i="16" s="1"/>
  <c r="AH134" i="16" s="1"/>
  <c r="I134" i="16"/>
  <c r="Z134" i="16"/>
  <c r="AA134" i="16" s="1"/>
  <c r="J134" i="16"/>
  <c r="AG134" i="16"/>
  <c r="M134" i="16"/>
  <c r="N134" i="16" s="1"/>
  <c r="A136" i="17"/>
  <c r="E135" i="17"/>
  <c r="G135" i="16" s="1"/>
  <c r="B135" i="17"/>
  <c r="C135" i="17"/>
  <c r="E135" i="16" s="1"/>
  <c r="S135" i="16" s="1"/>
  <c r="D135" i="17"/>
  <c r="F135" i="16" s="1"/>
  <c r="P135" i="16" l="1"/>
  <c r="AC135" i="16"/>
  <c r="AD135" i="16" s="1"/>
  <c r="AF135" i="16" s="1"/>
  <c r="AH135" i="16" s="1"/>
  <c r="K135" i="16"/>
  <c r="M135" i="16"/>
  <c r="N135" i="16" s="1"/>
  <c r="I135" i="16"/>
  <c r="Q135" i="16"/>
  <c r="R135" i="16"/>
  <c r="T135" i="16" s="1"/>
  <c r="AG135" i="16"/>
  <c r="J135" i="16"/>
  <c r="Z135" i="16"/>
  <c r="AA135" i="16" s="1"/>
  <c r="V135" i="16"/>
  <c r="W135" i="16" s="1"/>
  <c r="X135" i="16" s="1"/>
  <c r="A137" i="17"/>
  <c r="E136" i="17"/>
  <c r="G136" i="16" s="1"/>
  <c r="B136" i="17"/>
  <c r="C136" i="17"/>
  <c r="E136" i="16" s="1"/>
  <c r="S136" i="16" s="1"/>
  <c r="D136" i="17"/>
  <c r="F136" i="16" s="1"/>
  <c r="P136" i="16" l="1"/>
  <c r="AC136" i="16"/>
  <c r="AD136" i="16" s="1"/>
  <c r="AF136" i="16" s="1"/>
  <c r="AH136" i="16" s="1"/>
  <c r="I136" i="16"/>
  <c r="Z136" i="16"/>
  <c r="AA136" i="16" s="1"/>
  <c r="J136" i="16"/>
  <c r="Q136" i="16"/>
  <c r="R136" i="16"/>
  <c r="T136" i="16" s="1"/>
  <c r="K136" i="16"/>
  <c r="V136" i="16"/>
  <c r="W136" i="16" s="1"/>
  <c r="X136" i="16" s="1"/>
  <c r="AG136" i="16"/>
  <c r="M136" i="16"/>
  <c r="N136" i="16" s="1"/>
  <c r="A138" i="17"/>
  <c r="E137" i="17"/>
  <c r="G137" i="16" s="1"/>
  <c r="B137" i="17"/>
  <c r="C137" i="17"/>
  <c r="E137" i="16" s="1"/>
  <c r="S137" i="16" s="1"/>
  <c r="D137" i="17"/>
  <c r="F137" i="16" s="1"/>
  <c r="P137" i="16" l="1"/>
  <c r="M137" i="16"/>
  <c r="N137" i="16" s="1"/>
  <c r="R137" i="16"/>
  <c r="T137" i="16" s="1"/>
  <c r="I137" i="16"/>
  <c r="Z137" i="16"/>
  <c r="AA137" i="16" s="1"/>
  <c r="K137" i="16"/>
  <c r="AC137" i="16"/>
  <c r="AD137" i="16" s="1"/>
  <c r="AF137" i="16" s="1"/>
  <c r="AH137" i="16" s="1"/>
  <c r="AG137" i="16"/>
  <c r="Q137" i="16"/>
  <c r="V137" i="16"/>
  <c r="W137" i="16" s="1"/>
  <c r="X137" i="16" s="1"/>
  <c r="J137" i="16"/>
  <c r="A139" i="17"/>
  <c r="E138" i="17"/>
  <c r="G138" i="16" s="1"/>
  <c r="B138" i="17"/>
  <c r="C138" i="17"/>
  <c r="E138" i="16" s="1"/>
  <c r="S138" i="16" s="1"/>
  <c r="D138" i="17"/>
  <c r="F138" i="16" s="1"/>
  <c r="P138" i="16" l="1"/>
  <c r="J138" i="16"/>
  <c r="Q138" i="16"/>
  <c r="Z138" i="16"/>
  <c r="AA138" i="16" s="1"/>
  <c r="K138" i="16"/>
  <c r="V138" i="16"/>
  <c r="W138" i="16" s="1"/>
  <c r="X138" i="16" s="1"/>
  <c r="AC138" i="16"/>
  <c r="AD138" i="16" s="1"/>
  <c r="AF138" i="16" s="1"/>
  <c r="AH138" i="16" s="1"/>
  <c r="AG138" i="16"/>
  <c r="M138" i="16"/>
  <c r="N138" i="16" s="1"/>
  <c r="R138" i="16"/>
  <c r="T138" i="16" s="1"/>
  <c r="I138" i="16"/>
  <c r="A140" i="17"/>
  <c r="E139" i="17"/>
  <c r="G139" i="16" s="1"/>
  <c r="B139" i="17"/>
  <c r="C139" i="17"/>
  <c r="E139" i="16" s="1"/>
  <c r="S139" i="16" s="1"/>
  <c r="D139" i="17"/>
  <c r="F139" i="16" s="1"/>
  <c r="P139" i="16" l="1"/>
  <c r="AC139" i="16"/>
  <c r="AD139" i="16" s="1"/>
  <c r="AF139" i="16" s="1"/>
  <c r="AH139" i="16" s="1"/>
  <c r="J139" i="16"/>
  <c r="I139" i="16"/>
  <c r="Z139" i="16"/>
  <c r="AA139" i="16" s="1"/>
  <c r="M139" i="16"/>
  <c r="N139" i="16" s="1"/>
  <c r="Q139" i="16"/>
  <c r="AG139" i="16"/>
  <c r="V139" i="16"/>
  <c r="W139" i="16" s="1"/>
  <c r="X139" i="16" s="1"/>
  <c r="K139" i="16"/>
  <c r="R139" i="16"/>
  <c r="T139" i="16" s="1"/>
  <c r="A141" i="17"/>
  <c r="E140" i="17"/>
  <c r="G140" i="16" s="1"/>
  <c r="B140" i="17"/>
  <c r="C140" i="17"/>
  <c r="E140" i="16" s="1"/>
  <c r="S140" i="16" s="1"/>
  <c r="D140" i="17"/>
  <c r="F140" i="16" s="1"/>
  <c r="P140" i="16" l="1"/>
  <c r="V140" i="16"/>
  <c r="W140" i="16" s="1"/>
  <c r="X140" i="16" s="1"/>
  <c r="AC140" i="16"/>
  <c r="AD140" i="16" s="1"/>
  <c r="AF140" i="16" s="1"/>
  <c r="AH140" i="16" s="1"/>
  <c r="Q140" i="16"/>
  <c r="I140" i="16"/>
  <c r="Z140" i="16"/>
  <c r="AA140" i="16" s="1"/>
  <c r="AG140" i="16"/>
  <c r="K140" i="16"/>
  <c r="R140" i="16"/>
  <c r="T140" i="16" s="1"/>
  <c r="J140" i="16"/>
  <c r="M140" i="16"/>
  <c r="N140" i="16" s="1"/>
  <c r="A142" i="17"/>
  <c r="E141" i="17"/>
  <c r="G141" i="16" s="1"/>
  <c r="B141" i="17"/>
  <c r="C141" i="17"/>
  <c r="E141" i="16" s="1"/>
  <c r="S141" i="16" s="1"/>
  <c r="D141" i="17"/>
  <c r="F141" i="16" s="1"/>
  <c r="P141" i="16" l="1"/>
  <c r="V141" i="16"/>
  <c r="W141" i="16" s="1"/>
  <c r="X141" i="16" s="1"/>
  <c r="J141" i="16"/>
  <c r="K141" i="16"/>
  <c r="AC141" i="16"/>
  <c r="AD141" i="16" s="1"/>
  <c r="AF141" i="16" s="1"/>
  <c r="AH141" i="16" s="1"/>
  <c r="AG141" i="16"/>
  <c r="Z141" i="16"/>
  <c r="AA141" i="16" s="1"/>
  <c r="Q141" i="16"/>
  <c r="R141" i="16"/>
  <c r="T141" i="16" s="1"/>
  <c r="I141" i="16"/>
  <c r="M141" i="16"/>
  <c r="N141" i="16" s="1"/>
  <c r="A143" i="17"/>
  <c r="E142" i="17"/>
  <c r="G142" i="16" s="1"/>
  <c r="B142" i="17"/>
  <c r="C142" i="17"/>
  <c r="E142" i="16" s="1"/>
  <c r="S142" i="16" s="1"/>
  <c r="D142" i="17"/>
  <c r="F142" i="16" s="1"/>
  <c r="P142" i="16" l="1"/>
  <c r="R142" i="16"/>
  <c r="T142" i="16" s="1"/>
  <c r="Z142" i="16"/>
  <c r="AA142" i="16" s="1"/>
  <c r="AG142" i="16"/>
  <c r="M142" i="16"/>
  <c r="N142" i="16" s="1"/>
  <c r="J142" i="16"/>
  <c r="K142" i="16"/>
  <c r="V142" i="16"/>
  <c r="W142" i="16" s="1"/>
  <c r="X142" i="16" s="1"/>
  <c r="Q142" i="16"/>
  <c r="I142" i="16"/>
  <c r="AC142" i="16"/>
  <c r="AD142" i="16" s="1"/>
  <c r="AF142" i="16" s="1"/>
  <c r="AH142" i="16" s="1"/>
  <c r="A144" i="17"/>
  <c r="E143" i="17"/>
  <c r="G143" i="16" s="1"/>
  <c r="B143" i="17"/>
  <c r="C143" i="17"/>
  <c r="E143" i="16" s="1"/>
  <c r="S143" i="16" s="1"/>
  <c r="D143" i="17"/>
  <c r="F143" i="16" s="1"/>
  <c r="P143" i="16" l="1"/>
  <c r="AC143" i="16"/>
  <c r="AD143" i="16" s="1"/>
  <c r="AF143" i="16" s="1"/>
  <c r="AH143" i="16" s="1"/>
  <c r="Z143" i="16"/>
  <c r="AA143" i="16" s="1"/>
  <c r="J143" i="16"/>
  <c r="AG143" i="16"/>
  <c r="V143" i="16"/>
  <c r="W143" i="16" s="1"/>
  <c r="X143" i="16" s="1"/>
  <c r="Q143" i="16"/>
  <c r="I143" i="16"/>
  <c r="K143" i="16"/>
  <c r="R143" i="16"/>
  <c r="T143" i="16" s="1"/>
  <c r="M143" i="16"/>
  <c r="N143" i="16" s="1"/>
  <c r="A145" i="17"/>
  <c r="E144" i="17"/>
  <c r="G144" i="16" s="1"/>
  <c r="B144" i="17"/>
  <c r="C144" i="17"/>
  <c r="E144" i="16" s="1"/>
  <c r="S144" i="16" s="1"/>
  <c r="D144" i="17"/>
  <c r="F144" i="16" s="1"/>
  <c r="P144" i="16" l="1"/>
  <c r="I144" i="16"/>
  <c r="Z144" i="16"/>
  <c r="AA144" i="16" s="1"/>
  <c r="AG144" i="16"/>
  <c r="J144" i="16"/>
  <c r="AC144" i="16"/>
  <c r="AD144" i="16" s="1"/>
  <c r="AF144" i="16" s="1"/>
  <c r="AH144" i="16" s="1"/>
  <c r="Q144" i="16"/>
  <c r="V144" i="16"/>
  <c r="W144" i="16" s="1"/>
  <c r="X144" i="16" s="1"/>
  <c r="K144" i="16"/>
  <c r="R144" i="16"/>
  <c r="T144" i="16" s="1"/>
  <c r="M144" i="16"/>
  <c r="N144" i="16" s="1"/>
  <c r="A146" i="17"/>
  <c r="E145" i="17"/>
  <c r="G145" i="16" s="1"/>
  <c r="B145" i="17"/>
  <c r="C145" i="17"/>
  <c r="E145" i="16" s="1"/>
  <c r="S145" i="16" s="1"/>
  <c r="D145" i="17"/>
  <c r="F145" i="16" s="1"/>
  <c r="P145" i="16" l="1"/>
  <c r="V145" i="16"/>
  <c r="W145" i="16" s="1"/>
  <c r="X145" i="16" s="1"/>
  <c r="I145" i="16"/>
  <c r="Z145" i="16"/>
  <c r="AA145" i="16" s="1"/>
  <c r="K145" i="16"/>
  <c r="Q145" i="16"/>
  <c r="AG145" i="16"/>
  <c r="M145" i="16"/>
  <c r="N145" i="16" s="1"/>
  <c r="R145" i="16"/>
  <c r="T145" i="16" s="1"/>
  <c r="J145" i="16"/>
  <c r="AC145" i="16"/>
  <c r="AD145" i="16" s="1"/>
  <c r="AF145" i="16" s="1"/>
  <c r="AH145" i="16" s="1"/>
  <c r="A147" i="17"/>
  <c r="E146" i="17"/>
  <c r="G146" i="16" s="1"/>
  <c r="B146" i="17"/>
  <c r="C146" i="17"/>
  <c r="E146" i="16" s="1"/>
  <c r="S146" i="16" s="1"/>
  <c r="D146" i="17"/>
  <c r="F146" i="16" s="1"/>
  <c r="P146" i="16" l="1"/>
  <c r="A148" i="17"/>
  <c r="E147" i="17"/>
  <c r="G147" i="16" s="1"/>
  <c r="B147" i="17"/>
  <c r="C147" i="17"/>
  <c r="E147" i="16" s="1"/>
  <c r="S147" i="16" s="1"/>
  <c r="D147" i="17"/>
  <c r="F147" i="16" s="1"/>
  <c r="J146" i="16"/>
  <c r="AG146" i="16"/>
  <c r="V146" i="16"/>
  <c r="W146" i="16" s="1"/>
  <c r="X146" i="16" s="1"/>
  <c r="Q146" i="16"/>
  <c r="AC146" i="16"/>
  <c r="AD146" i="16" s="1"/>
  <c r="AF146" i="16" s="1"/>
  <c r="AH146" i="16" s="1"/>
  <c r="I146" i="16"/>
  <c r="Z146" i="16"/>
  <c r="AA146" i="16" s="1"/>
  <c r="K146" i="16"/>
  <c r="R146" i="16"/>
  <c r="T146" i="16" s="1"/>
  <c r="M146" i="16"/>
  <c r="N146" i="16" s="1"/>
  <c r="P147" i="16" l="1"/>
  <c r="Q147" i="16"/>
  <c r="K147" i="16"/>
  <c r="AC147" i="16"/>
  <c r="AD147" i="16" s="1"/>
  <c r="AF147" i="16" s="1"/>
  <c r="AH147" i="16" s="1"/>
  <c r="I147" i="16"/>
  <c r="R147" i="16"/>
  <c r="T147" i="16" s="1"/>
  <c r="M147" i="16"/>
  <c r="N147" i="16" s="1"/>
  <c r="J147" i="16"/>
  <c r="Z147" i="16"/>
  <c r="AA147" i="16" s="1"/>
  <c r="V147" i="16"/>
  <c r="W147" i="16" s="1"/>
  <c r="X147" i="16" s="1"/>
  <c r="AG147" i="16"/>
  <c r="A149" i="17"/>
  <c r="E148" i="17"/>
  <c r="G148" i="16" s="1"/>
  <c r="B148" i="17"/>
  <c r="C148" i="17"/>
  <c r="E148" i="16" s="1"/>
  <c r="S148" i="16" s="1"/>
  <c r="D148" i="17"/>
  <c r="F148" i="16" s="1"/>
  <c r="P148" i="16" l="1"/>
  <c r="R148" i="16"/>
  <c r="T148" i="16" s="1"/>
  <c r="AC148" i="16"/>
  <c r="AD148" i="16" s="1"/>
  <c r="AF148" i="16" s="1"/>
  <c r="AH148" i="16" s="1"/>
  <c r="Q148" i="16"/>
  <c r="J148" i="16"/>
  <c r="Z148" i="16"/>
  <c r="AA148" i="16" s="1"/>
  <c r="K148" i="16"/>
  <c r="I148" i="16"/>
  <c r="M148" i="16"/>
  <c r="N148" i="16" s="1"/>
  <c r="V148" i="16"/>
  <c r="W148" i="16" s="1"/>
  <c r="X148" i="16" s="1"/>
  <c r="AG148" i="16"/>
  <c r="A150" i="17"/>
  <c r="E149" i="17"/>
  <c r="G149" i="16" s="1"/>
  <c r="B149" i="17"/>
  <c r="C149" i="17"/>
  <c r="E149" i="16" s="1"/>
  <c r="S149" i="16" s="1"/>
  <c r="D149" i="17"/>
  <c r="F149" i="16" s="1"/>
  <c r="P149" i="16" l="1"/>
  <c r="A151" i="17"/>
  <c r="E150" i="17"/>
  <c r="G150" i="16" s="1"/>
  <c r="B150" i="17"/>
  <c r="C150" i="17"/>
  <c r="E150" i="16" s="1"/>
  <c r="S150" i="16" s="1"/>
  <c r="D150" i="17"/>
  <c r="F150" i="16" s="1"/>
  <c r="Q149" i="16"/>
  <c r="R149" i="16"/>
  <c r="T149" i="16" s="1"/>
  <c r="V149" i="16"/>
  <c r="W149" i="16" s="1"/>
  <c r="X149" i="16" s="1"/>
  <c r="I149" i="16"/>
  <c r="K149" i="16"/>
  <c r="M149" i="16"/>
  <c r="N149" i="16" s="1"/>
  <c r="J149" i="16"/>
  <c r="AC149" i="16"/>
  <c r="AD149" i="16" s="1"/>
  <c r="AF149" i="16" s="1"/>
  <c r="AH149" i="16" s="1"/>
  <c r="AG149" i="16"/>
  <c r="Z149" i="16"/>
  <c r="AA149" i="16" s="1"/>
  <c r="P150" i="16" l="1"/>
  <c r="K150" i="16"/>
  <c r="AC150" i="16"/>
  <c r="AD150" i="16" s="1"/>
  <c r="AF150" i="16" s="1"/>
  <c r="AH150" i="16" s="1"/>
  <c r="Q150" i="16"/>
  <c r="I150" i="16"/>
  <c r="Z150" i="16"/>
  <c r="AA150" i="16" s="1"/>
  <c r="M150" i="16"/>
  <c r="N150" i="16" s="1"/>
  <c r="J150" i="16"/>
  <c r="R150" i="16"/>
  <c r="T150" i="16" s="1"/>
  <c r="AG150" i="16"/>
  <c r="V150" i="16"/>
  <c r="W150" i="16" s="1"/>
  <c r="X150" i="16" s="1"/>
  <c r="A152" i="17"/>
  <c r="E151" i="17"/>
  <c r="G151" i="16" s="1"/>
  <c r="B151" i="17"/>
  <c r="C151" i="17"/>
  <c r="E151" i="16" s="1"/>
  <c r="S151" i="16" s="1"/>
  <c r="D151" i="17"/>
  <c r="F151" i="16" s="1"/>
  <c r="P151" i="16" l="1"/>
  <c r="AC151" i="16"/>
  <c r="AD151" i="16" s="1"/>
  <c r="AF151" i="16" s="1"/>
  <c r="AH151" i="16" s="1"/>
  <c r="AG151" i="16"/>
  <c r="J151" i="16"/>
  <c r="M151" i="16"/>
  <c r="N151" i="16" s="1"/>
  <c r="Q151" i="16"/>
  <c r="Z151" i="16"/>
  <c r="AA151" i="16" s="1"/>
  <c r="K151" i="16"/>
  <c r="V151" i="16"/>
  <c r="W151" i="16" s="1"/>
  <c r="X151" i="16" s="1"/>
  <c r="R151" i="16"/>
  <c r="T151" i="16" s="1"/>
  <c r="I151" i="16"/>
  <c r="A153" i="17"/>
  <c r="E152" i="17"/>
  <c r="G152" i="16" s="1"/>
  <c r="B152" i="17"/>
  <c r="C152" i="17"/>
  <c r="E152" i="16" s="1"/>
  <c r="S152" i="16" s="1"/>
  <c r="D152" i="17"/>
  <c r="F152" i="16" s="1"/>
  <c r="P152" i="16" l="1"/>
  <c r="K152" i="16"/>
  <c r="R152" i="16"/>
  <c r="T152" i="16" s="1"/>
  <c r="Z152" i="16"/>
  <c r="AA152" i="16" s="1"/>
  <c r="Q152" i="16"/>
  <c r="J152" i="16"/>
  <c r="M152" i="16"/>
  <c r="N152" i="16" s="1"/>
  <c r="AG152" i="16"/>
  <c r="V152" i="16"/>
  <c r="W152" i="16" s="1"/>
  <c r="X152" i="16" s="1"/>
  <c r="I152" i="16"/>
  <c r="AC152" i="16"/>
  <c r="AD152" i="16" s="1"/>
  <c r="AF152" i="16" s="1"/>
  <c r="AH152" i="16" s="1"/>
  <c r="A154" i="17"/>
  <c r="E153" i="17"/>
  <c r="G153" i="16" s="1"/>
  <c r="B153" i="17"/>
  <c r="C153" i="17"/>
  <c r="E153" i="16" s="1"/>
  <c r="S153" i="16" s="1"/>
  <c r="D153" i="17"/>
  <c r="F153" i="16" s="1"/>
  <c r="P153" i="16" l="1"/>
  <c r="I153" i="16"/>
  <c r="V153" i="16"/>
  <c r="W153" i="16" s="1"/>
  <c r="X153" i="16" s="1"/>
  <c r="R153" i="16"/>
  <c r="T153" i="16" s="1"/>
  <c r="J153" i="16"/>
  <c r="Q153" i="16"/>
  <c r="AG153" i="16"/>
  <c r="M153" i="16"/>
  <c r="N153" i="16" s="1"/>
  <c r="Z153" i="16"/>
  <c r="AA153" i="16" s="1"/>
  <c r="AC153" i="16"/>
  <c r="AD153" i="16" s="1"/>
  <c r="AF153" i="16" s="1"/>
  <c r="AH153" i="16" s="1"/>
  <c r="K153" i="16"/>
  <c r="A155" i="17"/>
  <c r="E154" i="17"/>
  <c r="G154" i="16" s="1"/>
  <c r="B154" i="17"/>
  <c r="C154" i="17"/>
  <c r="E154" i="16" s="1"/>
  <c r="S154" i="16" s="1"/>
  <c r="D154" i="17"/>
  <c r="F154" i="16" s="1"/>
  <c r="P154" i="16" l="1"/>
  <c r="I154" i="16"/>
  <c r="R154" i="16"/>
  <c r="T154" i="16" s="1"/>
  <c r="Q154" i="16"/>
  <c r="Z154" i="16"/>
  <c r="AA154" i="16" s="1"/>
  <c r="K154" i="16"/>
  <c r="M154" i="16"/>
  <c r="N154" i="16" s="1"/>
  <c r="J154" i="16"/>
  <c r="AG154" i="16"/>
  <c r="AC154" i="16"/>
  <c r="AD154" i="16" s="1"/>
  <c r="AF154" i="16" s="1"/>
  <c r="AH154" i="16" s="1"/>
  <c r="V154" i="16"/>
  <c r="W154" i="16" s="1"/>
  <c r="X154" i="16" s="1"/>
  <c r="A156" i="17"/>
  <c r="E155" i="17"/>
  <c r="G155" i="16" s="1"/>
  <c r="B155" i="17"/>
  <c r="C155" i="17"/>
  <c r="E155" i="16" s="1"/>
  <c r="S155" i="16" s="1"/>
  <c r="D155" i="17"/>
  <c r="F155" i="16" s="1"/>
  <c r="P155" i="16" l="1"/>
  <c r="AC155" i="16"/>
  <c r="AD155" i="16" s="1"/>
  <c r="AF155" i="16" s="1"/>
  <c r="AH155" i="16" s="1"/>
  <c r="R155" i="16"/>
  <c r="T155" i="16" s="1"/>
  <c r="AG155" i="16"/>
  <c r="V155" i="16"/>
  <c r="W155" i="16" s="1"/>
  <c r="X155" i="16" s="1"/>
  <c r="K155" i="16"/>
  <c r="Z155" i="16"/>
  <c r="AA155" i="16" s="1"/>
  <c r="J155" i="16"/>
  <c r="M155" i="16"/>
  <c r="N155" i="16" s="1"/>
  <c r="Q155" i="16"/>
  <c r="I155" i="16"/>
  <c r="A157" i="17"/>
  <c r="E156" i="17"/>
  <c r="G156" i="16" s="1"/>
  <c r="B156" i="17"/>
  <c r="C156" i="17"/>
  <c r="E156" i="16" s="1"/>
  <c r="S156" i="16" s="1"/>
  <c r="D156" i="17"/>
  <c r="F156" i="16" s="1"/>
  <c r="P156" i="16" l="1"/>
  <c r="A158" i="17"/>
  <c r="E157" i="17"/>
  <c r="G157" i="16" s="1"/>
  <c r="B157" i="17"/>
  <c r="C157" i="17"/>
  <c r="E157" i="16" s="1"/>
  <c r="S157" i="16" s="1"/>
  <c r="D157" i="17"/>
  <c r="F157" i="16" s="1"/>
  <c r="M156" i="16"/>
  <c r="N156" i="16" s="1"/>
  <c r="Z156" i="16"/>
  <c r="AA156" i="16" s="1"/>
  <c r="K156" i="16"/>
  <c r="R156" i="16"/>
  <c r="T156" i="16" s="1"/>
  <c r="J156" i="16"/>
  <c r="I156" i="16"/>
  <c r="V156" i="16"/>
  <c r="W156" i="16" s="1"/>
  <c r="X156" i="16" s="1"/>
  <c r="AC156" i="16"/>
  <c r="AD156" i="16" s="1"/>
  <c r="AF156" i="16" s="1"/>
  <c r="AH156" i="16" s="1"/>
  <c r="AG156" i="16"/>
  <c r="Q156" i="16"/>
  <c r="P157" i="16" l="1"/>
  <c r="Z157" i="16"/>
  <c r="AA157" i="16" s="1"/>
  <c r="V157" i="16"/>
  <c r="W157" i="16" s="1"/>
  <c r="X157" i="16" s="1"/>
  <c r="I157" i="16"/>
  <c r="AG157" i="16"/>
  <c r="R157" i="16"/>
  <c r="T157" i="16" s="1"/>
  <c r="Q157" i="16"/>
  <c r="J157" i="16"/>
  <c r="M157" i="16"/>
  <c r="N157" i="16" s="1"/>
  <c r="K157" i="16"/>
  <c r="AC157" i="16"/>
  <c r="AD157" i="16" s="1"/>
  <c r="AF157" i="16" s="1"/>
  <c r="AH157" i="16" s="1"/>
  <c r="A159" i="17"/>
  <c r="E158" i="17"/>
  <c r="G158" i="16" s="1"/>
  <c r="B158" i="17"/>
  <c r="C158" i="17"/>
  <c r="E158" i="16" s="1"/>
  <c r="S158" i="16" s="1"/>
  <c r="D158" i="17"/>
  <c r="F158" i="16" s="1"/>
  <c r="P158" i="16" l="1"/>
  <c r="A160" i="17"/>
  <c r="E159" i="17"/>
  <c r="G159" i="16" s="1"/>
  <c r="B159" i="17"/>
  <c r="C159" i="17"/>
  <c r="E159" i="16" s="1"/>
  <c r="S159" i="16" s="1"/>
  <c r="D159" i="17"/>
  <c r="F159" i="16" s="1"/>
  <c r="AC158" i="16"/>
  <c r="AD158" i="16" s="1"/>
  <c r="AF158" i="16" s="1"/>
  <c r="AH158" i="16" s="1"/>
  <c r="AG158" i="16"/>
  <c r="Z158" i="16"/>
  <c r="AA158" i="16" s="1"/>
  <c r="I158" i="16"/>
  <c r="R158" i="16"/>
  <c r="T158" i="16" s="1"/>
  <c r="V158" i="16"/>
  <c r="W158" i="16" s="1"/>
  <c r="X158" i="16" s="1"/>
  <c r="Q158" i="16"/>
  <c r="M158" i="16"/>
  <c r="N158" i="16" s="1"/>
  <c r="K158" i="16"/>
  <c r="J158" i="16"/>
  <c r="P159" i="16" l="1"/>
  <c r="AG159" i="16"/>
  <c r="K159" i="16"/>
  <c r="M159" i="16"/>
  <c r="N159" i="16" s="1"/>
  <c r="I159" i="16"/>
  <c r="Z159" i="16"/>
  <c r="AA159" i="16" s="1"/>
  <c r="Q159" i="16"/>
  <c r="J159" i="16"/>
  <c r="R159" i="16"/>
  <c r="T159" i="16" s="1"/>
  <c r="V159" i="16"/>
  <c r="W159" i="16" s="1"/>
  <c r="X159" i="16" s="1"/>
  <c r="AC159" i="16"/>
  <c r="AD159" i="16" s="1"/>
  <c r="AF159" i="16" s="1"/>
  <c r="AH159" i="16" s="1"/>
  <c r="A161" i="17"/>
  <c r="E160" i="17"/>
  <c r="G160" i="16" s="1"/>
  <c r="B160" i="17"/>
  <c r="C160" i="17"/>
  <c r="E160" i="16" s="1"/>
  <c r="S160" i="16" s="1"/>
  <c r="D160" i="17"/>
  <c r="F160" i="16" s="1"/>
  <c r="P160" i="16" l="1"/>
  <c r="K160" i="16"/>
  <c r="M160" i="16"/>
  <c r="N160" i="16" s="1"/>
  <c r="AG160" i="16"/>
  <c r="J160" i="16"/>
  <c r="AC160" i="16"/>
  <c r="AD160" i="16" s="1"/>
  <c r="AF160" i="16" s="1"/>
  <c r="AH160" i="16" s="1"/>
  <c r="R160" i="16"/>
  <c r="T160" i="16" s="1"/>
  <c r="V160" i="16"/>
  <c r="W160" i="16" s="1"/>
  <c r="X160" i="16" s="1"/>
  <c r="Q160" i="16"/>
  <c r="Z160" i="16"/>
  <c r="AA160" i="16" s="1"/>
  <c r="I160" i="16"/>
  <c r="A162" i="17"/>
  <c r="E161" i="17"/>
  <c r="G161" i="16" s="1"/>
  <c r="B161" i="17"/>
  <c r="C161" i="17"/>
  <c r="E161" i="16" s="1"/>
  <c r="S161" i="16" s="1"/>
  <c r="D161" i="17"/>
  <c r="F161" i="16" s="1"/>
  <c r="P161" i="16" l="1"/>
  <c r="Z161" i="16"/>
  <c r="AA161" i="16" s="1"/>
  <c r="V161" i="16"/>
  <c r="W161" i="16" s="1"/>
  <c r="X161" i="16" s="1"/>
  <c r="I161" i="16"/>
  <c r="Q161" i="16"/>
  <c r="AC161" i="16"/>
  <c r="AD161" i="16" s="1"/>
  <c r="AF161" i="16" s="1"/>
  <c r="AH161" i="16" s="1"/>
  <c r="AG161" i="16"/>
  <c r="R161" i="16"/>
  <c r="T161" i="16" s="1"/>
  <c r="M161" i="16"/>
  <c r="N161" i="16" s="1"/>
  <c r="K161" i="16"/>
  <c r="J161" i="16"/>
  <c r="A163" i="17"/>
  <c r="E162" i="17"/>
  <c r="G162" i="16" s="1"/>
  <c r="B162" i="17"/>
  <c r="C162" i="17"/>
  <c r="E162" i="16" s="1"/>
  <c r="S162" i="16" s="1"/>
  <c r="D162" i="17"/>
  <c r="F162" i="16" s="1"/>
  <c r="P162" i="16" l="1"/>
  <c r="V162" i="16"/>
  <c r="W162" i="16" s="1"/>
  <c r="X162" i="16" s="1"/>
  <c r="AG162" i="16"/>
  <c r="AC162" i="16"/>
  <c r="AD162" i="16" s="1"/>
  <c r="AF162" i="16" s="1"/>
  <c r="AH162" i="16" s="1"/>
  <c r="Z162" i="16"/>
  <c r="AA162" i="16" s="1"/>
  <c r="I162" i="16"/>
  <c r="K162" i="16"/>
  <c r="Q162" i="16"/>
  <c r="J162" i="16"/>
  <c r="M162" i="16"/>
  <c r="N162" i="16" s="1"/>
  <c r="R162" i="16"/>
  <c r="T162" i="16" s="1"/>
  <c r="A164" i="17"/>
  <c r="E163" i="17"/>
  <c r="G163" i="16" s="1"/>
  <c r="B163" i="17"/>
  <c r="C163" i="17"/>
  <c r="E163" i="16" s="1"/>
  <c r="S163" i="16" s="1"/>
  <c r="D163" i="17"/>
  <c r="F163" i="16" s="1"/>
  <c r="P163" i="16" l="1"/>
  <c r="Q163" i="16"/>
  <c r="J163" i="16"/>
  <c r="Z163" i="16"/>
  <c r="AA163" i="16" s="1"/>
  <c r="R163" i="16"/>
  <c r="T163" i="16" s="1"/>
  <c r="K163" i="16"/>
  <c r="AG163" i="16"/>
  <c r="V163" i="16"/>
  <c r="W163" i="16" s="1"/>
  <c r="X163" i="16" s="1"/>
  <c r="AC163" i="16"/>
  <c r="AD163" i="16" s="1"/>
  <c r="AF163" i="16" s="1"/>
  <c r="AH163" i="16" s="1"/>
  <c r="I163" i="16"/>
  <c r="M163" i="16"/>
  <c r="N163" i="16" s="1"/>
  <c r="A165" i="17"/>
  <c r="E164" i="17"/>
  <c r="G164" i="16" s="1"/>
  <c r="B164" i="17"/>
  <c r="C164" i="17"/>
  <c r="E164" i="16" s="1"/>
  <c r="S164" i="16" s="1"/>
  <c r="D164" i="17"/>
  <c r="F164" i="16" s="1"/>
  <c r="P164" i="16" l="1"/>
  <c r="V164" i="16"/>
  <c r="W164" i="16" s="1"/>
  <c r="X164" i="16" s="1"/>
  <c r="M164" i="16"/>
  <c r="N164" i="16" s="1"/>
  <c r="I164" i="16"/>
  <c r="AG164" i="16"/>
  <c r="Z164" i="16"/>
  <c r="AA164" i="16" s="1"/>
  <c r="Q164" i="16"/>
  <c r="R164" i="16"/>
  <c r="T164" i="16" s="1"/>
  <c r="K164" i="16"/>
  <c r="J164" i="16"/>
  <c r="AC164" i="16"/>
  <c r="AD164" i="16" s="1"/>
  <c r="AF164" i="16" s="1"/>
  <c r="AH164" i="16" s="1"/>
  <c r="A166" i="17"/>
  <c r="E165" i="17"/>
  <c r="G165" i="16" s="1"/>
  <c r="B165" i="17"/>
  <c r="C165" i="17"/>
  <c r="E165" i="16" s="1"/>
  <c r="S165" i="16" s="1"/>
  <c r="D165" i="17"/>
  <c r="F165" i="16" s="1"/>
  <c r="P165" i="16" l="1"/>
  <c r="R165" i="16"/>
  <c r="T165" i="16" s="1"/>
  <c r="V165" i="16"/>
  <c r="W165" i="16" s="1"/>
  <c r="X165" i="16" s="1"/>
  <c r="Q165" i="16"/>
  <c r="J165" i="16"/>
  <c r="AC165" i="16"/>
  <c r="AD165" i="16" s="1"/>
  <c r="AF165" i="16" s="1"/>
  <c r="AH165" i="16" s="1"/>
  <c r="K165" i="16"/>
  <c r="Z165" i="16"/>
  <c r="AA165" i="16" s="1"/>
  <c r="I165" i="16"/>
  <c r="M165" i="16"/>
  <c r="N165" i="16" s="1"/>
  <c r="AG165" i="16"/>
  <c r="A167" i="17"/>
  <c r="E166" i="17"/>
  <c r="G166" i="16" s="1"/>
  <c r="B166" i="17"/>
  <c r="C166" i="17"/>
  <c r="E166" i="16" s="1"/>
  <c r="S166" i="16" s="1"/>
  <c r="D166" i="17"/>
  <c r="F166" i="16" s="1"/>
  <c r="P166" i="16" l="1"/>
  <c r="AC166" i="16"/>
  <c r="AD166" i="16" s="1"/>
  <c r="AF166" i="16" s="1"/>
  <c r="AH166" i="16" s="1"/>
  <c r="V166" i="16"/>
  <c r="W166" i="16" s="1"/>
  <c r="X166" i="16" s="1"/>
  <c r="AG166" i="16"/>
  <c r="Z166" i="16"/>
  <c r="AA166" i="16" s="1"/>
  <c r="J166" i="16"/>
  <c r="M166" i="16"/>
  <c r="N166" i="16" s="1"/>
  <c r="I166" i="16"/>
  <c r="R166" i="16"/>
  <c r="T166" i="16" s="1"/>
  <c r="K166" i="16"/>
  <c r="Q166" i="16"/>
  <c r="A168" i="17"/>
  <c r="E167" i="17"/>
  <c r="G167" i="16" s="1"/>
  <c r="B167" i="17"/>
  <c r="C167" i="17"/>
  <c r="E167" i="16" s="1"/>
  <c r="S167" i="16" s="1"/>
  <c r="D167" i="17"/>
  <c r="F167" i="16" s="1"/>
  <c r="P167" i="16" l="1"/>
  <c r="I167" i="16"/>
  <c r="V167" i="16"/>
  <c r="W167" i="16" s="1"/>
  <c r="X167" i="16" s="1"/>
  <c r="Q167" i="16"/>
  <c r="K167" i="16"/>
  <c r="R167" i="16"/>
  <c r="T167" i="16" s="1"/>
  <c r="AG167" i="16"/>
  <c r="M167" i="16"/>
  <c r="N167" i="16" s="1"/>
  <c r="Z167" i="16"/>
  <c r="AA167" i="16" s="1"/>
  <c r="AC167" i="16"/>
  <c r="AD167" i="16" s="1"/>
  <c r="AF167" i="16" s="1"/>
  <c r="AH167" i="16" s="1"/>
  <c r="J167" i="16"/>
  <c r="A169" i="17"/>
  <c r="E168" i="17"/>
  <c r="G168" i="16" s="1"/>
  <c r="B168" i="17"/>
  <c r="C168" i="17"/>
  <c r="E168" i="16" s="1"/>
  <c r="S168" i="16" s="1"/>
  <c r="D168" i="17"/>
  <c r="F168" i="16" s="1"/>
  <c r="P168" i="16" l="1"/>
  <c r="AG168" i="16"/>
  <c r="AC168" i="16"/>
  <c r="AD168" i="16" s="1"/>
  <c r="AF168" i="16" s="1"/>
  <c r="AH168" i="16" s="1"/>
  <c r="V168" i="16"/>
  <c r="W168" i="16" s="1"/>
  <c r="X168" i="16" s="1"/>
  <c r="I168" i="16"/>
  <c r="K168" i="16"/>
  <c r="M168" i="16"/>
  <c r="N168" i="16" s="1"/>
  <c r="J168" i="16"/>
  <c r="R168" i="16"/>
  <c r="T168" i="16" s="1"/>
  <c r="Q168" i="16"/>
  <c r="Z168" i="16"/>
  <c r="AA168" i="16" s="1"/>
  <c r="A170" i="17"/>
  <c r="E169" i="17"/>
  <c r="G169" i="16" s="1"/>
  <c r="B169" i="17"/>
  <c r="C169" i="17"/>
  <c r="E169" i="16" s="1"/>
  <c r="S169" i="16" s="1"/>
  <c r="D169" i="17"/>
  <c r="F169" i="16" s="1"/>
  <c r="P169" i="16" l="1"/>
  <c r="V169" i="16"/>
  <c r="W169" i="16" s="1"/>
  <c r="X169" i="16" s="1"/>
  <c r="Q169" i="16"/>
  <c r="AG169" i="16"/>
  <c r="K169" i="16"/>
  <c r="AC169" i="16"/>
  <c r="AD169" i="16" s="1"/>
  <c r="AF169" i="16" s="1"/>
  <c r="AH169" i="16" s="1"/>
  <c r="Z169" i="16"/>
  <c r="AA169" i="16" s="1"/>
  <c r="M169" i="16"/>
  <c r="N169" i="16" s="1"/>
  <c r="J169" i="16"/>
  <c r="I169" i="16"/>
  <c r="R169" i="16"/>
  <c r="T169" i="16" s="1"/>
  <c r="A171" i="17"/>
  <c r="E170" i="17"/>
  <c r="G170" i="16" s="1"/>
  <c r="B170" i="17"/>
  <c r="C170" i="17"/>
  <c r="E170" i="16" s="1"/>
  <c r="S170" i="16" s="1"/>
  <c r="D170" i="17"/>
  <c r="F170" i="16" s="1"/>
  <c r="P170" i="16" l="1"/>
  <c r="M170" i="16"/>
  <c r="N170" i="16" s="1"/>
  <c r="Z170" i="16"/>
  <c r="AA170" i="16" s="1"/>
  <c r="J170" i="16"/>
  <c r="R170" i="16"/>
  <c r="T170" i="16" s="1"/>
  <c r="Q170" i="16"/>
  <c r="AG170" i="16"/>
  <c r="V170" i="16"/>
  <c r="W170" i="16" s="1"/>
  <c r="X170" i="16" s="1"/>
  <c r="K170" i="16"/>
  <c r="I170" i="16"/>
  <c r="AC170" i="16"/>
  <c r="AD170" i="16" s="1"/>
  <c r="AF170" i="16" s="1"/>
  <c r="AH170" i="16" s="1"/>
  <c r="A172" i="17"/>
  <c r="E171" i="17"/>
  <c r="G171" i="16" s="1"/>
  <c r="B171" i="17"/>
  <c r="C171" i="17"/>
  <c r="E171" i="16" s="1"/>
  <c r="S171" i="16" s="1"/>
  <c r="D171" i="17"/>
  <c r="F171" i="16" s="1"/>
  <c r="P171" i="16" l="1"/>
  <c r="Q171" i="16"/>
  <c r="J171" i="16"/>
  <c r="V171" i="16"/>
  <c r="W171" i="16" s="1"/>
  <c r="X171" i="16" s="1"/>
  <c r="Z171" i="16"/>
  <c r="AA171" i="16" s="1"/>
  <c r="AG171" i="16"/>
  <c r="R171" i="16"/>
  <c r="T171" i="16" s="1"/>
  <c r="K171" i="16"/>
  <c r="I171" i="16"/>
  <c r="M171" i="16"/>
  <c r="N171" i="16" s="1"/>
  <c r="AC171" i="16"/>
  <c r="AD171" i="16" s="1"/>
  <c r="AF171" i="16" s="1"/>
  <c r="AH171" i="16" s="1"/>
  <c r="A173" i="17"/>
  <c r="E172" i="17"/>
  <c r="G172" i="16" s="1"/>
  <c r="B172" i="17"/>
  <c r="C172" i="17"/>
  <c r="E172" i="16" s="1"/>
  <c r="S172" i="16" s="1"/>
  <c r="D172" i="17"/>
  <c r="F172" i="16" s="1"/>
  <c r="P172" i="16" l="1"/>
  <c r="V172" i="16"/>
  <c r="W172" i="16" s="1"/>
  <c r="X172" i="16" s="1"/>
  <c r="AC172" i="16"/>
  <c r="AD172" i="16" s="1"/>
  <c r="AF172" i="16" s="1"/>
  <c r="AH172" i="16" s="1"/>
  <c r="J172" i="16"/>
  <c r="AG172" i="16"/>
  <c r="Z172" i="16"/>
  <c r="AA172" i="16" s="1"/>
  <c r="K172" i="16"/>
  <c r="Q172" i="16"/>
  <c r="M172" i="16"/>
  <c r="N172" i="16" s="1"/>
  <c r="I172" i="16"/>
  <c r="R172" i="16"/>
  <c r="T172" i="16" s="1"/>
  <c r="A174" i="17"/>
  <c r="E173" i="17"/>
  <c r="G173" i="16" s="1"/>
  <c r="B173" i="17"/>
  <c r="C173" i="17"/>
  <c r="E173" i="16" s="1"/>
  <c r="S173" i="16" s="1"/>
  <c r="D173" i="17"/>
  <c r="F173" i="16" s="1"/>
  <c r="P173" i="16" l="1"/>
  <c r="AG173" i="16"/>
  <c r="V173" i="16"/>
  <c r="W173" i="16" s="1"/>
  <c r="X173" i="16" s="1"/>
  <c r="J173" i="16"/>
  <c r="Z173" i="16"/>
  <c r="AA173" i="16" s="1"/>
  <c r="I173" i="16"/>
  <c r="AC173" i="16"/>
  <c r="AD173" i="16" s="1"/>
  <c r="AF173" i="16" s="1"/>
  <c r="AH173" i="16" s="1"/>
  <c r="R173" i="16"/>
  <c r="T173" i="16" s="1"/>
  <c r="Q173" i="16"/>
  <c r="K173" i="16"/>
  <c r="M173" i="16"/>
  <c r="N173" i="16" s="1"/>
  <c r="A175" i="17"/>
  <c r="E174" i="17"/>
  <c r="G174" i="16" s="1"/>
  <c r="B174" i="17"/>
  <c r="C174" i="17"/>
  <c r="E174" i="16" s="1"/>
  <c r="S174" i="16" s="1"/>
  <c r="D174" i="17"/>
  <c r="F174" i="16" s="1"/>
  <c r="P174" i="16" l="1"/>
  <c r="AC174" i="16"/>
  <c r="AD174" i="16" s="1"/>
  <c r="AF174" i="16" s="1"/>
  <c r="AH174" i="16" s="1"/>
  <c r="V174" i="16"/>
  <c r="W174" i="16" s="1"/>
  <c r="X174" i="16" s="1"/>
  <c r="J174" i="16"/>
  <c r="I174" i="16"/>
  <c r="M174" i="16"/>
  <c r="N174" i="16" s="1"/>
  <c r="Q174" i="16"/>
  <c r="Z174" i="16"/>
  <c r="AA174" i="16" s="1"/>
  <c r="R174" i="16"/>
  <c r="T174" i="16" s="1"/>
  <c r="AG174" i="16"/>
  <c r="K174" i="16"/>
  <c r="A176" i="17"/>
  <c r="E175" i="17"/>
  <c r="G175" i="16" s="1"/>
  <c r="B175" i="17"/>
  <c r="C175" i="17"/>
  <c r="E175" i="16" s="1"/>
  <c r="S175" i="16" s="1"/>
  <c r="D175" i="17"/>
  <c r="F175" i="16" s="1"/>
  <c r="P175" i="16" l="1"/>
  <c r="V175" i="16"/>
  <c r="W175" i="16" s="1"/>
  <c r="X175" i="16" s="1"/>
  <c r="J175" i="16"/>
  <c r="Q175" i="16"/>
  <c r="M175" i="16"/>
  <c r="N175" i="16" s="1"/>
  <c r="I175" i="16"/>
  <c r="AC175" i="16"/>
  <c r="AD175" i="16" s="1"/>
  <c r="AF175" i="16" s="1"/>
  <c r="AH175" i="16" s="1"/>
  <c r="AG175" i="16"/>
  <c r="R175" i="16"/>
  <c r="T175" i="16" s="1"/>
  <c r="K175" i="16"/>
  <c r="Z175" i="16"/>
  <c r="AA175" i="16" s="1"/>
  <c r="A177" i="17"/>
  <c r="E176" i="17"/>
  <c r="G176" i="16" s="1"/>
  <c r="B176" i="17"/>
  <c r="C176" i="17"/>
  <c r="E176" i="16" s="1"/>
  <c r="S176" i="16" s="1"/>
  <c r="D176" i="17"/>
  <c r="F176" i="16" s="1"/>
  <c r="P176" i="16" l="1"/>
  <c r="Q176" i="16"/>
  <c r="R176" i="16"/>
  <c r="T176" i="16" s="1"/>
  <c r="Z176" i="16"/>
  <c r="AA176" i="16" s="1"/>
  <c r="M176" i="16"/>
  <c r="N176" i="16" s="1"/>
  <c r="J176" i="16"/>
  <c r="AG176" i="16"/>
  <c r="AC176" i="16"/>
  <c r="AD176" i="16" s="1"/>
  <c r="AF176" i="16" s="1"/>
  <c r="AH176" i="16" s="1"/>
  <c r="V176" i="16"/>
  <c r="W176" i="16" s="1"/>
  <c r="X176" i="16" s="1"/>
  <c r="K176" i="16"/>
  <c r="I176" i="16"/>
  <c r="A178" i="17"/>
  <c r="E177" i="17"/>
  <c r="G177" i="16" s="1"/>
  <c r="B177" i="17"/>
  <c r="C177" i="17"/>
  <c r="E177" i="16" s="1"/>
  <c r="S177" i="16" s="1"/>
  <c r="D177" i="17"/>
  <c r="F177" i="16" s="1"/>
  <c r="P177" i="16" l="1"/>
  <c r="Q177" i="16"/>
  <c r="V177" i="16"/>
  <c r="W177" i="16" s="1"/>
  <c r="X177" i="16" s="1"/>
  <c r="J177" i="16"/>
  <c r="AC177" i="16"/>
  <c r="AD177" i="16" s="1"/>
  <c r="AF177" i="16" s="1"/>
  <c r="AH177" i="16" s="1"/>
  <c r="K177" i="16"/>
  <c r="Z177" i="16"/>
  <c r="AA177" i="16" s="1"/>
  <c r="M177" i="16"/>
  <c r="N177" i="16" s="1"/>
  <c r="AG177" i="16"/>
  <c r="I177" i="16"/>
  <c r="R177" i="16"/>
  <c r="T177" i="16" s="1"/>
  <c r="A179" i="17"/>
  <c r="E178" i="17"/>
  <c r="G178" i="16" s="1"/>
  <c r="B178" i="17"/>
  <c r="C178" i="17"/>
  <c r="E178" i="16" s="1"/>
  <c r="S178" i="16" s="1"/>
  <c r="D178" i="17"/>
  <c r="F178" i="16" s="1"/>
  <c r="P178" i="16" l="1"/>
  <c r="A180" i="17"/>
  <c r="E179" i="17"/>
  <c r="G179" i="16" s="1"/>
  <c r="B179" i="17"/>
  <c r="C179" i="17"/>
  <c r="E179" i="16" s="1"/>
  <c r="S179" i="16" s="1"/>
  <c r="D179" i="17"/>
  <c r="F179" i="16" s="1"/>
  <c r="V178" i="16"/>
  <c r="W178" i="16" s="1"/>
  <c r="X178" i="16" s="1"/>
  <c r="Z178" i="16"/>
  <c r="AA178" i="16" s="1"/>
  <c r="Q178" i="16"/>
  <c r="AC178" i="16"/>
  <c r="AD178" i="16" s="1"/>
  <c r="AF178" i="16" s="1"/>
  <c r="AH178" i="16" s="1"/>
  <c r="I178" i="16"/>
  <c r="R178" i="16"/>
  <c r="T178" i="16" s="1"/>
  <c r="J178" i="16"/>
  <c r="AG178" i="16"/>
  <c r="K178" i="16"/>
  <c r="M178" i="16"/>
  <c r="N178" i="16" s="1"/>
  <c r="P179" i="16" l="1"/>
  <c r="V179" i="16"/>
  <c r="W179" i="16" s="1"/>
  <c r="X179" i="16" s="1"/>
  <c r="M179" i="16"/>
  <c r="N179" i="16" s="1"/>
  <c r="AG179" i="16"/>
  <c r="K179" i="16"/>
  <c r="Z179" i="16"/>
  <c r="AA179" i="16" s="1"/>
  <c r="I179" i="16"/>
  <c r="J179" i="16"/>
  <c r="R179" i="16"/>
  <c r="T179" i="16" s="1"/>
  <c r="Q179" i="16"/>
  <c r="AC179" i="16"/>
  <c r="AD179" i="16" s="1"/>
  <c r="AF179" i="16" s="1"/>
  <c r="AH179" i="16" s="1"/>
  <c r="A181" i="17"/>
  <c r="E180" i="17"/>
  <c r="G180" i="16" s="1"/>
  <c r="B180" i="17"/>
  <c r="C180" i="17"/>
  <c r="E180" i="16" s="1"/>
  <c r="S180" i="16" s="1"/>
  <c r="D180" i="17"/>
  <c r="F180" i="16" s="1"/>
  <c r="P180" i="16" l="1"/>
  <c r="Q180" i="16"/>
  <c r="M180" i="16"/>
  <c r="N180" i="16" s="1"/>
  <c r="AG180" i="16"/>
  <c r="R180" i="16"/>
  <c r="T180" i="16" s="1"/>
  <c r="I180" i="16"/>
  <c r="AC180" i="16"/>
  <c r="AD180" i="16" s="1"/>
  <c r="AF180" i="16" s="1"/>
  <c r="AH180" i="16" s="1"/>
  <c r="Z180" i="16"/>
  <c r="AA180" i="16" s="1"/>
  <c r="J180" i="16"/>
  <c r="V180" i="16"/>
  <c r="W180" i="16" s="1"/>
  <c r="X180" i="16" s="1"/>
  <c r="K180" i="16"/>
  <c r="A182" i="17"/>
  <c r="E181" i="17"/>
  <c r="G181" i="16" s="1"/>
  <c r="B181" i="17"/>
  <c r="C181" i="17"/>
  <c r="E181" i="16" s="1"/>
  <c r="S181" i="16" s="1"/>
  <c r="D181" i="17"/>
  <c r="F181" i="16" s="1"/>
  <c r="P181" i="16" l="1"/>
  <c r="Q181" i="16"/>
  <c r="Z181" i="16"/>
  <c r="AA181" i="16" s="1"/>
  <c r="M181" i="16"/>
  <c r="N181" i="16" s="1"/>
  <c r="AG181" i="16"/>
  <c r="R181" i="16"/>
  <c r="T181" i="16" s="1"/>
  <c r="I181" i="16"/>
  <c r="K181" i="16"/>
  <c r="V181" i="16"/>
  <c r="W181" i="16" s="1"/>
  <c r="X181" i="16" s="1"/>
  <c r="J181" i="16"/>
  <c r="AC181" i="16"/>
  <c r="AD181" i="16" s="1"/>
  <c r="AF181" i="16" s="1"/>
  <c r="AH181" i="16" s="1"/>
  <c r="A183" i="17"/>
  <c r="E182" i="17"/>
  <c r="G182" i="16" s="1"/>
  <c r="B182" i="17"/>
  <c r="C182" i="17"/>
  <c r="E182" i="16" s="1"/>
  <c r="S182" i="16" s="1"/>
  <c r="D182" i="17"/>
  <c r="F182" i="16" s="1"/>
  <c r="P182" i="16" l="1"/>
  <c r="I182" i="16"/>
  <c r="M182" i="16"/>
  <c r="N182" i="16" s="1"/>
  <c r="AC182" i="16"/>
  <c r="AD182" i="16" s="1"/>
  <c r="AF182" i="16" s="1"/>
  <c r="AH182" i="16" s="1"/>
  <c r="J182" i="16"/>
  <c r="K182" i="16"/>
  <c r="R182" i="16"/>
  <c r="T182" i="16" s="1"/>
  <c r="Q182" i="16"/>
  <c r="Z182" i="16"/>
  <c r="AA182" i="16" s="1"/>
  <c r="V182" i="16"/>
  <c r="W182" i="16" s="1"/>
  <c r="X182" i="16" s="1"/>
  <c r="AG182" i="16"/>
  <c r="A184" i="17"/>
  <c r="E183" i="17"/>
  <c r="G183" i="16" s="1"/>
  <c r="B183" i="17"/>
  <c r="C183" i="17"/>
  <c r="E183" i="16" s="1"/>
  <c r="S183" i="16" s="1"/>
  <c r="D183" i="17"/>
  <c r="F183" i="16" s="1"/>
  <c r="P183" i="16" l="1"/>
  <c r="V183" i="16"/>
  <c r="W183" i="16" s="1"/>
  <c r="X183" i="16" s="1"/>
  <c r="K183" i="16"/>
  <c r="AC183" i="16"/>
  <c r="AD183" i="16" s="1"/>
  <c r="AF183" i="16" s="1"/>
  <c r="AH183" i="16" s="1"/>
  <c r="I183" i="16"/>
  <c r="M183" i="16"/>
  <c r="N183" i="16" s="1"/>
  <c r="R183" i="16"/>
  <c r="T183" i="16" s="1"/>
  <c r="AG183" i="16"/>
  <c r="Q183" i="16"/>
  <c r="J183" i="16"/>
  <c r="Z183" i="16"/>
  <c r="AA183" i="16" s="1"/>
  <c r="A185" i="17"/>
  <c r="E184" i="17"/>
  <c r="G184" i="16" s="1"/>
  <c r="B184" i="17"/>
  <c r="C184" i="17"/>
  <c r="E184" i="16" s="1"/>
  <c r="S184" i="16" s="1"/>
  <c r="D184" i="17"/>
  <c r="F184" i="16" s="1"/>
  <c r="P184" i="16" l="1"/>
  <c r="Q184" i="16"/>
  <c r="J184" i="16"/>
  <c r="R184" i="16"/>
  <c r="T184" i="16" s="1"/>
  <c r="I184" i="16"/>
  <c r="K184" i="16"/>
  <c r="V184" i="16"/>
  <c r="W184" i="16" s="1"/>
  <c r="X184" i="16" s="1"/>
  <c r="M184" i="16"/>
  <c r="N184" i="16" s="1"/>
  <c r="AC184" i="16"/>
  <c r="AD184" i="16" s="1"/>
  <c r="AF184" i="16" s="1"/>
  <c r="AH184" i="16" s="1"/>
  <c r="AG184" i="16"/>
  <c r="Z184" i="16"/>
  <c r="AA184" i="16" s="1"/>
  <c r="A186" i="17"/>
  <c r="E185" i="17"/>
  <c r="G185" i="16" s="1"/>
  <c r="B185" i="17"/>
  <c r="C185" i="17"/>
  <c r="E185" i="16" s="1"/>
  <c r="S185" i="16" s="1"/>
  <c r="D185" i="17"/>
  <c r="F185" i="16" s="1"/>
  <c r="P185" i="16" l="1"/>
  <c r="AC185" i="16"/>
  <c r="AD185" i="16" s="1"/>
  <c r="AF185" i="16" s="1"/>
  <c r="AH185" i="16" s="1"/>
  <c r="J185" i="16"/>
  <c r="M185" i="16"/>
  <c r="N185" i="16" s="1"/>
  <c r="I185" i="16"/>
  <c r="Q185" i="16"/>
  <c r="Z185" i="16"/>
  <c r="AA185" i="16" s="1"/>
  <c r="AG185" i="16"/>
  <c r="K185" i="16"/>
  <c r="V185" i="16"/>
  <c r="W185" i="16" s="1"/>
  <c r="X185" i="16" s="1"/>
  <c r="R185" i="16"/>
  <c r="T185" i="16" s="1"/>
  <c r="A187" i="17"/>
  <c r="E186" i="17"/>
  <c r="G186" i="16" s="1"/>
  <c r="B186" i="17"/>
  <c r="C186" i="17"/>
  <c r="E186" i="16" s="1"/>
  <c r="S186" i="16" s="1"/>
  <c r="D186" i="17"/>
  <c r="F186" i="16" s="1"/>
  <c r="P186" i="16" l="1"/>
  <c r="V186" i="16"/>
  <c r="W186" i="16" s="1"/>
  <c r="X186" i="16" s="1"/>
  <c r="Z186" i="16"/>
  <c r="AA186" i="16" s="1"/>
  <c r="AG186" i="16"/>
  <c r="I186" i="16"/>
  <c r="AC186" i="16"/>
  <c r="AD186" i="16" s="1"/>
  <c r="AF186" i="16" s="1"/>
  <c r="AH186" i="16" s="1"/>
  <c r="K186" i="16"/>
  <c r="M186" i="16"/>
  <c r="N186" i="16" s="1"/>
  <c r="J186" i="16"/>
  <c r="Q186" i="16"/>
  <c r="R186" i="16"/>
  <c r="T186" i="16" s="1"/>
  <c r="A188" i="17"/>
  <c r="E187" i="17"/>
  <c r="G187" i="16" s="1"/>
  <c r="B187" i="17"/>
  <c r="C187" i="17"/>
  <c r="E187" i="16" s="1"/>
  <c r="S187" i="16" s="1"/>
  <c r="D187" i="17"/>
  <c r="F187" i="16" s="1"/>
  <c r="P187" i="16" l="1"/>
  <c r="M187" i="16"/>
  <c r="N187" i="16" s="1"/>
  <c r="AG187" i="16"/>
  <c r="K187" i="16"/>
  <c r="I187" i="16"/>
  <c r="AC187" i="16"/>
  <c r="AD187" i="16" s="1"/>
  <c r="AF187" i="16" s="1"/>
  <c r="AH187" i="16" s="1"/>
  <c r="J187" i="16"/>
  <c r="R187" i="16"/>
  <c r="T187" i="16" s="1"/>
  <c r="Q187" i="16"/>
  <c r="Z187" i="16"/>
  <c r="AA187" i="16" s="1"/>
  <c r="V187" i="16"/>
  <c r="W187" i="16" s="1"/>
  <c r="X187" i="16" s="1"/>
  <c r="A189" i="17"/>
  <c r="E188" i="17"/>
  <c r="G188" i="16" s="1"/>
  <c r="B188" i="17"/>
  <c r="C188" i="17"/>
  <c r="E188" i="16" s="1"/>
  <c r="S188" i="16" s="1"/>
  <c r="D188" i="17"/>
  <c r="F188" i="16" s="1"/>
  <c r="P188" i="16" l="1"/>
  <c r="AG188" i="16"/>
  <c r="K188" i="16"/>
  <c r="V188" i="16"/>
  <c r="W188" i="16" s="1"/>
  <c r="X188" i="16" s="1"/>
  <c r="Q188" i="16"/>
  <c r="R188" i="16"/>
  <c r="T188" i="16" s="1"/>
  <c r="I188" i="16"/>
  <c r="M188" i="16"/>
  <c r="N188" i="16" s="1"/>
  <c r="J188" i="16"/>
  <c r="AC188" i="16"/>
  <c r="AD188" i="16" s="1"/>
  <c r="AF188" i="16" s="1"/>
  <c r="AH188" i="16" s="1"/>
  <c r="Z188" i="16"/>
  <c r="AA188" i="16" s="1"/>
  <c r="A190" i="17"/>
  <c r="E189" i="17"/>
  <c r="G189" i="16" s="1"/>
  <c r="B189" i="17"/>
  <c r="C189" i="17"/>
  <c r="E189" i="16" s="1"/>
  <c r="S189" i="16" s="1"/>
  <c r="D189" i="17"/>
  <c r="F189" i="16" s="1"/>
  <c r="P189" i="16" l="1"/>
  <c r="K189" i="16"/>
  <c r="AG189" i="16"/>
  <c r="Z189" i="16"/>
  <c r="AA189" i="16" s="1"/>
  <c r="I189" i="16"/>
  <c r="M189" i="16"/>
  <c r="N189" i="16" s="1"/>
  <c r="V189" i="16"/>
  <c r="W189" i="16" s="1"/>
  <c r="X189" i="16" s="1"/>
  <c r="Q189" i="16"/>
  <c r="R189" i="16"/>
  <c r="T189" i="16" s="1"/>
  <c r="J189" i="16"/>
  <c r="AC189" i="16"/>
  <c r="AD189" i="16" s="1"/>
  <c r="AF189" i="16" s="1"/>
  <c r="AH189" i="16" s="1"/>
  <c r="A191" i="17"/>
  <c r="E190" i="17"/>
  <c r="G190" i="16" s="1"/>
  <c r="B190" i="17"/>
  <c r="C190" i="17"/>
  <c r="E190" i="16" s="1"/>
  <c r="S190" i="16" s="1"/>
  <c r="D190" i="17"/>
  <c r="F190" i="16" s="1"/>
  <c r="P190" i="16" l="1"/>
  <c r="I190" i="16"/>
  <c r="R190" i="16"/>
  <c r="T190" i="16" s="1"/>
  <c r="AC190" i="16"/>
  <c r="AD190" i="16" s="1"/>
  <c r="AF190" i="16" s="1"/>
  <c r="AH190" i="16" s="1"/>
  <c r="Q190" i="16"/>
  <c r="J190" i="16"/>
  <c r="M190" i="16"/>
  <c r="N190" i="16" s="1"/>
  <c r="AG190" i="16"/>
  <c r="V190" i="16"/>
  <c r="W190" i="16" s="1"/>
  <c r="X190" i="16" s="1"/>
  <c r="K190" i="16"/>
  <c r="Z190" i="16"/>
  <c r="AA190" i="16" s="1"/>
  <c r="A192" i="17"/>
  <c r="E191" i="17"/>
  <c r="G191" i="16" s="1"/>
  <c r="B191" i="17"/>
  <c r="C191" i="17"/>
  <c r="E191" i="16" s="1"/>
  <c r="S191" i="16" s="1"/>
  <c r="D191" i="17"/>
  <c r="F191" i="16" s="1"/>
  <c r="P191" i="16" l="1"/>
  <c r="AC191" i="16"/>
  <c r="AD191" i="16" s="1"/>
  <c r="AF191" i="16" s="1"/>
  <c r="AH191" i="16" s="1"/>
  <c r="K191" i="16"/>
  <c r="V191" i="16"/>
  <c r="W191" i="16" s="1"/>
  <c r="X191" i="16" s="1"/>
  <c r="Q191" i="16"/>
  <c r="M191" i="16"/>
  <c r="N191" i="16" s="1"/>
  <c r="AG191" i="16"/>
  <c r="Z191" i="16"/>
  <c r="AA191" i="16" s="1"/>
  <c r="J191" i="16"/>
  <c r="I191" i="16"/>
  <c r="R191" i="16"/>
  <c r="T191" i="16" s="1"/>
  <c r="A193" i="17"/>
  <c r="E192" i="17"/>
  <c r="G192" i="16" s="1"/>
  <c r="B192" i="17"/>
  <c r="C192" i="17"/>
  <c r="E192" i="16" s="1"/>
  <c r="S192" i="16" s="1"/>
  <c r="D192" i="17"/>
  <c r="F192" i="16" s="1"/>
  <c r="P192" i="16" l="1"/>
  <c r="M192" i="16"/>
  <c r="N192" i="16" s="1"/>
  <c r="Z192" i="16"/>
  <c r="AA192" i="16" s="1"/>
  <c r="I192" i="16"/>
  <c r="R192" i="16"/>
  <c r="T192" i="16" s="1"/>
  <c r="AC192" i="16"/>
  <c r="AD192" i="16" s="1"/>
  <c r="AF192" i="16" s="1"/>
  <c r="AH192" i="16" s="1"/>
  <c r="K192" i="16"/>
  <c r="V192" i="16"/>
  <c r="W192" i="16" s="1"/>
  <c r="X192" i="16" s="1"/>
  <c r="AG192" i="16"/>
  <c r="Q192" i="16"/>
  <c r="J192" i="16"/>
  <c r="A194" i="17"/>
  <c r="E193" i="17"/>
  <c r="G193" i="16" s="1"/>
  <c r="B193" i="17"/>
  <c r="C193" i="17"/>
  <c r="E193" i="16" s="1"/>
  <c r="S193" i="16" s="1"/>
  <c r="D193" i="17"/>
  <c r="F193" i="16" s="1"/>
  <c r="P193" i="16" l="1"/>
  <c r="AC193" i="16"/>
  <c r="AD193" i="16" s="1"/>
  <c r="AF193" i="16" s="1"/>
  <c r="AH193" i="16" s="1"/>
  <c r="I193" i="16"/>
  <c r="V193" i="16"/>
  <c r="W193" i="16" s="1"/>
  <c r="X193" i="16" s="1"/>
  <c r="J193" i="16"/>
  <c r="AG193" i="16"/>
  <c r="Z193" i="16"/>
  <c r="AA193" i="16" s="1"/>
  <c r="K193" i="16"/>
  <c r="R193" i="16"/>
  <c r="T193" i="16" s="1"/>
  <c r="M193" i="16"/>
  <c r="N193" i="16" s="1"/>
  <c r="Q193" i="16"/>
  <c r="A195" i="17"/>
  <c r="E194" i="17"/>
  <c r="G194" i="16" s="1"/>
  <c r="B194" i="17"/>
  <c r="C194" i="17"/>
  <c r="E194" i="16" s="1"/>
  <c r="S194" i="16" s="1"/>
  <c r="D194" i="17"/>
  <c r="F194" i="16" s="1"/>
  <c r="P194" i="16" l="1"/>
  <c r="I194" i="16"/>
  <c r="R194" i="16"/>
  <c r="T194" i="16" s="1"/>
  <c r="AG194" i="16"/>
  <c r="J194" i="16"/>
  <c r="Z194" i="16"/>
  <c r="AA194" i="16" s="1"/>
  <c r="K194" i="16"/>
  <c r="Q194" i="16"/>
  <c r="V194" i="16"/>
  <c r="W194" i="16" s="1"/>
  <c r="X194" i="16" s="1"/>
  <c r="AC194" i="16"/>
  <c r="AD194" i="16" s="1"/>
  <c r="AF194" i="16" s="1"/>
  <c r="AH194" i="16" s="1"/>
  <c r="M194" i="16"/>
  <c r="N194" i="16" s="1"/>
  <c r="A196" i="17"/>
  <c r="E195" i="17"/>
  <c r="G195" i="16" s="1"/>
  <c r="B195" i="17"/>
  <c r="C195" i="17"/>
  <c r="E195" i="16" s="1"/>
  <c r="S195" i="16" s="1"/>
  <c r="D195" i="17"/>
  <c r="F195" i="16" s="1"/>
  <c r="P195" i="16" l="1"/>
  <c r="AC195" i="16"/>
  <c r="AD195" i="16" s="1"/>
  <c r="AF195" i="16" s="1"/>
  <c r="AH195" i="16" s="1"/>
  <c r="Z195" i="16"/>
  <c r="AA195" i="16" s="1"/>
  <c r="Q195" i="16"/>
  <c r="AG195" i="16"/>
  <c r="R195" i="16"/>
  <c r="T195" i="16" s="1"/>
  <c r="I195" i="16"/>
  <c r="M195" i="16"/>
  <c r="N195" i="16" s="1"/>
  <c r="J195" i="16"/>
  <c r="V195" i="16"/>
  <c r="W195" i="16" s="1"/>
  <c r="X195" i="16" s="1"/>
  <c r="K195" i="16"/>
  <c r="A197" i="17"/>
  <c r="E196" i="17"/>
  <c r="G196" i="16" s="1"/>
  <c r="B196" i="17"/>
  <c r="C196" i="17"/>
  <c r="E196" i="16" s="1"/>
  <c r="S196" i="16" s="1"/>
  <c r="D196" i="17"/>
  <c r="F196" i="16" s="1"/>
  <c r="P196" i="16" l="1"/>
  <c r="A198" i="17"/>
  <c r="E197" i="17"/>
  <c r="G197" i="16" s="1"/>
  <c r="B197" i="17"/>
  <c r="C197" i="17"/>
  <c r="E197" i="16" s="1"/>
  <c r="S197" i="16" s="1"/>
  <c r="D197" i="17"/>
  <c r="F197" i="16" s="1"/>
  <c r="AG196" i="16"/>
  <c r="R196" i="16"/>
  <c r="T196" i="16" s="1"/>
  <c r="K196" i="16"/>
  <c r="Q196" i="16"/>
  <c r="AC196" i="16"/>
  <c r="AD196" i="16" s="1"/>
  <c r="AF196" i="16" s="1"/>
  <c r="AH196" i="16" s="1"/>
  <c r="I196" i="16"/>
  <c r="M196" i="16"/>
  <c r="N196" i="16" s="1"/>
  <c r="J196" i="16"/>
  <c r="V196" i="16"/>
  <c r="W196" i="16" s="1"/>
  <c r="X196" i="16" s="1"/>
  <c r="Z196" i="16"/>
  <c r="AA196" i="16" s="1"/>
  <c r="P197" i="16" l="1"/>
  <c r="M197" i="16"/>
  <c r="N197" i="16" s="1"/>
  <c r="AC197" i="16"/>
  <c r="AD197" i="16" s="1"/>
  <c r="AF197" i="16" s="1"/>
  <c r="AH197" i="16" s="1"/>
  <c r="R197" i="16"/>
  <c r="T197" i="16" s="1"/>
  <c r="K197" i="16"/>
  <c r="AG197" i="16"/>
  <c r="Q197" i="16"/>
  <c r="V197" i="16"/>
  <c r="W197" i="16" s="1"/>
  <c r="X197" i="16" s="1"/>
  <c r="Z197" i="16"/>
  <c r="AA197" i="16" s="1"/>
  <c r="I197" i="16"/>
  <c r="J197" i="16"/>
  <c r="A199" i="17"/>
  <c r="E198" i="17"/>
  <c r="G198" i="16" s="1"/>
  <c r="B198" i="17"/>
  <c r="C198" i="17"/>
  <c r="E198" i="16" s="1"/>
  <c r="S198" i="16" s="1"/>
  <c r="D198" i="17"/>
  <c r="F198" i="16" s="1"/>
  <c r="P198" i="16" l="1"/>
  <c r="A200" i="17"/>
  <c r="E199" i="17"/>
  <c r="G199" i="16" s="1"/>
  <c r="B199" i="17"/>
  <c r="C199" i="17"/>
  <c r="E199" i="16" s="1"/>
  <c r="S199" i="16" s="1"/>
  <c r="D199" i="17"/>
  <c r="F199" i="16" s="1"/>
  <c r="I198" i="16"/>
  <c r="AG198" i="16"/>
  <c r="R198" i="16"/>
  <c r="T198" i="16" s="1"/>
  <c r="J198" i="16"/>
  <c r="AC198" i="16"/>
  <c r="AD198" i="16" s="1"/>
  <c r="AF198" i="16" s="1"/>
  <c r="AH198" i="16" s="1"/>
  <c r="K198" i="16"/>
  <c r="V198" i="16"/>
  <c r="W198" i="16" s="1"/>
  <c r="X198" i="16" s="1"/>
  <c r="Q198" i="16"/>
  <c r="M198" i="16"/>
  <c r="N198" i="16" s="1"/>
  <c r="Z198" i="16"/>
  <c r="AA198" i="16" s="1"/>
  <c r="P199" i="16" l="1"/>
  <c r="K199" i="16"/>
  <c r="R199" i="16"/>
  <c r="T199" i="16" s="1"/>
  <c r="Z199" i="16"/>
  <c r="AA199" i="16" s="1"/>
  <c r="AG199" i="16"/>
  <c r="I199" i="16"/>
  <c r="AC199" i="16"/>
  <c r="AD199" i="16" s="1"/>
  <c r="AF199" i="16" s="1"/>
  <c r="AH199" i="16" s="1"/>
  <c r="M199" i="16"/>
  <c r="N199" i="16" s="1"/>
  <c r="Q199" i="16"/>
  <c r="V199" i="16"/>
  <c r="W199" i="16" s="1"/>
  <c r="X199" i="16" s="1"/>
  <c r="J199" i="16"/>
  <c r="A201" i="17"/>
  <c r="E200" i="17"/>
  <c r="G200" i="16" s="1"/>
  <c r="B200" i="17"/>
  <c r="C200" i="17"/>
  <c r="E200" i="16" s="1"/>
  <c r="S200" i="16" s="1"/>
  <c r="D200" i="17"/>
  <c r="F200" i="16" s="1"/>
  <c r="P200" i="16" l="1"/>
  <c r="AC200" i="16"/>
  <c r="AD200" i="16" s="1"/>
  <c r="AF200" i="16" s="1"/>
  <c r="AH200" i="16" s="1"/>
  <c r="I200" i="16"/>
  <c r="V200" i="16"/>
  <c r="W200" i="16" s="1"/>
  <c r="X200" i="16" s="1"/>
  <c r="J200" i="16"/>
  <c r="Z200" i="16"/>
  <c r="AA200" i="16" s="1"/>
  <c r="Q200" i="16"/>
  <c r="K200" i="16"/>
  <c r="AG200" i="16"/>
  <c r="R200" i="16"/>
  <c r="T200" i="16" s="1"/>
  <c r="M200" i="16"/>
  <c r="N200" i="16" s="1"/>
  <c r="A202" i="17"/>
  <c r="E201" i="17"/>
  <c r="G201" i="16" s="1"/>
  <c r="B201" i="17"/>
  <c r="C201" i="17"/>
  <c r="E201" i="16" s="1"/>
  <c r="S201" i="16" s="1"/>
  <c r="D201" i="17"/>
  <c r="F201" i="16" s="1"/>
  <c r="P201" i="16" l="1"/>
  <c r="AC201" i="16"/>
  <c r="AD201" i="16" s="1"/>
  <c r="AF201" i="16" s="1"/>
  <c r="AH201" i="16" s="1"/>
  <c r="K201" i="16"/>
  <c r="R201" i="16"/>
  <c r="T201" i="16" s="1"/>
  <c r="Q201" i="16"/>
  <c r="V201" i="16"/>
  <c r="W201" i="16" s="1"/>
  <c r="X201" i="16" s="1"/>
  <c r="I201" i="16"/>
  <c r="M201" i="16"/>
  <c r="N201" i="16" s="1"/>
  <c r="AG201" i="16"/>
  <c r="Z201" i="16"/>
  <c r="AA201" i="16" s="1"/>
  <c r="J201" i="16"/>
  <c r="A203" i="17"/>
  <c r="E202" i="17"/>
  <c r="G202" i="16" s="1"/>
  <c r="B202" i="17"/>
  <c r="C202" i="17"/>
  <c r="E202" i="16" s="1"/>
  <c r="S202" i="16" s="1"/>
  <c r="D202" i="17"/>
  <c r="F202" i="16" s="1"/>
  <c r="P202" i="16" l="1"/>
  <c r="Q202" i="16"/>
  <c r="V202" i="16"/>
  <c r="W202" i="16" s="1"/>
  <c r="X202" i="16" s="1"/>
  <c r="I202" i="16"/>
  <c r="K202" i="16"/>
  <c r="Z202" i="16"/>
  <c r="AA202" i="16" s="1"/>
  <c r="AG202" i="16"/>
  <c r="M202" i="16"/>
  <c r="N202" i="16" s="1"/>
  <c r="R202" i="16"/>
  <c r="T202" i="16" s="1"/>
  <c r="J202" i="16"/>
  <c r="AC202" i="16"/>
  <c r="AD202" i="16" s="1"/>
  <c r="AF202" i="16" s="1"/>
  <c r="AH202" i="16" s="1"/>
  <c r="A204" i="17"/>
  <c r="E203" i="17"/>
  <c r="G203" i="16" s="1"/>
  <c r="B203" i="17"/>
  <c r="C203" i="17"/>
  <c r="E203" i="16" s="1"/>
  <c r="S203" i="16" s="1"/>
  <c r="D203" i="17"/>
  <c r="F203" i="16" s="1"/>
  <c r="P203" i="16" l="1"/>
  <c r="I203" i="16"/>
  <c r="M203" i="16"/>
  <c r="N203" i="16" s="1"/>
  <c r="R203" i="16"/>
  <c r="T203" i="16" s="1"/>
  <c r="V203" i="16"/>
  <c r="W203" i="16" s="1"/>
  <c r="X203" i="16" s="1"/>
  <c r="Q203" i="16"/>
  <c r="K203" i="16"/>
  <c r="Z203" i="16"/>
  <c r="AA203" i="16" s="1"/>
  <c r="J203" i="16"/>
  <c r="AC203" i="16"/>
  <c r="AD203" i="16" s="1"/>
  <c r="AF203" i="16" s="1"/>
  <c r="AH203" i="16" s="1"/>
  <c r="AG203" i="16"/>
  <c r="A205" i="17"/>
  <c r="E204" i="17"/>
  <c r="G204" i="16" s="1"/>
  <c r="B204" i="17"/>
  <c r="C204" i="17"/>
  <c r="E204" i="16" s="1"/>
  <c r="S204" i="16" s="1"/>
  <c r="D204" i="17"/>
  <c r="F204" i="16" s="1"/>
  <c r="P204" i="16" l="1"/>
  <c r="AG204" i="16"/>
  <c r="R204" i="16"/>
  <c r="T204" i="16" s="1"/>
  <c r="Z204" i="16"/>
  <c r="AA204" i="16" s="1"/>
  <c r="J204" i="16"/>
  <c r="I204" i="16"/>
  <c r="AC204" i="16"/>
  <c r="AD204" i="16" s="1"/>
  <c r="AF204" i="16" s="1"/>
  <c r="AH204" i="16" s="1"/>
  <c r="Q204" i="16"/>
  <c r="M204" i="16"/>
  <c r="N204" i="16" s="1"/>
  <c r="V204" i="16"/>
  <c r="W204" i="16" s="1"/>
  <c r="X204" i="16" s="1"/>
  <c r="K204" i="16"/>
  <c r="A206" i="17"/>
  <c r="E205" i="17"/>
  <c r="G205" i="16" s="1"/>
  <c r="B205" i="17"/>
  <c r="C205" i="17"/>
  <c r="E205" i="16" s="1"/>
  <c r="S205" i="16" s="1"/>
  <c r="D205" i="17"/>
  <c r="F205" i="16" s="1"/>
  <c r="P205" i="16" l="1"/>
  <c r="AG205" i="16"/>
  <c r="Z205" i="16"/>
  <c r="AA205" i="16" s="1"/>
  <c r="J205" i="16"/>
  <c r="Q205" i="16"/>
  <c r="K205" i="16"/>
  <c r="R205" i="16"/>
  <c r="T205" i="16" s="1"/>
  <c r="V205" i="16"/>
  <c r="W205" i="16" s="1"/>
  <c r="X205" i="16" s="1"/>
  <c r="I205" i="16"/>
  <c r="M205" i="16"/>
  <c r="N205" i="16" s="1"/>
  <c r="AC205" i="16"/>
  <c r="AD205" i="16" s="1"/>
  <c r="AF205" i="16" s="1"/>
  <c r="AH205" i="16" s="1"/>
  <c r="A207" i="17"/>
  <c r="E206" i="17"/>
  <c r="G206" i="16" s="1"/>
  <c r="B206" i="17"/>
  <c r="C206" i="17"/>
  <c r="E206" i="16" s="1"/>
  <c r="S206" i="16" s="1"/>
  <c r="D206" i="17"/>
  <c r="F206" i="16" s="1"/>
  <c r="P206" i="16" l="1"/>
  <c r="J206" i="16"/>
  <c r="V206" i="16"/>
  <c r="W206" i="16" s="1"/>
  <c r="X206" i="16" s="1"/>
  <c r="Z206" i="16"/>
  <c r="AA206" i="16" s="1"/>
  <c r="I206" i="16"/>
  <c r="AG206" i="16"/>
  <c r="R206" i="16"/>
  <c r="T206" i="16" s="1"/>
  <c r="M206" i="16"/>
  <c r="N206" i="16" s="1"/>
  <c r="AC206" i="16"/>
  <c r="AD206" i="16" s="1"/>
  <c r="AF206" i="16" s="1"/>
  <c r="AH206" i="16" s="1"/>
  <c r="Q206" i="16"/>
  <c r="K206" i="16"/>
  <c r="A208" i="17"/>
  <c r="E207" i="17"/>
  <c r="G207" i="16" s="1"/>
  <c r="B207" i="17"/>
  <c r="C207" i="17"/>
  <c r="E207" i="16" s="1"/>
  <c r="S207" i="16" s="1"/>
  <c r="D207" i="17"/>
  <c r="F207" i="16" s="1"/>
  <c r="P207" i="16" l="1"/>
  <c r="AC207" i="16"/>
  <c r="AD207" i="16" s="1"/>
  <c r="AF207" i="16" s="1"/>
  <c r="AH207" i="16" s="1"/>
  <c r="AG207" i="16"/>
  <c r="Z207" i="16"/>
  <c r="AA207" i="16" s="1"/>
  <c r="Q207" i="16"/>
  <c r="J207" i="16"/>
  <c r="I207" i="16"/>
  <c r="R207" i="16"/>
  <c r="T207" i="16" s="1"/>
  <c r="K207" i="16"/>
  <c r="V207" i="16"/>
  <c r="W207" i="16" s="1"/>
  <c r="X207" i="16" s="1"/>
  <c r="M207" i="16"/>
  <c r="N207" i="16" s="1"/>
  <c r="A209" i="17"/>
  <c r="E208" i="17"/>
  <c r="G208" i="16" s="1"/>
  <c r="B208" i="17"/>
  <c r="C208" i="17"/>
  <c r="E208" i="16" s="1"/>
  <c r="S208" i="16" s="1"/>
  <c r="D208" i="17"/>
  <c r="F208" i="16" s="1"/>
  <c r="P208" i="16" l="1"/>
  <c r="V208" i="16"/>
  <c r="W208" i="16" s="1"/>
  <c r="X208" i="16" s="1"/>
  <c r="K208" i="16"/>
  <c r="Q208" i="16"/>
  <c r="Z208" i="16"/>
  <c r="AA208" i="16" s="1"/>
  <c r="I208" i="16"/>
  <c r="M208" i="16"/>
  <c r="N208" i="16" s="1"/>
  <c r="J208" i="16"/>
  <c r="AC208" i="16"/>
  <c r="AD208" i="16" s="1"/>
  <c r="AF208" i="16" s="1"/>
  <c r="AH208" i="16" s="1"/>
  <c r="AG208" i="16"/>
  <c r="R208" i="16"/>
  <c r="T208" i="16" s="1"/>
  <c r="A210" i="17"/>
  <c r="E209" i="17"/>
  <c r="G209" i="16" s="1"/>
  <c r="B209" i="17"/>
  <c r="C209" i="17"/>
  <c r="E209" i="16" s="1"/>
  <c r="S209" i="16" s="1"/>
  <c r="D209" i="17"/>
  <c r="F209" i="16" s="1"/>
  <c r="P209" i="16" l="1"/>
  <c r="AC209" i="16"/>
  <c r="AD209" i="16" s="1"/>
  <c r="AF209" i="16" s="1"/>
  <c r="AH209" i="16" s="1"/>
  <c r="K209" i="16"/>
  <c r="M209" i="16"/>
  <c r="N209" i="16" s="1"/>
  <c r="AG209" i="16"/>
  <c r="V209" i="16"/>
  <c r="W209" i="16" s="1"/>
  <c r="X209" i="16" s="1"/>
  <c r="I209" i="16"/>
  <c r="Q209" i="16"/>
  <c r="Z209" i="16"/>
  <c r="AA209" i="16" s="1"/>
  <c r="J209" i="16"/>
  <c r="R209" i="16"/>
  <c r="T209" i="16" s="1"/>
  <c r="A211" i="17"/>
  <c r="E210" i="17"/>
  <c r="G210" i="16" s="1"/>
  <c r="B210" i="17"/>
  <c r="C210" i="17"/>
  <c r="E210" i="16" s="1"/>
  <c r="S210" i="16" s="1"/>
  <c r="D210" i="17"/>
  <c r="F210" i="16" s="1"/>
  <c r="P210" i="16" l="1"/>
  <c r="AG210" i="16"/>
  <c r="M210" i="16"/>
  <c r="N210" i="16" s="1"/>
  <c r="V210" i="16"/>
  <c r="W210" i="16" s="1"/>
  <c r="X210" i="16" s="1"/>
  <c r="Q210" i="16"/>
  <c r="I210" i="16"/>
  <c r="R210" i="16"/>
  <c r="T210" i="16" s="1"/>
  <c r="J210" i="16"/>
  <c r="Z210" i="16"/>
  <c r="AA210" i="16" s="1"/>
  <c r="K210" i="16"/>
  <c r="AC210" i="16"/>
  <c r="AD210" i="16" s="1"/>
  <c r="AF210" i="16" s="1"/>
  <c r="AH210" i="16" s="1"/>
  <c r="A212" i="17"/>
  <c r="E211" i="17"/>
  <c r="G211" i="16" s="1"/>
  <c r="B211" i="17"/>
  <c r="C211" i="17"/>
  <c r="E211" i="16" s="1"/>
  <c r="S211" i="16" s="1"/>
  <c r="D211" i="17"/>
  <c r="F211" i="16" s="1"/>
  <c r="P211" i="16" l="1"/>
  <c r="K211" i="16"/>
  <c r="Q211" i="16"/>
  <c r="V211" i="16"/>
  <c r="W211" i="16" s="1"/>
  <c r="X211" i="16" s="1"/>
  <c r="J211" i="16"/>
  <c r="Z211" i="16"/>
  <c r="AA211" i="16" s="1"/>
  <c r="AG211" i="16"/>
  <c r="M211" i="16"/>
  <c r="N211" i="16" s="1"/>
  <c r="AC211" i="16"/>
  <c r="AD211" i="16" s="1"/>
  <c r="AF211" i="16" s="1"/>
  <c r="AH211" i="16" s="1"/>
  <c r="I211" i="16"/>
  <c r="R211" i="16"/>
  <c r="T211" i="16" s="1"/>
  <c r="A213" i="17"/>
  <c r="E212" i="17"/>
  <c r="G212" i="16" s="1"/>
  <c r="B212" i="17"/>
  <c r="C212" i="17"/>
  <c r="E212" i="16" s="1"/>
  <c r="S212" i="16" s="1"/>
  <c r="D212" i="17"/>
  <c r="F212" i="16" s="1"/>
  <c r="P212" i="16" l="1"/>
  <c r="A214" i="17"/>
  <c r="E213" i="17"/>
  <c r="G213" i="16" s="1"/>
  <c r="B213" i="17"/>
  <c r="C213" i="17"/>
  <c r="E213" i="16" s="1"/>
  <c r="S213" i="16" s="1"/>
  <c r="D213" i="17"/>
  <c r="F213" i="16" s="1"/>
  <c r="AC212" i="16"/>
  <c r="AD212" i="16" s="1"/>
  <c r="AF212" i="16" s="1"/>
  <c r="AH212" i="16" s="1"/>
  <c r="AG212" i="16"/>
  <c r="M212" i="16"/>
  <c r="N212" i="16" s="1"/>
  <c r="V212" i="16"/>
  <c r="W212" i="16" s="1"/>
  <c r="X212" i="16" s="1"/>
  <c r="J212" i="16"/>
  <c r="K212" i="16"/>
  <c r="I212" i="16"/>
  <c r="R212" i="16"/>
  <c r="T212" i="16" s="1"/>
  <c r="Q212" i="16"/>
  <c r="Z212" i="16"/>
  <c r="AA212" i="16" s="1"/>
  <c r="P213" i="16" l="1"/>
  <c r="V213" i="16"/>
  <c r="W213" i="16" s="1"/>
  <c r="X213" i="16" s="1"/>
  <c r="M213" i="16"/>
  <c r="N213" i="16" s="1"/>
  <c r="R213" i="16"/>
  <c r="T213" i="16" s="1"/>
  <c r="J213" i="16"/>
  <c r="AG213" i="16"/>
  <c r="I213" i="16"/>
  <c r="Q213" i="16"/>
  <c r="Z213" i="16"/>
  <c r="AA213" i="16" s="1"/>
  <c r="AC213" i="16"/>
  <c r="AD213" i="16" s="1"/>
  <c r="AF213" i="16" s="1"/>
  <c r="AH213" i="16" s="1"/>
  <c r="K213" i="16"/>
  <c r="A215" i="17"/>
  <c r="E214" i="17"/>
  <c r="G214" i="16" s="1"/>
  <c r="B214" i="17"/>
  <c r="C214" i="17"/>
  <c r="E214" i="16" s="1"/>
  <c r="S214" i="16" s="1"/>
  <c r="D214" i="17"/>
  <c r="F214" i="16" s="1"/>
  <c r="P214" i="16" l="1"/>
  <c r="Q214" i="16"/>
  <c r="AG214" i="16"/>
  <c r="AC214" i="16"/>
  <c r="AD214" i="16" s="1"/>
  <c r="AF214" i="16" s="1"/>
  <c r="AH214" i="16" s="1"/>
  <c r="K214" i="16"/>
  <c r="R214" i="16"/>
  <c r="T214" i="16" s="1"/>
  <c r="M214" i="16"/>
  <c r="N214" i="16" s="1"/>
  <c r="V214" i="16"/>
  <c r="W214" i="16" s="1"/>
  <c r="X214" i="16" s="1"/>
  <c r="I214" i="16"/>
  <c r="J214" i="16"/>
  <c r="Z214" i="16"/>
  <c r="AA214" i="16" s="1"/>
  <c r="A216" i="17"/>
  <c r="E215" i="17"/>
  <c r="G215" i="16" s="1"/>
  <c r="B215" i="17"/>
  <c r="C215" i="17"/>
  <c r="E215" i="16" s="1"/>
  <c r="S215" i="16" s="1"/>
  <c r="D215" i="17"/>
  <c r="F215" i="16" s="1"/>
  <c r="P215" i="16" l="1"/>
  <c r="M215" i="16"/>
  <c r="N215" i="16" s="1"/>
  <c r="K215" i="16"/>
  <c r="I215" i="16"/>
  <c r="V215" i="16"/>
  <c r="W215" i="16" s="1"/>
  <c r="X215" i="16" s="1"/>
  <c r="R215" i="16"/>
  <c r="T215" i="16" s="1"/>
  <c r="Q215" i="16"/>
  <c r="Z215" i="16"/>
  <c r="AA215" i="16" s="1"/>
  <c r="J215" i="16"/>
  <c r="AC215" i="16"/>
  <c r="AD215" i="16" s="1"/>
  <c r="AF215" i="16" s="1"/>
  <c r="AH215" i="16" s="1"/>
  <c r="AG215" i="16"/>
  <c r="A217" i="17"/>
  <c r="E216" i="17"/>
  <c r="G216" i="16" s="1"/>
  <c r="B216" i="17"/>
  <c r="C216" i="17"/>
  <c r="E216" i="16" s="1"/>
  <c r="S216" i="16" s="1"/>
  <c r="D216" i="17"/>
  <c r="F216" i="16" s="1"/>
  <c r="P216" i="16" l="1"/>
  <c r="A218" i="17"/>
  <c r="E217" i="17"/>
  <c r="G217" i="16" s="1"/>
  <c r="B217" i="17"/>
  <c r="C217" i="17"/>
  <c r="E217" i="16" s="1"/>
  <c r="S217" i="16" s="1"/>
  <c r="D217" i="17"/>
  <c r="F217" i="16" s="1"/>
  <c r="I216" i="16"/>
  <c r="AC216" i="16"/>
  <c r="AD216" i="16" s="1"/>
  <c r="AF216" i="16" s="1"/>
  <c r="AH216" i="16" s="1"/>
  <c r="R216" i="16"/>
  <c r="T216" i="16" s="1"/>
  <c r="Q216" i="16"/>
  <c r="K216" i="16"/>
  <c r="M216" i="16"/>
  <c r="N216" i="16" s="1"/>
  <c r="J216" i="16"/>
  <c r="AG216" i="16"/>
  <c r="Z216" i="16"/>
  <c r="AA216" i="16" s="1"/>
  <c r="V216" i="16"/>
  <c r="W216" i="16" s="1"/>
  <c r="X216" i="16" s="1"/>
  <c r="P217" i="16" l="1"/>
  <c r="Z217" i="16"/>
  <c r="AA217" i="16" s="1"/>
  <c r="M217" i="16"/>
  <c r="N217" i="16" s="1"/>
  <c r="AG217" i="16"/>
  <c r="K217" i="16"/>
  <c r="V217" i="16"/>
  <c r="W217" i="16" s="1"/>
  <c r="X217" i="16" s="1"/>
  <c r="AC217" i="16"/>
  <c r="AD217" i="16" s="1"/>
  <c r="AF217" i="16" s="1"/>
  <c r="AH217" i="16" s="1"/>
  <c r="J217" i="16"/>
  <c r="R217" i="16"/>
  <c r="T217" i="16" s="1"/>
  <c r="I217" i="16"/>
  <c r="Q217" i="16"/>
  <c r="A219" i="17"/>
  <c r="E218" i="17"/>
  <c r="G218" i="16" s="1"/>
  <c r="B218" i="17"/>
  <c r="C218" i="17"/>
  <c r="E218" i="16" s="1"/>
  <c r="S218" i="16" s="1"/>
  <c r="D218" i="17"/>
  <c r="F218" i="16" s="1"/>
  <c r="P218" i="16" l="1"/>
  <c r="Z218" i="16"/>
  <c r="AA218" i="16" s="1"/>
  <c r="J218" i="16"/>
  <c r="AC218" i="16"/>
  <c r="AD218" i="16" s="1"/>
  <c r="AF218" i="16" s="1"/>
  <c r="AH218" i="16" s="1"/>
  <c r="AG218" i="16"/>
  <c r="I218" i="16"/>
  <c r="V218" i="16"/>
  <c r="W218" i="16" s="1"/>
  <c r="X218" i="16" s="1"/>
  <c r="K218" i="16"/>
  <c r="Q218" i="16"/>
  <c r="R218" i="16"/>
  <c r="T218" i="16" s="1"/>
  <c r="M218" i="16"/>
  <c r="N218" i="16" s="1"/>
  <c r="A220" i="17"/>
  <c r="E219" i="17"/>
  <c r="G219" i="16" s="1"/>
  <c r="B219" i="17"/>
  <c r="C219" i="17"/>
  <c r="E219" i="16" s="1"/>
  <c r="S219" i="16" s="1"/>
  <c r="D219" i="17"/>
  <c r="F219" i="16" s="1"/>
  <c r="P219" i="16" l="1"/>
  <c r="K219" i="16"/>
  <c r="Z219" i="16"/>
  <c r="AA219" i="16" s="1"/>
  <c r="V219" i="16"/>
  <c r="W219" i="16" s="1"/>
  <c r="X219" i="16" s="1"/>
  <c r="AG219" i="16"/>
  <c r="R219" i="16"/>
  <c r="T219" i="16" s="1"/>
  <c r="J219" i="16"/>
  <c r="M219" i="16"/>
  <c r="N219" i="16" s="1"/>
  <c r="Q219" i="16"/>
  <c r="I219" i="16"/>
  <c r="AC219" i="16"/>
  <c r="AD219" i="16" s="1"/>
  <c r="AF219" i="16" s="1"/>
  <c r="AH219" i="16" s="1"/>
  <c r="A221" i="17"/>
  <c r="E220" i="17"/>
  <c r="G220" i="16" s="1"/>
  <c r="B220" i="17"/>
  <c r="C220" i="17"/>
  <c r="E220" i="16" s="1"/>
  <c r="S220" i="16" s="1"/>
  <c r="D220" i="17"/>
  <c r="F220" i="16" s="1"/>
  <c r="P220" i="16" l="1"/>
  <c r="Q220" i="16"/>
  <c r="AC220" i="16"/>
  <c r="AD220" i="16" s="1"/>
  <c r="AF220" i="16" s="1"/>
  <c r="AH220" i="16" s="1"/>
  <c r="I220" i="16"/>
  <c r="M220" i="16"/>
  <c r="N220" i="16" s="1"/>
  <c r="Z220" i="16"/>
  <c r="AA220" i="16" s="1"/>
  <c r="J220" i="16"/>
  <c r="K220" i="16"/>
  <c r="R220" i="16"/>
  <c r="T220" i="16" s="1"/>
  <c r="V220" i="16"/>
  <c r="W220" i="16" s="1"/>
  <c r="X220" i="16" s="1"/>
  <c r="AG220" i="16"/>
  <c r="A222" i="17"/>
  <c r="E221" i="17"/>
  <c r="G221" i="16" s="1"/>
  <c r="B221" i="17"/>
  <c r="C221" i="17"/>
  <c r="E221" i="16" s="1"/>
  <c r="S221" i="16" s="1"/>
  <c r="D221" i="17"/>
  <c r="F221" i="16" s="1"/>
  <c r="P221" i="16" l="1"/>
  <c r="A223" i="17"/>
  <c r="E222" i="17"/>
  <c r="G222" i="16" s="1"/>
  <c r="B222" i="17"/>
  <c r="C222" i="17"/>
  <c r="E222" i="16" s="1"/>
  <c r="S222" i="16" s="1"/>
  <c r="D222" i="17"/>
  <c r="F222" i="16" s="1"/>
  <c r="M221" i="16"/>
  <c r="N221" i="16" s="1"/>
  <c r="I221" i="16"/>
  <c r="AC221" i="16"/>
  <c r="AD221" i="16" s="1"/>
  <c r="AF221" i="16" s="1"/>
  <c r="AH221" i="16" s="1"/>
  <c r="J221" i="16"/>
  <c r="AG221" i="16"/>
  <c r="R221" i="16"/>
  <c r="T221" i="16" s="1"/>
  <c r="K221" i="16"/>
  <c r="V221" i="16"/>
  <c r="W221" i="16" s="1"/>
  <c r="X221" i="16" s="1"/>
  <c r="Z221" i="16"/>
  <c r="AA221" i="16" s="1"/>
  <c r="Q221" i="16"/>
  <c r="P222" i="16" l="1"/>
  <c r="Z222" i="16"/>
  <c r="AA222" i="16" s="1"/>
  <c r="AC222" i="16"/>
  <c r="AD222" i="16" s="1"/>
  <c r="AF222" i="16" s="1"/>
  <c r="AH222" i="16" s="1"/>
  <c r="AG222" i="16"/>
  <c r="Q222" i="16"/>
  <c r="R222" i="16"/>
  <c r="T222" i="16" s="1"/>
  <c r="K222" i="16"/>
  <c r="M222" i="16"/>
  <c r="N222" i="16" s="1"/>
  <c r="V222" i="16"/>
  <c r="W222" i="16" s="1"/>
  <c r="X222" i="16" s="1"/>
  <c r="J222" i="16"/>
  <c r="I222" i="16"/>
  <c r="A224" i="17"/>
  <c r="E223" i="17"/>
  <c r="G223" i="16" s="1"/>
  <c r="B223" i="17"/>
  <c r="C223" i="17"/>
  <c r="E223" i="16" s="1"/>
  <c r="S223" i="16" s="1"/>
  <c r="D223" i="17"/>
  <c r="F223" i="16" s="1"/>
  <c r="P223" i="16" l="1"/>
  <c r="K223" i="16"/>
  <c r="M223" i="16"/>
  <c r="N223" i="16" s="1"/>
  <c r="AC223" i="16"/>
  <c r="AD223" i="16" s="1"/>
  <c r="AF223" i="16" s="1"/>
  <c r="AH223" i="16" s="1"/>
  <c r="Q223" i="16"/>
  <c r="R223" i="16"/>
  <c r="T223" i="16" s="1"/>
  <c r="J223" i="16"/>
  <c r="V223" i="16"/>
  <c r="W223" i="16" s="1"/>
  <c r="X223" i="16" s="1"/>
  <c r="I223" i="16"/>
  <c r="AG223" i="16"/>
  <c r="Z223" i="16"/>
  <c r="AA223" i="16" s="1"/>
  <c r="A225" i="17"/>
  <c r="E224" i="17"/>
  <c r="G224" i="16" s="1"/>
  <c r="B224" i="17"/>
  <c r="C224" i="17"/>
  <c r="E224" i="16" s="1"/>
  <c r="S224" i="16" s="1"/>
  <c r="D224" i="17"/>
  <c r="F224" i="16" s="1"/>
  <c r="P224" i="16" l="1"/>
  <c r="J224" i="16"/>
  <c r="M224" i="16"/>
  <c r="N224" i="16" s="1"/>
  <c r="Z224" i="16"/>
  <c r="AA224" i="16" s="1"/>
  <c r="I224" i="16"/>
  <c r="V224" i="16"/>
  <c r="W224" i="16" s="1"/>
  <c r="X224" i="16" s="1"/>
  <c r="R224" i="16"/>
  <c r="T224" i="16" s="1"/>
  <c r="K224" i="16"/>
  <c r="AC224" i="16"/>
  <c r="AD224" i="16" s="1"/>
  <c r="AF224" i="16" s="1"/>
  <c r="AH224" i="16" s="1"/>
  <c r="Q224" i="16"/>
  <c r="AG224" i="16"/>
  <c r="A226" i="17"/>
  <c r="E225" i="17"/>
  <c r="G225" i="16" s="1"/>
  <c r="B225" i="17"/>
  <c r="C225" i="17"/>
  <c r="E225" i="16" s="1"/>
  <c r="S225" i="16" s="1"/>
  <c r="D225" i="17"/>
  <c r="F225" i="16" s="1"/>
  <c r="P225" i="16" l="1"/>
  <c r="V225" i="16"/>
  <c r="W225" i="16" s="1"/>
  <c r="X225" i="16" s="1"/>
  <c r="AC225" i="16"/>
  <c r="AD225" i="16" s="1"/>
  <c r="AF225" i="16" s="1"/>
  <c r="AH225" i="16" s="1"/>
  <c r="M225" i="16"/>
  <c r="N225" i="16" s="1"/>
  <c r="AG225" i="16"/>
  <c r="Z225" i="16"/>
  <c r="AA225" i="16" s="1"/>
  <c r="R225" i="16"/>
  <c r="T225" i="16" s="1"/>
  <c r="J225" i="16"/>
  <c r="Q225" i="16"/>
  <c r="I225" i="16"/>
  <c r="K225" i="16"/>
  <c r="A227" i="17"/>
  <c r="E226" i="17"/>
  <c r="G226" i="16" s="1"/>
  <c r="B226" i="17"/>
  <c r="C226" i="17"/>
  <c r="E226" i="16" s="1"/>
  <c r="S226" i="16" s="1"/>
  <c r="D226" i="17"/>
  <c r="F226" i="16" s="1"/>
  <c r="P226" i="16" l="1"/>
  <c r="I226" i="16"/>
  <c r="Z226" i="16"/>
  <c r="AA226" i="16" s="1"/>
  <c r="V226" i="16"/>
  <c r="W226" i="16" s="1"/>
  <c r="X226" i="16" s="1"/>
  <c r="J226" i="16"/>
  <c r="M226" i="16"/>
  <c r="N226" i="16" s="1"/>
  <c r="Q226" i="16"/>
  <c r="AC226" i="16"/>
  <c r="AD226" i="16" s="1"/>
  <c r="AF226" i="16" s="1"/>
  <c r="AH226" i="16" s="1"/>
  <c r="AG226" i="16"/>
  <c r="K226" i="16"/>
  <c r="R226" i="16"/>
  <c r="T226" i="16" s="1"/>
  <c r="A228" i="17"/>
  <c r="E227" i="17"/>
  <c r="G227" i="16" s="1"/>
  <c r="B227" i="17"/>
  <c r="C227" i="17"/>
  <c r="E227" i="16" s="1"/>
  <c r="S227" i="16" s="1"/>
  <c r="D227" i="17"/>
  <c r="F227" i="16" s="1"/>
  <c r="P227" i="16" l="1"/>
  <c r="J227" i="16"/>
  <c r="Z227" i="16"/>
  <c r="AA227" i="16" s="1"/>
  <c r="K227" i="16"/>
  <c r="Q227" i="16"/>
  <c r="M227" i="16"/>
  <c r="N227" i="16" s="1"/>
  <c r="AC227" i="16"/>
  <c r="AD227" i="16" s="1"/>
  <c r="AF227" i="16" s="1"/>
  <c r="AH227" i="16" s="1"/>
  <c r="R227" i="16"/>
  <c r="T227" i="16" s="1"/>
  <c r="AG227" i="16"/>
  <c r="I227" i="16"/>
  <c r="V227" i="16"/>
  <c r="W227" i="16" s="1"/>
  <c r="X227" i="16" s="1"/>
  <c r="A229" i="17"/>
  <c r="E228" i="17"/>
  <c r="G228" i="16" s="1"/>
  <c r="B228" i="17"/>
  <c r="C228" i="17"/>
  <c r="E228" i="16" s="1"/>
  <c r="S228" i="16" s="1"/>
  <c r="D228" i="17"/>
  <c r="F228" i="16" s="1"/>
  <c r="P228" i="16" l="1"/>
  <c r="A230" i="17"/>
  <c r="E229" i="17"/>
  <c r="G229" i="16" s="1"/>
  <c r="B229" i="17"/>
  <c r="C229" i="17"/>
  <c r="E229" i="16" s="1"/>
  <c r="S229" i="16" s="1"/>
  <c r="D229" i="17"/>
  <c r="F229" i="16" s="1"/>
  <c r="Q228" i="16"/>
  <c r="R228" i="16"/>
  <c r="T228" i="16" s="1"/>
  <c r="AC228" i="16"/>
  <c r="AD228" i="16" s="1"/>
  <c r="AF228" i="16" s="1"/>
  <c r="AH228" i="16" s="1"/>
  <c r="K228" i="16"/>
  <c r="AG228" i="16"/>
  <c r="V228" i="16"/>
  <c r="W228" i="16" s="1"/>
  <c r="X228" i="16" s="1"/>
  <c r="J228" i="16"/>
  <c r="M228" i="16"/>
  <c r="N228" i="16" s="1"/>
  <c r="I228" i="16"/>
  <c r="Z228" i="16"/>
  <c r="AA228" i="16" s="1"/>
  <c r="P229" i="16" l="1"/>
  <c r="Z229" i="16"/>
  <c r="AA229" i="16" s="1"/>
  <c r="AG229" i="16"/>
  <c r="Q229" i="16"/>
  <c r="R229" i="16"/>
  <c r="T229" i="16" s="1"/>
  <c r="K229" i="16"/>
  <c r="V229" i="16"/>
  <c r="W229" i="16" s="1"/>
  <c r="X229" i="16" s="1"/>
  <c r="J229" i="16"/>
  <c r="AC229" i="16"/>
  <c r="AD229" i="16" s="1"/>
  <c r="AF229" i="16" s="1"/>
  <c r="AH229" i="16" s="1"/>
  <c r="I229" i="16"/>
  <c r="M229" i="16"/>
  <c r="N229" i="16" s="1"/>
  <c r="A231" i="17"/>
  <c r="E230" i="17"/>
  <c r="G230" i="16" s="1"/>
  <c r="B230" i="17"/>
  <c r="C230" i="17"/>
  <c r="E230" i="16" s="1"/>
  <c r="S230" i="16" s="1"/>
  <c r="D230" i="17"/>
  <c r="F230" i="16" s="1"/>
  <c r="P230" i="16" l="1"/>
  <c r="V230" i="16"/>
  <c r="W230" i="16" s="1"/>
  <c r="X230" i="16" s="1"/>
  <c r="AG230" i="16"/>
  <c r="Q230" i="16"/>
  <c r="R230" i="16"/>
  <c r="T230" i="16" s="1"/>
  <c r="Z230" i="16"/>
  <c r="AA230" i="16" s="1"/>
  <c r="I230" i="16"/>
  <c r="M230" i="16"/>
  <c r="N230" i="16" s="1"/>
  <c r="K230" i="16"/>
  <c r="J230" i="16"/>
  <c r="AC230" i="16"/>
  <c r="AD230" i="16" s="1"/>
  <c r="AF230" i="16" s="1"/>
  <c r="AH230" i="16" s="1"/>
  <c r="A232" i="17"/>
  <c r="E231" i="17"/>
  <c r="G231" i="16" s="1"/>
  <c r="B231" i="17"/>
  <c r="C231" i="17"/>
  <c r="E231" i="16" s="1"/>
  <c r="S231" i="16" s="1"/>
  <c r="D231" i="17"/>
  <c r="F231" i="16" s="1"/>
  <c r="P231" i="16" l="1"/>
  <c r="K231" i="16"/>
  <c r="Q231" i="16"/>
  <c r="Z231" i="16"/>
  <c r="AA231" i="16" s="1"/>
  <c r="AC231" i="16"/>
  <c r="AD231" i="16" s="1"/>
  <c r="AF231" i="16" s="1"/>
  <c r="AH231" i="16" s="1"/>
  <c r="J231" i="16"/>
  <c r="AG231" i="16"/>
  <c r="R231" i="16"/>
  <c r="T231" i="16" s="1"/>
  <c r="M231" i="16"/>
  <c r="N231" i="16" s="1"/>
  <c r="I231" i="16"/>
  <c r="V231" i="16"/>
  <c r="W231" i="16" s="1"/>
  <c r="X231" i="16" s="1"/>
  <c r="A233" i="17"/>
  <c r="E232" i="17"/>
  <c r="G232" i="16" s="1"/>
  <c r="B232" i="17"/>
  <c r="C232" i="17"/>
  <c r="E232" i="16" s="1"/>
  <c r="S232" i="16" s="1"/>
  <c r="D232" i="17"/>
  <c r="F232" i="16" s="1"/>
  <c r="P232" i="16" l="1"/>
  <c r="I232" i="16"/>
  <c r="Z232" i="16"/>
  <c r="AA232" i="16" s="1"/>
  <c r="AG232" i="16"/>
  <c r="V232" i="16"/>
  <c r="W232" i="16" s="1"/>
  <c r="X232" i="16" s="1"/>
  <c r="J232" i="16"/>
  <c r="Q232" i="16"/>
  <c r="K232" i="16"/>
  <c r="R232" i="16"/>
  <c r="T232" i="16" s="1"/>
  <c r="AC232" i="16"/>
  <c r="AD232" i="16" s="1"/>
  <c r="AF232" i="16" s="1"/>
  <c r="AH232" i="16" s="1"/>
  <c r="M232" i="16"/>
  <c r="N232" i="16" s="1"/>
  <c r="A234" i="17"/>
  <c r="E233" i="17"/>
  <c r="G233" i="16" s="1"/>
  <c r="B233" i="17"/>
  <c r="C233" i="17"/>
  <c r="E233" i="16" s="1"/>
  <c r="S233" i="16" s="1"/>
  <c r="D233" i="17"/>
  <c r="F233" i="16" s="1"/>
  <c r="P233" i="16" l="1"/>
  <c r="AC233" i="16"/>
  <c r="AD233" i="16" s="1"/>
  <c r="AF233" i="16" s="1"/>
  <c r="AH233" i="16" s="1"/>
  <c r="K233" i="16"/>
  <c r="I233" i="16"/>
  <c r="M233" i="16"/>
  <c r="N233" i="16" s="1"/>
  <c r="AG233" i="16"/>
  <c r="Q233" i="16"/>
  <c r="R233" i="16"/>
  <c r="T233" i="16" s="1"/>
  <c r="V233" i="16"/>
  <c r="W233" i="16" s="1"/>
  <c r="X233" i="16" s="1"/>
  <c r="Z233" i="16"/>
  <c r="AA233" i="16" s="1"/>
  <c r="J233" i="16"/>
  <c r="A235" i="17"/>
  <c r="E234" i="17"/>
  <c r="G234" i="16" s="1"/>
  <c r="B234" i="17"/>
  <c r="C234" i="17"/>
  <c r="E234" i="16" s="1"/>
  <c r="S234" i="16" s="1"/>
  <c r="D234" i="17"/>
  <c r="F234" i="16" s="1"/>
  <c r="P234" i="16" l="1"/>
  <c r="M234" i="16"/>
  <c r="N234" i="16" s="1"/>
  <c r="AG234" i="16"/>
  <c r="R234" i="16"/>
  <c r="T234" i="16" s="1"/>
  <c r="AC234" i="16"/>
  <c r="AD234" i="16" s="1"/>
  <c r="AF234" i="16" s="1"/>
  <c r="AH234" i="16" s="1"/>
  <c r="J234" i="16"/>
  <c r="K234" i="16"/>
  <c r="V234" i="16"/>
  <c r="W234" i="16" s="1"/>
  <c r="X234" i="16" s="1"/>
  <c r="I234" i="16"/>
  <c r="Q234" i="16"/>
  <c r="Z234" i="16"/>
  <c r="AA234" i="16" s="1"/>
  <c r="A236" i="17"/>
  <c r="E235" i="17"/>
  <c r="G235" i="16" s="1"/>
  <c r="B235" i="17"/>
  <c r="C235" i="17"/>
  <c r="E235" i="16" s="1"/>
  <c r="S235" i="16" s="1"/>
  <c r="D235" i="17"/>
  <c r="F235" i="16" s="1"/>
  <c r="P235" i="16" l="1"/>
  <c r="A237" i="17"/>
  <c r="E236" i="17"/>
  <c r="G236" i="16" s="1"/>
  <c r="B236" i="17"/>
  <c r="C236" i="17"/>
  <c r="E236" i="16" s="1"/>
  <c r="S236" i="16" s="1"/>
  <c r="D236" i="17"/>
  <c r="F236" i="16" s="1"/>
  <c r="Q235" i="16"/>
  <c r="AC235" i="16"/>
  <c r="AD235" i="16" s="1"/>
  <c r="AF235" i="16" s="1"/>
  <c r="AH235" i="16" s="1"/>
  <c r="I235" i="16"/>
  <c r="R235" i="16"/>
  <c r="T235" i="16" s="1"/>
  <c r="V235" i="16"/>
  <c r="W235" i="16" s="1"/>
  <c r="X235" i="16" s="1"/>
  <c r="J235" i="16"/>
  <c r="M235" i="16"/>
  <c r="N235" i="16" s="1"/>
  <c r="AG235" i="16"/>
  <c r="K235" i="16"/>
  <c r="Z235" i="16"/>
  <c r="AA235" i="16" s="1"/>
  <c r="P236" i="16" l="1"/>
  <c r="Z236" i="16"/>
  <c r="AA236" i="16" s="1"/>
  <c r="Q236" i="16"/>
  <c r="V236" i="16"/>
  <c r="W236" i="16" s="1"/>
  <c r="X236" i="16" s="1"/>
  <c r="AG236" i="16"/>
  <c r="M236" i="16"/>
  <c r="N236" i="16" s="1"/>
  <c r="I236" i="16"/>
  <c r="AC236" i="16"/>
  <c r="AD236" i="16" s="1"/>
  <c r="AF236" i="16" s="1"/>
  <c r="AH236" i="16" s="1"/>
  <c r="K236" i="16"/>
  <c r="R236" i="16"/>
  <c r="T236" i="16" s="1"/>
  <c r="J236" i="16"/>
  <c r="A238" i="17"/>
  <c r="E237" i="17"/>
  <c r="G237" i="16" s="1"/>
  <c r="B237" i="17"/>
  <c r="C237" i="17"/>
  <c r="E237" i="16" s="1"/>
  <c r="S237" i="16" s="1"/>
  <c r="D237" i="17"/>
  <c r="F237" i="16" s="1"/>
  <c r="P237" i="16" l="1"/>
  <c r="Q237" i="16"/>
  <c r="I237" i="16"/>
  <c r="Z237" i="16"/>
  <c r="AA237" i="16" s="1"/>
  <c r="AG237" i="16"/>
  <c r="R237" i="16"/>
  <c r="T237" i="16" s="1"/>
  <c r="J237" i="16"/>
  <c r="M237" i="16"/>
  <c r="N237" i="16" s="1"/>
  <c r="V237" i="16"/>
  <c r="W237" i="16" s="1"/>
  <c r="X237" i="16" s="1"/>
  <c r="K237" i="16"/>
  <c r="AC237" i="16"/>
  <c r="AD237" i="16" s="1"/>
  <c r="AF237" i="16" s="1"/>
  <c r="AH237" i="16" s="1"/>
  <c r="A239" i="17"/>
  <c r="B238" i="17"/>
  <c r="C238" i="17"/>
  <c r="E238" i="16" s="1"/>
  <c r="S238" i="16" s="1"/>
  <c r="D238" i="17"/>
  <c r="F238" i="16" s="1"/>
  <c r="E238" i="17"/>
  <c r="G238" i="16" s="1"/>
  <c r="P238" i="16" l="1"/>
  <c r="V238" i="16"/>
  <c r="W238" i="16" s="1"/>
  <c r="X238" i="16" s="1"/>
  <c r="M238" i="16"/>
  <c r="N238" i="16" s="1"/>
  <c r="K238" i="16"/>
  <c r="J238" i="16"/>
  <c r="R238" i="16"/>
  <c r="T238" i="16" s="1"/>
  <c r="AG238" i="16"/>
  <c r="Z238" i="16"/>
  <c r="AA238" i="16" s="1"/>
  <c r="I238" i="16"/>
  <c r="Q238" i="16"/>
  <c r="AC238" i="16"/>
  <c r="AD238" i="16" s="1"/>
  <c r="AF238" i="16" s="1"/>
  <c r="AH238" i="16" s="1"/>
  <c r="A240" i="17"/>
  <c r="C239" i="17"/>
  <c r="E239" i="16" s="1"/>
  <c r="S239" i="16" s="1"/>
  <c r="D239" i="17"/>
  <c r="F239" i="16" s="1"/>
  <c r="E239" i="17"/>
  <c r="G239" i="16" s="1"/>
  <c r="B239" i="17"/>
  <c r="P239" i="16" l="1"/>
  <c r="J239" i="16"/>
  <c r="M239" i="16"/>
  <c r="N239" i="16" s="1"/>
  <c r="V239" i="16"/>
  <c r="W239" i="16" s="1"/>
  <c r="X239" i="16" s="1"/>
  <c r="Q239" i="16"/>
  <c r="AG239" i="16"/>
  <c r="R239" i="16"/>
  <c r="T239" i="16" s="1"/>
  <c r="K239" i="16"/>
  <c r="Z239" i="16"/>
  <c r="AA239" i="16" s="1"/>
  <c r="I239" i="16"/>
  <c r="AC239" i="16"/>
  <c r="AD239" i="16" s="1"/>
  <c r="AF239" i="16" s="1"/>
  <c r="AH239" i="16" s="1"/>
  <c r="A241" i="17"/>
  <c r="C240" i="17"/>
  <c r="E240" i="16" s="1"/>
  <c r="S240" i="16" s="1"/>
  <c r="D240" i="17"/>
  <c r="F240" i="16" s="1"/>
  <c r="E240" i="17"/>
  <c r="G240" i="16" s="1"/>
  <c r="B240" i="17"/>
  <c r="P240" i="16" l="1"/>
  <c r="V240" i="16"/>
  <c r="W240" i="16" s="1"/>
  <c r="X240" i="16" s="1"/>
  <c r="Z240" i="16"/>
  <c r="AA240" i="16" s="1"/>
  <c r="J240" i="16"/>
  <c r="R240" i="16"/>
  <c r="T240" i="16" s="1"/>
  <c r="I240" i="16"/>
  <c r="Q240" i="16"/>
  <c r="AC240" i="16"/>
  <c r="AD240" i="16" s="1"/>
  <c r="AF240" i="16" s="1"/>
  <c r="AH240" i="16" s="1"/>
  <c r="K240" i="16"/>
  <c r="AG240" i="16"/>
  <c r="M240" i="16"/>
  <c r="N240" i="16" s="1"/>
  <c r="A242" i="17"/>
  <c r="C241" i="17"/>
  <c r="E241" i="16" s="1"/>
  <c r="S241" i="16" s="1"/>
  <c r="D241" i="17"/>
  <c r="F241" i="16" s="1"/>
  <c r="E241" i="17"/>
  <c r="G241" i="16" s="1"/>
  <c r="B241" i="17"/>
  <c r="P241" i="16" l="1"/>
  <c r="AC241" i="16"/>
  <c r="AD241" i="16" s="1"/>
  <c r="AF241" i="16" s="1"/>
  <c r="AH241" i="16" s="1"/>
  <c r="K241" i="16"/>
  <c r="I241" i="16"/>
  <c r="M241" i="16"/>
  <c r="N241" i="16" s="1"/>
  <c r="Z241" i="16"/>
  <c r="AA241" i="16" s="1"/>
  <c r="AG241" i="16"/>
  <c r="J241" i="16"/>
  <c r="R241" i="16"/>
  <c r="T241" i="16" s="1"/>
  <c r="V241" i="16"/>
  <c r="W241" i="16" s="1"/>
  <c r="X241" i="16" s="1"/>
  <c r="Q241" i="16"/>
  <c r="A243" i="17"/>
  <c r="C242" i="17"/>
  <c r="E242" i="16" s="1"/>
  <c r="S242" i="16" s="1"/>
  <c r="D242" i="17"/>
  <c r="F242" i="16" s="1"/>
  <c r="E242" i="17"/>
  <c r="G242" i="16" s="1"/>
  <c r="B242" i="17"/>
  <c r="P242" i="16" l="1"/>
  <c r="K242" i="16"/>
  <c r="Z242" i="16"/>
  <c r="AA242" i="16" s="1"/>
  <c r="M242" i="16"/>
  <c r="N242" i="16" s="1"/>
  <c r="AG242" i="16"/>
  <c r="Q242" i="16"/>
  <c r="R242" i="16"/>
  <c r="T242" i="16" s="1"/>
  <c r="I242" i="16"/>
  <c r="V242" i="16"/>
  <c r="W242" i="16" s="1"/>
  <c r="X242" i="16" s="1"/>
  <c r="AC242" i="16"/>
  <c r="AD242" i="16" s="1"/>
  <c r="AF242" i="16" s="1"/>
  <c r="AH242" i="16" s="1"/>
  <c r="J242" i="16"/>
  <c r="A244" i="17"/>
  <c r="C243" i="17"/>
  <c r="E243" i="16" s="1"/>
  <c r="S243" i="16" s="1"/>
  <c r="D243" i="17"/>
  <c r="F243" i="16" s="1"/>
  <c r="E243" i="17"/>
  <c r="G243" i="16" s="1"/>
  <c r="B243" i="17"/>
  <c r="P243" i="16" l="1"/>
  <c r="A245" i="17"/>
  <c r="C244" i="17"/>
  <c r="E244" i="16" s="1"/>
  <c r="S244" i="16" s="1"/>
  <c r="D244" i="17"/>
  <c r="F244" i="16" s="1"/>
  <c r="E244" i="17"/>
  <c r="G244" i="16" s="1"/>
  <c r="B244" i="17"/>
  <c r="AC243" i="16"/>
  <c r="AD243" i="16" s="1"/>
  <c r="AF243" i="16" s="1"/>
  <c r="AH243" i="16" s="1"/>
  <c r="K243" i="16"/>
  <c r="M243" i="16"/>
  <c r="N243" i="16" s="1"/>
  <c r="Q243" i="16"/>
  <c r="I243" i="16"/>
  <c r="R243" i="16"/>
  <c r="T243" i="16" s="1"/>
  <c r="V243" i="16"/>
  <c r="W243" i="16" s="1"/>
  <c r="X243" i="16" s="1"/>
  <c r="J243" i="16"/>
  <c r="Z243" i="16"/>
  <c r="AA243" i="16" s="1"/>
  <c r="AG243" i="16"/>
  <c r="P244" i="16" l="1"/>
  <c r="AC244" i="16"/>
  <c r="AD244" i="16" s="1"/>
  <c r="AF244" i="16" s="1"/>
  <c r="AH244" i="16" s="1"/>
  <c r="Q244" i="16"/>
  <c r="R244" i="16"/>
  <c r="T244" i="16" s="1"/>
  <c r="K244" i="16"/>
  <c r="J244" i="16"/>
  <c r="V244" i="16"/>
  <c r="W244" i="16" s="1"/>
  <c r="X244" i="16" s="1"/>
  <c r="AG244" i="16"/>
  <c r="Z244" i="16"/>
  <c r="AA244" i="16" s="1"/>
  <c r="M244" i="16"/>
  <c r="N244" i="16" s="1"/>
  <c r="I244" i="16"/>
  <c r="A246" i="17"/>
  <c r="C245" i="17"/>
  <c r="E245" i="16" s="1"/>
  <c r="S245" i="16" s="1"/>
  <c r="D245" i="17"/>
  <c r="F245" i="16" s="1"/>
  <c r="E245" i="17"/>
  <c r="G245" i="16" s="1"/>
  <c r="B245" i="17"/>
  <c r="P245" i="16" l="1"/>
  <c r="AC245" i="16"/>
  <c r="AD245" i="16" s="1"/>
  <c r="AF245" i="16" s="1"/>
  <c r="AH245" i="16" s="1"/>
  <c r="AG245" i="16"/>
  <c r="M245" i="16"/>
  <c r="N245" i="16" s="1"/>
  <c r="J245" i="16"/>
  <c r="Z245" i="16"/>
  <c r="AA245" i="16" s="1"/>
  <c r="Q245" i="16"/>
  <c r="K245" i="16"/>
  <c r="R245" i="16"/>
  <c r="T245" i="16" s="1"/>
  <c r="V245" i="16"/>
  <c r="W245" i="16" s="1"/>
  <c r="X245" i="16" s="1"/>
  <c r="I245" i="16"/>
  <c r="A247" i="17"/>
  <c r="C246" i="17"/>
  <c r="E246" i="16" s="1"/>
  <c r="S246" i="16" s="1"/>
  <c r="D246" i="17"/>
  <c r="F246" i="16" s="1"/>
  <c r="E246" i="17"/>
  <c r="G246" i="16" s="1"/>
  <c r="B246" i="17"/>
  <c r="P246" i="16" l="1"/>
  <c r="Q246" i="16"/>
  <c r="Z246" i="16"/>
  <c r="AA246" i="16" s="1"/>
  <c r="I246" i="16"/>
  <c r="M246" i="16"/>
  <c r="N246" i="16" s="1"/>
  <c r="J246" i="16"/>
  <c r="R246" i="16"/>
  <c r="T246" i="16" s="1"/>
  <c r="V246" i="16"/>
  <c r="W246" i="16" s="1"/>
  <c r="X246" i="16" s="1"/>
  <c r="K246" i="16"/>
  <c r="AG246" i="16"/>
  <c r="AC246" i="16"/>
  <c r="AD246" i="16" s="1"/>
  <c r="AF246" i="16" s="1"/>
  <c r="AH246" i="16" s="1"/>
  <c r="A248" i="17"/>
  <c r="C247" i="17"/>
  <c r="E247" i="16" s="1"/>
  <c r="S247" i="16" s="1"/>
  <c r="D247" i="17"/>
  <c r="F247" i="16" s="1"/>
  <c r="E247" i="17"/>
  <c r="G247" i="16" s="1"/>
  <c r="B247" i="17"/>
  <c r="P247" i="16" l="1"/>
  <c r="A249" i="17"/>
  <c r="C248" i="17"/>
  <c r="E248" i="16" s="1"/>
  <c r="S248" i="16" s="1"/>
  <c r="D248" i="17"/>
  <c r="F248" i="16" s="1"/>
  <c r="E248" i="17"/>
  <c r="G248" i="16" s="1"/>
  <c r="B248" i="17"/>
  <c r="AC247" i="16"/>
  <c r="AD247" i="16" s="1"/>
  <c r="AF247" i="16" s="1"/>
  <c r="AH247" i="16" s="1"/>
  <c r="V247" i="16"/>
  <c r="W247" i="16" s="1"/>
  <c r="X247" i="16" s="1"/>
  <c r="I247" i="16"/>
  <c r="M247" i="16"/>
  <c r="N247" i="16" s="1"/>
  <c r="Q247" i="16"/>
  <c r="Z247" i="16"/>
  <c r="AA247" i="16" s="1"/>
  <c r="K247" i="16"/>
  <c r="J247" i="16"/>
  <c r="AG247" i="16"/>
  <c r="R247" i="16"/>
  <c r="T247" i="16" s="1"/>
  <c r="P248" i="16" l="1"/>
  <c r="Q248" i="16"/>
  <c r="Z248" i="16"/>
  <c r="AA248" i="16" s="1"/>
  <c r="R248" i="16"/>
  <c r="T248" i="16" s="1"/>
  <c r="M248" i="16"/>
  <c r="N248" i="16" s="1"/>
  <c r="AG248" i="16"/>
  <c r="J248" i="16"/>
  <c r="V248" i="16"/>
  <c r="W248" i="16" s="1"/>
  <c r="X248" i="16" s="1"/>
  <c r="I248" i="16"/>
  <c r="K248" i="16"/>
  <c r="AC248" i="16"/>
  <c r="AD248" i="16" s="1"/>
  <c r="AF248" i="16" s="1"/>
  <c r="AH248" i="16" s="1"/>
  <c r="A250" i="17"/>
  <c r="C249" i="17"/>
  <c r="E249" i="16" s="1"/>
  <c r="S249" i="16" s="1"/>
  <c r="D249" i="17"/>
  <c r="F249" i="16" s="1"/>
  <c r="E249" i="17"/>
  <c r="G249" i="16" s="1"/>
  <c r="B249" i="17"/>
  <c r="P249" i="16" l="1"/>
  <c r="R249" i="16"/>
  <c r="T249" i="16" s="1"/>
  <c r="Q249" i="16"/>
  <c r="M249" i="16"/>
  <c r="N249" i="16" s="1"/>
  <c r="I249" i="16"/>
  <c r="Z249" i="16"/>
  <c r="AA249" i="16" s="1"/>
  <c r="V249" i="16"/>
  <c r="W249" i="16" s="1"/>
  <c r="X249" i="16" s="1"/>
  <c r="K249" i="16"/>
  <c r="J249" i="16"/>
  <c r="AG249" i="16"/>
  <c r="AC249" i="16"/>
  <c r="AD249" i="16" s="1"/>
  <c r="AF249" i="16" s="1"/>
  <c r="AH249" i="16" s="1"/>
  <c r="A251" i="17"/>
  <c r="C250" i="17"/>
  <c r="E250" i="16" s="1"/>
  <c r="S250" i="16" s="1"/>
  <c r="D250" i="17"/>
  <c r="F250" i="16" s="1"/>
  <c r="E250" i="17"/>
  <c r="G250" i="16" s="1"/>
  <c r="B250" i="17"/>
  <c r="P250" i="16" l="1"/>
  <c r="A252" i="17"/>
  <c r="C251" i="17"/>
  <c r="E251" i="16" s="1"/>
  <c r="S251" i="16" s="1"/>
  <c r="D251" i="17"/>
  <c r="F251" i="16" s="1"/>
  <c r="E251" i="17"/>
  <c r="G251" i="16" s="1"/>
  <c r="B251" i="17"/>
  <c r="R250" i="16"/>
  <c r="T250" i="16" s="1"/>
  <c r="M250" i="16"/>
  <c r="N250" i="16" s="1"/>
  <c r="AG250" i="16"/>
  <c r="Z250" i="16"/>
  <c r="AA250" i="16" s="1"/>
  <c r="I250" i="16"/>
  <c r="Q250" i="16"/>
  <c r="AC250" i="16"/>
  <c r="AD250" i="16" s="1"/>
  <c r="AF250" i="16" s="1"/>
  <c r="AH250" i="16" s="1"/>
  <c r="J250" i="16"/>
  <c r="K250" i="16"/>
  <c r="V250" i="16"/>
  <c r="W250" i="16" s="1"/>
  <c r="X250" i="16" s="1"/>
  <c r="P251" i="16" l="1"/>
  <c r="AC251" i="16"/>
  <c r="AD251" i="16" s="1"/>
  <c r="AF251" i="16" s="1"/>
  <c r="AH251" i="16" s="1"/>
  <c r="J251" i="16"/>
  <c r="M251" i="16"/>
  <c r="N251" i="16" s="1"/>
  <c r="V251" i="16"/>
  <c r="W251" i="16" s="1"/>
  <c r="X251" i="16" s="1"/>
  <c r="I251" i="16"/>
  <c r="AG251" i="16"/>
  <c r="K251" i="16"/>
  <c r="R251" i="16"/>
  <c r="T251" i="16" s="1"/>
  <c r="Z251" i="16"/>
  <c r="AA251" i="16" s="1"/>
  <c r="Q251" i="16"/>
  <c r="A253" i="17"/>
  <c r="C252" i="17"/>
  <c r="E252" i="16" s="1"/>
  <c r="S252" i="16" s="1"/>
  <c r="D252" i="17"/>
  <c r="F252" i="16" s="1"/>
  <c r="E252" i="17"/>
  <c r="G252" i="16" s="1"/>
  <c r="B252" i="17"/>
  <c r="P252" i="16" l="1"/>
  <c r="J252" i="16"/>
  <c r="M252" i="16"/>
  <c r="N252" i="16" s="1"/>
  <c r="V252" i="16"/>
  <c r="W252" i="16" s="1"/>
  <c r="X252" i="16" s="1"/>
  <c r="AG252" i="16"/>
  <c r="K252" i="16"/>
  <c r="R252" i="16"/>
  <c r="T252" i="16" s="1"/>
  <c r="Q252" i="16"/>
  <c r="AC252" i="16"/>
  <c r="AD252" i="16" s="1"/>
  <c r="AF252" i="16" s="1"/>
  <c r="AH252" i="16" s="1"/>
  <c r="Z252" i="16"/>
  <c r="AA252" i="16" s="1"/>
  <c r="I252" i="16"/>
  <c r="A254" i="17"/>
  <c r="C253" i="17"/>
  <c r="E253" i="16" s="1"/>
  <c r="S253" i="16" s="1"/>
  <c r="D253" i="17"/>
  <c r="F253" i="16" s="1"/>
  <c r="E253" i="17"/>
  <c r="G253" i="16" s="1"/>
  <c r="B253" i="17"/>
  <c r="P253" i="16" l="1"/>
  <c r="M253" i="16"/>
  <c r="N253" i="16" s="1"/>
  <c r="I253" i="16"/>
  <c r="Z253" i="16"/>
  <c r="AA253" i="16" s="1"/>
  <c r="K253" i="16"/>
  <c r="J253" i="16"/>
  <c r="R253" i="16"/>
  <c r="T253" i="16" s="1"/>
  <c r="Q253" i="16"/>
  <c r="V253" i="16"/>
  <c r="W253" i="16" s="1"/>
  <c r="X253" i="16" s="1"/>
  <c r="AC253" i="16"/>
  <c r="AD253" i="16" s="1"/>
  <c r="AF253" i="16" s="1"/>
  <c r="AH253" i="16" s="1"/>
  <c r="AG253" i="16"/>
  <c r="A255" i="17"/>
  <c r="C254" i="17"/>
  <c r="E254" i="16" s="1"/>
  <c r="S254" i="16" s="1"/>
  <c r="D254" i="17"/>
  <c r="F254" i="16" s="1"/>
  <c r="E254" i="17"/>
  <c r="G254" i="16" s="1"/>
  <c r="B254" i="17"/>
  <c r="P254" i="16" l="1"/>
  <c r="A256" i="17"/>
  <c r="C255" i="17"/>
  <c r="E255" i="16" s="1"/>
  <c r="S255" i="16" s="1"/>
  <c r="D255" i="17"/>
  <c r="F255" i="16" s="1"/>
  <c r="E255" i="17"/>
  <c r="G255" i="16" s="1"/>
  <c r="B255" i="17"/>
  <c r="AC254" i="16"/>
  <c r="AD254" i="16" s="1"/>
  <c r="AF254" i="16" s="1"/>
  <c r="AH254" i="16" s="1"/>
  <c r="I254" i="16"/>
  <c r="V254" i="16"/>
  <c r="W254" i="16" s="1"/>
  <c r="X254" i="16" s="1"/>
  <c r="Z254" i="16"/>
  <c r="AA254" i="16" s="1"/>
  <c r="J254" i="16"/>
  <c r="Q254" i="16"/>
  <c r="AG254" i="16"/>
  <c r="R254" i="16"/>
  <c r="T254" i="16" s="1"/>
  <c r="M254" i="16"/>
  <c r="N254" i="16" s="1"/>
  <c r="K254" i="16"/>
  <c r="P255" i="16" l="1"/>
  <c r="AC255" i="16"/>
  <c r="AD255" i="16" s="1"/>
  <c r="AF255" i="16" s="1"/>
  <c r="AH255" i="16" s="1"/>
  <c r="AG255" i="16"/>
  <c r="R255" i="16"/>
  <c r="T255" i="16" s="1"/>
  <c r="K255" i="16"/>
  <c r="I255" i="16"/>
  <c r="Z255" i="16"/>
  <c r="AA255" i="16" s="1"/>
  <c r="M255" i="16"/>
  <c r="N255" i="16" s="1"/>
  <c r="V255" i="16"/>
  <c r="W255" i="16" s="1"/>
  <c r="X255" i="16" s="1"/>
  <c r="J255" i="16"/>
  <c r="Q255" i="16"/>
  <c r="A257" i="17"/>
  <c r="C256" i="17"/>
  <c r="E256" i="16" s="1"/>
  <c r="S256" i="16" s="1"/>
  <c r="D256" i="17"/>
  <c r="F256" i="16" s="1"/>
  <c r="E256" i="17"/>
  <c r="G256" i="16" s="1"/>
  <c r="B256" i="17"/>
  <c r="P256" i="16" l="1"/>
  <c r="Z256" i="16"/>
  <c r="AA256" i="16" s="1"/>
  <c r="AC256" i="16"/>
  <c r="AD256" i="16" s="1"/>
  <c r="AF256" i="16" s="1"/>
  <c r="AH256" i="16" s="1"/>
  <c r="K256" i="16"/>
  <c r="AG256" i="16"/>
  <c r="M256" i="16"/>
  <c r="N256" i="16" s="1"/>
  <c r="I256" i="16"/>
  <c r="J256" i="16"/>
  <c r="V256" i="16"/>
  <c r="W256" i="16" s="1"/>
  <c r="X256" i="16" s="1"/>
  <c r="R256" i="16"/>
  <c r="T256" i="16" s="1"/>
  <c r="Q256" i="16"/>
  <c r="A258" i="17"/>
  <c r="C257" i="17"/>
  <c r="E257" i="16" s="1"/>
  <c r="S257" i="16" s="1"/>
  <c r="D257" i="17"/>
  <c r="F257" i="16" s="1"/>
  <c r="E257" i="17"/>
  <c r="G257" i="16" s="1"/>
  <c r="B257" i="17"/>
  <c r="P257" i="16" l="1"/>
  <c r="R257" i="16"/>
  <c r="T257" i="16" s="1"/>
  <c r="AC257" i="16"/>
  <c r="AD257" i="16" s="1"/>
  <c r="AF257" i="16" s="1"/>
  <c r="AH257" i="16" s="1"/>
  <c r="I257" i="16"/>
  <c r="Q257" i="16"/>
  <c r="V257" i="16"/>
  <c r="W257" i="16" s="1"/>
  <c r="X257" i="16" s="1"/>
  <c r="K257" i="16"/>
  <c r="AG257" i="16"/>
  <c r="M257" i="16"/>
  <c r="N257" i="16" s="1"/>
  <c r="J257" i="16"/>
  <c r="Z257" i="16"/>
  <c r="AA257" i="16" s="1"/>
  <c r="A259" i="17"/>
  <c r="C258" i="17"/>
  <c r="E258" i="16" s="1"/>
  <c r="S258" i="16" s="1"/>
  <c r="D258" i="17"/>
  <c r="F258" i="16" s="1"/>
  <c r="E258" i="17"/>
  <c r="G258" i="16" s="1"/>
  <c r="B258" i="17"/>
  <c r="P258" i="16" l="1"/>
  <c r="A260" i="17"/>
  <c r="C259" i="17"/>
  <c r="E259" i="16" s="1"/>
  <c r="S259" i="16" s="1"/>
  <c r="D259" i="17"/>
  <c r="F259" i="16" s="1"/>
  <c r="E259" i="17"/>
  <c r="G259" i="16" s="1"/>
  <c r="B259" i="17"/>
  <c r="J258" i="16"/>
  <c r="K258" i="16"/>
  <c r="R258" i="16"/>
  <c r="T258" i="16" s="1"/>
  <c r="I258" i="16"/>
  <c r="AG258" i="16"/>
  <c r="M258" i="16"/>
  <c r="N258" i="16" s="1"/>
  <c r="Z258" i="16"/>
  <c r="AA258" i="16" s="1"/>
  <c r="AC258" i="16"/>
  <c r="AD258" i="16" s="1"/>
  <c r="AF258" i="16" s="1"/>
  <c r="AH258" i="16" s="1"/>
  <c r="Q258" i="16"/>
  <c r="V258" i="16"/>
  <c r="W258" i="16" s="1"/>
  <c r="X258" i="16" s="1"/>
  <c r="P259" i="16" l="1"/>
  <c r="Z259" i="16"/>
  <c r="AA259" i="16" s="1"/>
  <c r="AG259" i="16"/>
  <c r="V259" i="16"/>
  <c r="W259" i="16" s="1"/>
  <c r="X259" i="16" s="1"/>
  <c r="J259" i="16"/>
  <c r="K259" i="16"/>
  <c r="I259" i="16"/>
  <c r="R259" i="16"/>
  <c r="T259" i="16" s="1"/>
  <c r="M259" i="16"/>
  <c r="N259" i="16" s="1"/>
  <c r="AC259" i="16"/>
  <c r="AD259" i="16" s="1"/>
  <c r="AF259" i="16" s="1"/>
  <c r="AH259" i="16" s="1"/>
  <c r="Q259" i="16"/>
  <c r="A261" i="17"/>
  <c r="C260" i="17"/>
  <c r="E260" i="16" s="1"/>
  <c r="S260" i="16" s="1"/>
  <c r="D260" i="17"/>
  <c r="F260" i="16" s="1"/>
  <c r="E260" i="17"/>
  <c r="G260" i="16" s="1"/>
  <c r="B260" i="17"/>
  <c r="P260" i="16" l="1"/>
  <c r="AC260" i="16"/>
  <c r="AD260" i="16" s="1"/>
  <c r="AF260" i="16" s="1"/>
  <c r="AH260" i="16" s="1"/>
  <c r="I260" i="16"/>
  <c r="R260" i="16"/>
  <c r="T260" i="16" s="1"/>
  <c r="J260" i="16"/>
  <c r="M260" i="16"/>
  <c r="N260" i="16" s="1"/>
  <c r="K260" i="16"/>
  <c r="Q260" i="16"/>
  <c r="V260" i="16"/>
  <c r="W260" i="16" s="1"/>
  <c r="X260" i="16" s="1"/>
  <c r="Z260" i="16"/>
  <c r="AA260" i="16" s="1"/>
  <c r="AG260" i="16"/>
  <c r="A262" i="17"/>
  <c r="C261" i="17"/>
  <c r="E261" i="16" s="1"/>
  <c r="S261" i="16" s="1"/>
  <c r="D261" i="17"/>
  <c r="F261" i="16" s="1"/>
  <c r="E261" i="17"/>
  <c r="G261" i="16" s="1"/>
  <c r="B261" i="17"/>
  <c r="P261" i="16" l="1"/>
  <c r="Z261" i="16"/>
  <c r="AA261" i="16" s="1"/>
  <c r="AG261" i="16"/>
  <c r="Q261" i="16"/>
  <c r="M261" i="16"/>
  <c r="N261" i="16" s="1"/>
  <c r="K261" i="16"/>
  <c r="R261" i="16"/>
  <c r="T261" i="16" s="1"/>
  <c r="I261" i="16"/>
  <c r="V261" i="16"/>
  <c r="W261" i="16" s="1"/>
  <c r="X261" i="16" s="1"/>
  <c r="J261" i="16"/>
  <c r="AC261" i="16"/>
  <c r="AD261" i="16" s="1"/>
  <c r="AF261" i="16" s="1"/>
  <c r="AH261" i="16" s="1"/>
  <c r="A263" i="17"/>
  <c r="C262" i="17"/>
  <c r="E262" i="16" s="1"/>
  <c r="S262" i="16" s="1"/>
  <c r="D262" i="17"/>
  <c r="F262" i="16" s="1"/>
  <c r="E262" i="17"/>
  <c r="G262" i="16" s="1"/>
  <c r="B262" i="17"/>
  <c r="P262" i="16" l="1"/>
  <c r="V262" i="16"/>
  <c r="W262" i="16" s="1"/>
  <c r="X262" i="16" s="1"/>
  <c r="AC262" i="16"/>
  <c r="AD262" i="16" s="1"/>
  <c r="AF262" i="16" s="1"/>
  <c r="AH262" i="16" s="1"/>
  <c r="Q262" i="16"/>
  <c r="AG262" i="16"/>
  <c r="K262" i="16"/>
  <c r="Z262" i="16"/>
  <c r="AA262" i="16" s="1"/>
  <c r="I262" i="16"/>
  <c r="R262" i="16"/>
  <c r="T262" i="16" s="1"/>
  <c r="J262" i="16"/>
  <c r="M262" i="16"/>
  <c r="N262" i="16" s="1"/>
  <c r="A264" i="17"/>
  <c r="C263" i="17"/>
  <c r="E263" i="16" s="1"/>
  <c r="S263" i="16" s="1"/>
  <c r="D263" i="17"/>
  <c r="F263" i="16" s="1"/>
  <c r="E263" i="17"/>
  <c r="G263" i="16" s="1"/>
  <c r="B263" i="17"/>
  <c r="P263" i="16" l="1"/>
  <c r="A265" i="17"/>
  <c r="C264" i="17"/>
  <c r="E264" i="16" s="1"/>
  <c r="S264" i="16" s="1"/>
  <c r="D264" i="17"/>
  <c r="F264" i="16" s="1"/>
  <c r="E264" i="17"/>
  <c r="G264" i="16" s="1"/>
  <c r="B264" i="17"/>
  <c r="AC263" i="16"/>
  <c r="AD263" i="16" s="1"/>
  <c r="AF263" i="16" s="1"/>
  <c r="AH263" i="16" s="1"/>
  <c r="AG263" i="16"/>
  <c r="I263" i="16"/>
  <c r="V263" i="16"/>
  <c r="W263" i="16" s="1"/>
  <c r="X263" i="16" s="1"/>
  <c r="J263" i="16"/>
  <c r="R263" i="16"/>
  <c r="T263" i="16" s="1"/>
  <c r="M263" i="16"/>
  <c r="N263" i="16" s="1"/>
  <c r="Q263" i="16"/>
  <c r="Z263" i="16"/>
  <c r="AA263" i="16" s="1"/>
  <c r="K263" i="16"/>
  <c r="P264" i="16" l="1"/>
  <c r="A266" i="17"/>
  <c r="C265" i="17"/>
  <c r="E265" i="16" s="1"/>
  <c r="S265" i="16" s="1"/>
  <c r="D265" i="17"/>
  <c r="F265" i="16" s="1"/>
  <c r="E265" i="17"/>
  <c r="G265" i="16" s="1"/>
  <c r="B265" i="17"/>
  <c r="K264" i="16"/>
  <c r="R264" i="16"/>
  <c r="T264" i="16" s="1"/>
  <c r="M264" i="16"/>
  <c r="N264" i="16" s="1"/>
  <c r="Q264" i="16"/>
  <c r="V264" i="16"/>
  <c r="W264" i="16" s="1"/>
  <c r="X264" i="16" s="1"/>
  <c r="I264" i="16"/>
  <c r="AC264" i="16"/>
  <c r="AD264" i="16" s="1"/>
  <c r="AF264" i="16" s="1"/>
  <c r="AH264" i="16" s="1"/>
  <c r="J264" i="16"/>
  <c r="AG264" i="16"/>
  <c r="Z264" i="16"/>
  <c r="AA264" i="16" s="1"/>
  <c r="P265" i="16" l="1"/>
  <c r="V265" i="16"/>
  <c r="W265" i="16" s="1"/>
  <c r="X265" i="16" s="1"/>
  <c r="Q265" i="16"/>
  <c r="J265" i="16"/>
  <c r="K265" i="16"/>
  <c r="M265" i="16"/>
  <c r="N265" i="16" s="1"/>
  <c r="AG265" i="16"/>
  <c r="I265" i="16"/>
  <c r="R265" i="16"/>
  <c r="T265" i="16" s="1"/>
  <c r="AC265" i="16"/>
  <c r="AD265" i="16" s="1"/>
  <c r="AF265" i="16" s="1"/>
  <c r="AH265" i="16" s="1"/>
  <c r="Z265" i="16"/>
  <c r="AA265" i="16" s="1"/>
  <c r="A267" i="17"/>
  <c r="C266" i="17"/>
  <c r="E266" i="16" s="1"/>
  <c r="S266" i="16" s="1"/>
  <c r="D266" i="17"/>
  <c r="F266" i="16" s="1"/>
  <c r="E266" i="17"/>
  <c r="G266" i="16" s="1"/>
  <c r="B266" i="17"/>
  <c r="P266" i="16" l="1"/>
  <c r="AC266" i="16"/>
  <c r="AD266" i="16" s="1"/>
  <c r="AF266" i="16" s="1"/>
  <c r="AH266" i="16" s="1"/>
  <c r="I266" i="16"/>
  <c r="Z266" i="16"/>
  <c r="AA266" i="16" s="1"/>
  <c r="J266" i="16"/>
  <c r="R266" i="16"/>
  <c r="T266" i="16" s="1"/>
  <c r="K266" i="16"/>
  <c r="AG266" i="16"/>
  <c r="M266" i="16"/>
  <c r="N266" i="16" s="1"/>
  <c r="Q266" i="16"/>
  <c r="V266" i="16"/>
  <c r="W266" i="16" s="1"/>
  <c r="X266" i="16" s="1"/>
  <c r="A268" i="17"/>
  <c r="C267" i="17"/>
  <c r="E267" i="16" s="1"/>
  <c r="S267" i="16" s="1"/>
  <c r="D267" i="17"/>
  <c r="F267" i="16" s="1"/>
  <c r="E267" i="17"/>
  <c r="G267" i="16" s="1"/>
  <c r="B267" i="17"/>
  <c r="P267" i="16" l="1"/>
  <c r="AG267" i="16"/>
  <c r="AC267" i="16"/>
  <c r="AD267" i="16" s="1"/>
  <c r="AF267" i="16" s="1"/>
  <c r="AH267" i="16" s="1"/>
  <c r="Q267" i="16"/>
  <c r="I267" i="16"/>
  <c r="R267" i="16"/>
  <c r="T267" i="16" s="1"/>
  <c r="Z267" i="16"/>
  <c r="AA267" i="16" s="1"/>
  <c r="M267" i="16"/>
  <c r="N267" i="16" s="1"/>
  <c r="J267" i="16"/>
  <c r="K267" i="16"/>
  <c r="V267" i="16"/>
  <c r="W267" i="16" s="1"/>
  <c r="X267" i="16" s="1"/>
  <c r="A269" i="17"/>
  <c r="C268" i="17"/>
  <c r="E268" i="16" s="1"/>
  <c r="S268" i="16" s="1"/>
  <c r="D268" i="17"/>
  <c r="F268" i="16" s="1"/>
  <c r="E268" i="17"/>
  <c r="G268" i="16" s="1"/>
  <c r="B268" i="17"/>
  <c r="P268" i="16" l="1"/>
  <c r="A270" i="17"/>
  <c r="C269" i="17"/>
  <c r="E269" i="16" s="1"/>
  <c r="S269" i="16" s="1"/>
  <c r="D269" i="17"/>
  <c r="F269" i="16" s="1"/>
  <c r="E269" i="17"/>
  <c r="G269" i="16" s="1"/>
  <c r="B269" i="17"/>
  <c r="V268" i="16"/>
  <c r="W268" i="16" s="1"/>
  <c r="X268" i="16" s="1"/>
  <c r="AC268" i="16"/>
  <c r="AD268" i="16" s="1"/>
  <c r="AF268" i="16" s="1"/>
  <c r="AH268" i="16" s="1"/>
  <c r="I268" i="16"/>
  <c r="Q268" i="16"/>
  <c r="K268" i="16"/>
  <c r="J268" i="16"/>
  <c r="Z268" i="16"/>
  <c r="AA268" i="16" s="1"/>
  <c r="AG268" i="16"/>
  <c r="R268" i="16"/>
  <c r="T268" i="16" s="1"/>
  <c r="M268" i="16"/>
  <c r="N268" i="16" s="1"/>
  <c r="P269" i="16" l="1"/>
  <c r="A271" i="17"/>
  <c r="C270" i="17"/>
  <c r="E270" i="16" s="1"/>
  <c r="S270" i="16" s="1"/>
  <c r="D270" i="17"/>
  <c r="F270" i="16" s="1"/>
  <c r="E270" i="17"/>
  <c r="G270" i="16" s="1"/>
  <c r="B270" i="17"/>
  <c r="AC269" i="16"/>
  <c r="AD269" i="16" s="1"/>
  <c r="AF269" i="16" s="1"/>
  <c r="AH269" i="16" s="1"/>
  <c r="I269" i="16"/>
  <c r="K269" i="16"/>
  <c r="M269" i="16"/>
  <c r="N269" i="16" s="1"/>
  <c r="R269" i="16"/>
  <c r="T269" i="16" s="1"/>
  <c r="J269" i="16"/>
  <c r="Q269" i="16"/>
  <c r="Z269" i="16"/>
  <c r="AA269" i="16" s="1"/>
  <c r="V269" i="16"/>
  <c r="W269" i="16" s="1"/>
  <c r="X269" i="16" s="1"/>
  <c r="AG269" i="16"/>
  <c r="P270" i="16" l="1"/>
  <c r="A272" i="17"/>
  <c r="C271" i="17"/>
  <c r="E271" i="16" s="1"/>
  <c r="S271" i="16" s="1"/>
  <c r="D271" i="17"/>
  <c r="F271" i="16" s="1"/>
  <c r="E271" i="17"/>
  <c r="G271" i="16" s="1"/>
  <c r="B271" i="17"/>
  <c r="V270" i="16"/>
  <c r="W270" i="16" s="1"/>
  <c r="X270" i="16" s="1"/>
  <c r="J270" i="16"/>
  <c r="M270" i="16"/>
  <c r="N270" i="16" s="1"/>
  <c r="R270" i="16"/>
  <c r="T270" i="16" s="1"/>
  <c r="Q270" i="16"/>
  <c r="AC270" i="16"/>
  <c r="AD270" i="16" s="1"/>
  <c r="AF270" i="16" s="1"/>
  <c r="AH270" i="16" s="1"/>
  <c r="I270" i="16"/>
  <c r="Z270" i="16"/>
  <c r="AA270" i="16" s="1"/>
  <c r="AG270" i="16"/>
  <c r="K270" i="16"/>
  <c r="P271" i="16" l="1"/>
  <c r="R271" i="16"/>
  <c r="T271" i="16" s="1"/>
  <c r="AC271" i="16"/>
  <c r="AD271" i="16" s="1"/>
  <c r="AF271" i="16" s="1"/>
  <c r="AH271" i="16" s="1"/>
  <c r="I271" i="16"/>
  <c r="Q271" i="16"/>
  <c r="M271" i="16"/>
  <c r="N271" i="16" s="1"/>
  <c r="AG271" i="16"/>
  <c r="J271" i="16"/>
  <c r="V271" i="16"/>
  <c r="W271" i="16" s="1"/>
  <c r="X271" i="16" s="1"/>
  <c r="K271" i="16"/>
  <c r="Z271" i="16"/>
  <c r="AA271" i="16" s="1"/>
  <c r="A273" i="17"/>
  <c r="C272" i="17"/>
  <c r="E272" i="16" s="1"/>
  <c r="S272" i="16" s="1"/>
  <c r="D272" i="17"/>
  <c r="F272" i="16" s="1"/>
  <c r="E272" i="17"/>
  <c r="G272" i="16" s="1"/>
  <c r="B272" i="17"/>
  <c r="P272" i="16" l="1"/>
  <c r="I272" i="16"/>
  <c r="M272" i="16"/>
  <c r="N272" i="16" s="1"/>
  <c r="AC272" i="16"/>
  <c r="AD272" i="16" s="1"/>
  <c r="AF272" i="16" s="1"/>
  <c r="AH272" i="16" s="1"/>
  <c r="AG272" i="16"/>
  <c r="J272" i="16"/>
  <c r="Z272" i="16"/>
  <c r="AA272" i="16" s="1"/>
  <c r="K272" i="16"/>
  <c r="V272" i="16"/>
  <c r="W272" i="16" s="1"/>
  <c r="X272" i="16" s="1"/>
  <c r="R272" i="16"/>
  <c r="T272" i="16" s="1"/>
  <c r="Q272" i="16"/>
  <c r="A274" i="17"/>
  <c r="C273" i="17"/>
  <c r="E273" i="16" s="1"/>
  <c r="S273" i="16" s="1"/>
  <c r="D273" i="17"/>
  <c r="F273" i="16" s="1"/>
  <c r="E273" i="17"/>
  <c r="G273" i="16" s="1"/>
  <c r="B273" i="17"/>
  <c r="P273" i="16" l="1"/>
  <c r="M273" i="16"/>
  <c r="N273" i="16" s="1"/>
  <c r="AG273" i="16"/>
  <c r="V273" i="16"/>
  <c r="W273" i="16" s="1"/>
  <c r="X273" i="16" s="1"/>
  <c r="Q273" i="16"/>
  <c r="K273" i="16"/>
  <c r="R273" i="16"/>
  <c r="T273" i="16" s="1"/>
  <c r="I273" i="16"/>
  <c r="Z273" i="16"/>
  <c r="AA273" i="16" s="1"/>
  <c r="J273" i="16"/>
  <c r="AC273" i="16"/>
  <c r="AD273" i="16" s="1"/>
  <c r="AF273" i="16" s="1"/>
  <c r="AH273" i="16" s="1"/>
  <c r="A275" i="17"/>
  <c r="C274" i="17"/>
  <c r="E274" i="16" s="1"/>
  <c r="S274" i="16" s="1"/>
  <c r="D274" i="17"/>
  <c r="F274" i="16" s="1"/>
  <c r="E274" i="17"/>
  <c r="G274" i="16" s="1"/>
  <c r="B274" i="17"/>
  <c r="P274" i="16" l="1"/>
  <c r="A276" i="17"/>
  <c r="C275" i="17"/>
  <c r="E275" i="16" s="1"/>
  <c r="S275" i="16" s="1"/>
  <c r="D275" i="17"/>
  <c r="F275" i="16" s="1"/>
  <c r="E275" i="17"/>
  <c r="G275" i="16" s="1"/>
  <c r="B275" i="17"/>
  <c r="Z274" i="16"/>
  <c r="AA274" i="16" s="1"/>
  <c r="M274" i="16"/>
  <c r="N274" i="16" s="1"/>
  <c r="K274" i="16"/>
  <c r="R274" i="16"/>
  <c r="T274" i="16" s="1"/>
  <c r="Q274" i="16"/>
  <c r="V274" i="16"/>
  <c r="W274" i="16" s="1"/>
  <c r="X274" i="16" s="1"/>
  <c r="AG274" i="16"/>
  <c r="AC274" i="16"/>
  <c r="AD274" i="16" s="1"/>
  <c r="AF274" i="16" s="1"/>
  <c r="AH274" i="16" s="1"/>
  <c r="I274" i="16"/>
  <c r="J274" i="16"/>
  <c r="P275" i="16" l="1"/>
  <c r="M275" i="16"/>
  <c r="N275" i="16" s="1"/>
  <c r="J275" i="16"/>
  <c r="I275" i="16"/>
  <c r="AC275" i="16"/>
  <c r="AD275" i="16" s="1"/>
  <c r="AF275" i="16" s="1"/>
  <c r="AH275" i="16" s="1"/>
  <c r="AG275" i="16"/>
  <c r="Z275" i="16"/>
  <c r="AA275" i="16" s="1"/>
  <c r="V275" i="16"/>
  <c r="W275" i="16" s="1"/>
  <c r="X275" i="16" s="1"/>
  <c r="Q275" i="16"/>
  <c r="R275" i="16"/>
  <c r="T275" i="16" s="1"/>
  <c r="K275" i="16"/>
  <c r="A277" i="17"/>
  <c r="C276" i="17"/>
  <c r="E276" i="16" s="1"/>
  <c r="S276" i="16" s="1"/>
  <c r="D276" i="17"/>
  <c r="F276" i="16" s="1"/>
  <c r="E276" i="17"/>
  <c r="G276" i="16" s="1"/>
  <c r="B276" i="17"/>
  <c r="P276" i="16" l="1"/>
  <c r="AC276" i="16"/>
  <c r="AD276" i="16" s="1"/>
  <c r="AF276" i="16" s="1"/>
  <c r="AH276" i="16" s="1"/>
  <c r="Q276" i="16"/>
  <c r="M276" i="16"/>
  <c r="N276" i="16" s="1"/>
  <c r="K276" i="16"/>
  <c r="J276" i="16"/>
  <c r="R276" i="16"/>
  <c r="T276" i="16" s="1"/>
  <c r="AG276" i="16"/>
  <c r="Z276" i="16"/>
  <c r="AA276" i="16" s="1"/>
  <c r="I276" i="16"/>
  <c r="V276" i="16"/>
  <c r="W276" i="16" s="1"/>
  <c r="X276" i="16" s="1"/>
  <c r="A278" i="17"/>
  <c r="C277" i="17"/>
  <c r="E277" i="16" s="1"/>
  <c r="S277" i="16" s="1"/>
  <c r="D277" i="17"/>
  <c r="F277" i="16" s="1"/>
  <c r="E277" i="17"/>
  <c r="G277" i="16" s="1"/>
  <c r="B277" i="17"/>
  <c r="P277" i="16" l="1"/>
  <c r="A279" i="17"/>
  <c r="C278" i="17"/>
  <c r="E278" i="16" s="1"/>
  <c r="S278" i="16" s="1"/>
  <c r="D278" i="17"/>
  <c r="F278" i="16" s="1"/>
  <c r="E278" i="17"/>
  <c r="G278" i="16" s="1"/>
  <c r="B278" i="17"/>
  <c r="Q277" i="16"/>
  <c r="J277" i="16"/>
  <c r="M277" i="16"/>
  <c r="N277" i="16" s="1"/>
  <c r="K277" i="16"/>
  <c r="V277" i="16"/>
  <c r="W277" i="16" s="1"/>
  <c r="X277" i="16" s="1"/>
  <c r="AG277" i="16"/>
  <c r="I277" i="16"/>
  <c r="AC277" i="16"/>
  <c r="AD277" i="16" s="1"/>
  <c r="AF277" i="16" s="1"/>
  <c r="AH277" i="16" s="1"/>
  <c r="R277" i="16"/>
  <c r="T277" i="16" s="1"/>
  <c r="Z277" i="16"/>
  <c r="AA277" i="16" s="1"/>
  <c r="P278" i="16" l="1"/>
  <c r="Q278" i="16"/>
  <c r="J278" i="16"/>
  <c r="K278" i="16"/>
  <c r="Z278" i="16"/>
  <c r="AA278" i="16" s="1"/>
  <c r="V278" i="16"/>
  <c r="W278" i="16" s="1"/>
  <c r="X278" i="16" s="1"/>
  <c r="I278" i="16"/>
  <c r="AC278" i="16"/>
  <c r="AD278" i="16" s="1"/>
  <c r="AF278" i="16" s="1"/>
  <c r="AH278" i="16" s="1"/>
  <c r="M278" i="16"/>
  <c r="N278" i="16" s="1"/>
  <c r="AG278" i="16"/>
  <c r="R278" i="16"/>
  <c r="T278" i="16" s="1"/>
  <c r="A280" i="17"/>
  <c r="C279" i="17"/>
  <c r="E279" i="16" s="1"/>
  <c r="S279" i="16" s="1"/>
  <c r="D279" i="17"/>
  <c r="F279" i="16" s="1"/>
  <c r="E279" i="17"/>
  <c r="G279" i="16" s="1"/>
  <c r="B279" i="17"/>
  <c r="P279" i="16" l="1"/>
  <c r="Z279" i="16"/>
  <c r="AA279" i="16" s="1"/>
  <c r="I279" i="16"/>
  <c r="M279" i="16"/>
  <c r="N279" i="16" s="1"/>
  <c r="AG279" i="16"/>
  <c r="V279" i="16"/>
  <c r="W279" i="16" s="1"/>
  <c r="X279" i="16" s="1"/>
  <c r="J279" i="16"/>
  <c r="K279" i="16"/>
  <c r="Q279" i="16"/>
  <c r="R279" i="16"/>
  <c r="T279" i="16" s="1"/>
  <c r="AC279" i="16"/>
  <c r="AD279" i="16" s="1"/>
  <c r="AF279" i="16" s="1"/>
  <c r="AH279" i="16" s="1"/>
  <c r="A281" i="17"/>
  <c r="C280" i="17"/>
  <c r="E280" i="16" s="1"/>
  <c r="S280" i="16" s="1"/>
  <c r="D280" i="17"/>
  <c r="F280" i="16" s="1"/>
  <c r="E280" i="17"/>
  <c r="G280" i="16" s="1"/>
  <c r="B280" i="17"/>
  <c r="P280" i="16" l="1"/>
  <c r="I280" i="16"/>
  <c r="R280" i="16"/>
  <c r="T280" i="16" s="1"/>
  <c r="AC280" i="16"/>
  <c r="AD280" i="16" s="1"/>
  <c r="AF280" i="16" s="1"/>
  <c r="AH280" i="16" s="1"/>
  <c r="Q280" i="16"/>
  <c r="J280" i="16"/>
  <c r="M280" i="16"/>
  <c r="N280" i="16" s="1"/>
  <c r="K280" i="16"/>
  <c r="Z280" i="16"/>
  <c r="AA280" i="16" s="1"/>
  <c r="AG280" i="16"/>
  <c r="V280" i="16"/>
  <c r="W280" i="16" s="1"/>
  <c r="X280" i="16" s="1"/>
  <c r="A282" i="17"/>
  <c r="C281" i="17"/>
  <c r="E281" i="16" s="1"/>
  <c r="S281" i="16" s="1"/>
  <c r="D281" i="17"/>
  <c r="F281" i="16" s="1"/>
  <c r="E281" i="17"/>
  <c r="G281" i="16" s="1"/>
  <c r="B281" i="17"/>
  <c r="P281" i="16" l="1"/>
  <c r="AG281" i="16"/>
  <c r="Z281" i="16"/>
  <c r="AA281" i="16" s="1"/>
  <c r="I281" i="16"/>
  <c r="R281" i="16"/>
  <c r="T281" i="16" s="1"/>
  <c r="K281" i="16"/>
  <c r="J281" i="16"/>
  <c r="M281" i="16"/>
  <c r="N281" i="16" s="1"/>
  <c r="Q281" i="16"/>
  <c r="AC281" i="16"/>
  <c r="AD281" i="16" s="1"/>
  <c r="AF281" i="16" s="1"/>
  <c r="AH281" i="16" s="1"/>
  <c r="V281" i="16"/>
  <c r="W281" i="16" s="1"/>
  <c r="X281" i="16" s="1"/>
  <c r="A283" i="17"/>
  <c r="C282" i="17"/>
  <c r="E282" i="16" s="1"/>
  <c r="S282" i="16" s="1"/>
  <c r="D282" i="17"/>
  <c r="F282" i="16" s="1"/>
  <c r="E282" i="17"/>
  <c r="G282" i="16" s="1"/>
  <c r="B282" i="17"/>
  <c r="P282" i="16" l="1"/>
  <c r="J282" i="16"/>
  <c r="R282" i="16"/>
  <c r="T282" i="16" s="1"/>
  <c r="M282" i="16"/>
  <c r="N282" i="16" s="1"/>
  <c r="I282" i="16"/>
  <c r="V282" i="16"/>
  <c r="W282" i="16" s="1"/>
  <c r="X282" i="16" s="1"/>
  <c r="Z282" i="16"/>
  <c r="AA282" i="16" s="1"/>
  <c r="K282" i="16"/>
  <c r="Q282" i="16"/>
  <c r="AC282" i="16"/>
  <c r="AD282" i="16" s="1"/>
  <c r="AF282" i="16" s="1"/>
  <c r="AH282" i="16" s="1"/>
  <c r="AG282" i="16"/>
  <c r="A284" i="17"/>
  <c r="C283" i="17"/>
  <c r="E283" i="16" s="1"/>
  <c r="S283" i="16" s="1"/>
  <c r="D283" i="17"/>
  <c r="F283" i="16" s="1"/>
  <c r="E283" i="17"/>
  <c r="G283" i="16" s="1"/>
  <c r="B283" i="17"/>
  <c r="P283" i="16" l="1"/>
  <c r="I283" i="16"/>
  <c r="Z283" i="16"/>
  <c r="AA283" i="16" s="1"/>
  <c r="AG283" i="16"/>
  <c r="M283" i="16"/>
  <c r="N283" i="16" s="1"/>
  <c r="Q283" i="16"/>
  <c r="R283" i="16"/>
  <c r="T283" i="16" s="1"/>
  <c r="AC283" i="16"/>
  <c r="AD283" i="16" s="1"/>
  <c r="AF283" i="16" s="1"/>
  <c r="AH283" i="16" s="1"/>
  <c r="K283" i="16"/>
  <c r="V283" i="16"/>
  <c r="W283" i="16" s="1"/>
  <c r="X283" i="16" s="1"/>
  <c r="J283" i="16"/>
  <c r="A285" i="17"/>
  <c r="C284" i="17"/>
  <c r="E284" i="16" s="1"/>
  <c r="S284" i="16" s="1"/>
  <c r="D284" i="17"/>
  <c r="F284" i="16" s="1"/>
  <c r="E284" i="17"/>
  <c r="G284" i="16" s="1"/>
  <c r="B284" i="17"/>
  <c r="P284" i="16" l="1"/>
  <c r="A286" i="17"/>
  <c r="C285" i="17"/>
  <c r="E285" i="16" s="1"/>
  <c r="S285" i="16" s="1"/>
  <c r="D285" i="17"/>
  <c r="F285" i="16" s="1"/>
  <c r="E285" i="17"/>
  <c r="G285" i="16" s="1"/>
  <c r="B285" i="17"/>
  <c r="AC284" i="16"/>
  <c r="AD284" i="16" s="1"/>
  <c r="AF284" i="16" s="1"/>
  <c r="AH284" i="16" s="1"/>
  <c r="M284" i="16"/>
  <c r="N284" i="16" s="1"/>
  <c r="J284" i="16"/>
  <c r="AG284" i="16"/>
  <c r="R284" i="16"/>
  <c r="T284" i="16" s="1"/>
  <c r="I284" i="16"/>
  <c r="Z284" i="16"/>
  <c r="AA284" i="16" s="1"/>
  <c r="K284" i="16"/>
  <c r="Q284" i="16"/>
  <c r="V284" i="16"/>
  <c r="W284" i="16" s="1"/>
  <c r="X284" i="16" s="1"/>
  <c r="P285" i="16" l="1"/>
  <c r="R285" i="16"/>
  <c r="T285" i="16" s="1"/>
  <c r="AC285" i="16"/>
  <c r="AD285" i="16" s="1"/>
  <c r="AF285" i="16" s="1"/>
  <c r="AH285" i="16" s="1"/>
  <c r="J285" i="16"/>
  <c r="M285" i="16"/>
  <c r="N285" i="16" s="1"/>
  <c r="K285" i="16"/>
  <c r="AG285" i="16"/>
  <c r="Z285" i="16"/>
  <c r="AA285" i="16" s="1"/>
  <c r="V285" i="16"/>
  <c r="W285" i="16" s="1"/>
  <c r="X285" i="16" s="1"/>
  <c r="I285" i="16"/>
  <c r="Q285" i="16"/>
  <c r="A287" i="17"/>
  <c r="C286" i="17"/>
  <c r="E286" i="16" s="1"/>
  <c r="S286" i="16" s="1"/>
  <c r="D286" i="17"/>
  <c r="F286" i="16" s="1"/>
  <c r="E286" i="17"/>
  <c r="G286" i="16" s="1"/>
  <c r="B286" i="17"/>
  <c r="P286" i="16" l="1"/>
  <c r="K286" i="16"/>
  <c r="J286" i="16"/>
  <c r="R286" i="16"/>
  <c r="T286" i="16" s="1"/>
  <c r="I286" i="16"/>
  <c r="Q286" i="16"/>
  <c r="V286" i="16"/>
  <c r="W286" i="16" s="1"/>
  <c r="X286" i="16" s="1"/>
  <c r="AG286" i="16"/>
  <c r="Z286" i="16"/>
  <c r="AA286" i="16" s="1"/>
  <c r="AC286" i="16"/>
  <c r="AD286" i="16" s="1"/>
  <c r="AF286" i="16" s="1"/>
  <c r="AH286" i="16" s="1"/>
  <c r="M286" i="16"/>
  <c r="N286" i="16" s="1"/>
  <c r="A288" i="17"/>
  <c r="C287" i="17"/>
  <c r="E287" i="16" s="1"/>
  <c r="S287" i="16" s="1"/>
  <c r="D287" i="17"/>
  <c r="F287" i="16" s="1"/>
  <c r="E287" i="17"/>
  <c r="G287" i="16" s="1"/>
  <c r="B287" i="17"/>
  <c r="P287" i="16" l="1"/>
  <c r="K287" i="16"/>
  <c r="R287" i="16"/>
  <c r="T287" i="16" s="1"/>
  <c r="M287" i="16"/>
  <c r="N287" i="16" s="1"/>
  <c r="AG287" i="16"/>
  <c r="I287" i="16"/>
  <c r="Z287" i="16"/>
  <c r="AA287" i="16" s="1"/>
  <c r="V287" i="16"/>
  <c r="W287" i="16" s="1"/>
  <c r="X287" i="16" s="1"/>
  <c r="AC287" i="16"/>
  <c r="AD287" i="16" s="1"/>
  <c r="AF287" i="16" s="1"/>
  <c r="AH287" i="16" s="1"/>
  <c r="Q287" i="16"/>
  <c r="J287" i="16"/>
  <c r="A289" i="17"/>
  <c r="C288" i="17"/>
  <c r="E288" i="16" s="1"/>
  <c r="S288" i="16" s="1"/>
  <c r="D288" i="17"/>
  <c r="F288" i="16" s="1"/>
  <c r="E288" i="17"/>
  <c r="G288" i="16" s="1"/>
  <c r="B288" i="17"/>
  <c r="P288" i="16" l="1"/>
  <c r="I288" i="16"/>
  <c r="Z288" i="16"/>
  <c r="AA288" i="16" s="1"/>
  <c r="R288" i="16"/>
  <c r="T288" i="16" s="1"/>
  <c r="AG288" i="16"/>
  <c r="M288" i="16"/>
  <c r="N288" i="16" s="1"/>
  <c r="Q288" i="16"/>
  <c r="V288" i="16"/>
  <c r="W288" i="16" s="1"/>
  <c r="X288" i="16" s="1"/>
  <c r="K288" i="16"/>
  <c r="J288" i="16"/>
  <c r="AC288" i="16"/>
  <c r="AD288" i="16" s="1"/>
  <c r="AF288" i="16" s="1"/>
  <c r="AH288" i="16" s="1"/>
  <c r="A290" i="17"/>
  <c r="C289" i="17"/>
  <c r="E289" i="16" s="1"/>
  <c r="S289" i="16" s="1"/>
  <c r="D289" i="17"/>
  <c r="F289" i="16" s="1"/>
  <c r="E289" i="17"/>
  <c r="G289" i="16" s="1"/>
  <c r="B289" i="17"/>
  <c r="P289" i="16" l="1"/>
  <c r="I289" i="16"/>
  <c r="Z289" i="16"/>
  <c r="AA289" i="16" s="1"/>
  <c r="M289" i="16"/>
  <c r="N289" i="16" s="1"/>
  <c r="K289" i="16"/>
  <c r="Q289" i="16"/>
  <c r="R289" i="16"/>
  <c r="T289" i="16" s="1"/>
  <c r="J289" i="16"/>
  <c r="V289" i="16"/>
  <c r="W289" i="16" s="1"/>
  <c r="X289" i="16" s="1"/>
  <c r="AG289" i="16"/>
  <c r="AC289" i="16"/>
  <c r="AD289" i="16" s="1"/>
  <c r="AF289" i="16" s="1"/>
  <c r="AH289" i="16" s="1"/>
  <c r="A291" i="17"/>
  <c r="C290" i="17"/>
  <c r="E290" i="16" s="1"/>
  <c r="S290" i="16" s="1"/>
  <c r="D290" i="17"/>
  <c r="F290" i="16" s="1"/>
  <c r="E290" i="17"/>
  <c r="G290" i="16" s="1"/>
  <c r="B290" i="17"/>
  <c r="P290" i="16" l="1"/>
  <c r="A292" i="17"/>
  <c r="C291" i="17"/>
  <c r="E291" i="16" s="1"/>
  <c r="S291" i="16" s="1"/>
  <c r="D291" i="17"/>
  <c r="F291" i="16" s="1"/>
  <c r="E291" i="17"/>
  <c r="G291" i="16" s="1"/>
  <c r="B291" i="17"/>
  <c r="V290" i="16"/>
  <c r="W290" i="16" s="1"/>
  <c r="X290" i="16" s="1"/>
  <c r="AG290" i="16"/>
  <c r="I290" i="16"/>
  <c r="R290" i="16"/>
  <c r="T290" i="16" s="1"/>
  <c r="J290" i="16"/>
  <c r="Z290" i="16"/>
  <c r="AA290" i="16" s="1"/>
  <c r="K290" i="16"/>
  <c r="AC290" i="16"/>
  <c r="AD290" i="16" s="1"/>
  <c r="AF290" i="16" s="1"/>
  <c r="AH290" i="16" s="1"/>
  <c r="Q290" i="16"/>
  <c r="M290" i="16"/>
  <c r="N290" i="16" s="1"/>
  <c r="P291" i="16" l="1"/>
  <c r="R291" i="16"/>
  <c r="T291" i="16" s="1"/>
  <c r="AC291" i="16"/>
  <c r="AD291" i="16" s="1"/>
  <c r="AF291" i="16" s="1"/>
  <c r="AH291" i="16" s="1"/>
  <c r="Q291" i="16"/>
  <c r="J291" i="16"/>
  <c r="V291" i="16"/>
  <c r="W291" i="16" s="1"/>
  <c r="X291" i="16" s="1"/>
  <c r="AG291" i="16"/>
  <c r="K291" i="16"/>
  <c r="Z291" i="16"/>
  <c r="AA291" i="16" s="1"/>
  <c r="M291" i="16"/>
  <c r="N291" i="16" s="1"/>
  <c r="I291" i="16"/>
  <c r="A293" i="17"/>
  <c r="C292" i="17"/>
  <c r="E292" i="16" s="1"/>
  <c r="S292" i="16" s="1"/>
  <c r="D292" i="17"/>
  <c r="F292" i="16" s="1"/>
  <c r="E292" i="17"/>
  <c r="G292" i="16" s="1"/>
  <c r="B292" i="17"/>
  <c r="P292" i="16" l="1"/>
  <c r="M292" i="16"/>
  <c r="N292" i="16" s="1"/>
  <c r="AG292" i="16"/>
  <c r="I292" i="16"/>
  <c r="AC292" i="16"/>
  <c r="AD292" i="16" s="1"/>
  <c r="AF292" i="16" s="1"/>
  <c r="AH292" i="16" s="1"/>
  <c r="K292" i="16"/>
  <c r="Z292" i="16"/>
  <c r="AA292" i="16" s="1"/>
  <c r="R292" i="16"/>
  <c r="T292" i="16" s="1"/>
  <c r="Q292" i="16"/>
  <c r="J292" i="16"/>
  <c r="V292" i="16"/>
  <c r="W292" i="16" s="1"/>
  <c r="X292" i="16" s="1"/>
  <c r="A294" i="17"/>
  <c r="C293" i="17"/>
  <c r="E293" i="16" s="1"/>
  <c r="S293" i="16" s="1"/>
  <c r="D293" i="17"/>
  <c r="F293" i="16" s="1"/>
  <c r="E293" i="17"/>
  <c r="G293" i="16" s="1"/>
  <c r="B293" i="17"/>
  <c r="P293" i="16" l="1"/>
  <c r="A295" i="17"/>
  <c r="C294" i="17"/>
  <c r="E294" i="16" s="1"/>
  <c r="S294" i="16" s="1"/>
  <c r="D294" i="17"/>
  <c r="F294" i="16" s="1"/>
  <c r="E294" i="17"/>
  <c r="G294" i="16" s="1"/>
  <c r="B294" i="17"/>
  <c r="K293" i="16"/>
  <c r="R293" i="16"/>
  <c r="T293" i="16" s="1"/>
  <c r="AC293" i="16"/>
  <c r="AD293" i="16" s="1"/>
  <c r="AF293" i="16" s="1"/>
  <c r="AH293" i="16" s="1"/>
  <c r="J293" i="16"/>
  <c r="M293" i="16"/>
  <c r="N293" i="16" s="1"/>
  <c r="I293" i="16"/>
  <c r="Z293" i="16"/>
  <c r="AA293" i="16" s="1"/>
  <c r="Q293" i="16"/>
  <c r="V293" i="16"/>
  <c r="W293" i="16" s="1"/>
  <c r="X293" i="16" s="1"/>
  <c r="AG293" i="16"/>
  <c r="P294" i="16" l="1"/>
  <c r="R294" i="16"/>
  <c r="T294" i="16" s="1"/>
  <c r="M294" i="16"/>
  <c r="N294" i="16" s="1"/>
  <c r="Z294" i="16"/>
  <c r="AA294" i="16" s="1"/>
  <c r="AG294" i="16"/>
  <c r="AC294" i="16"/>
  <c r="AD294" i="16" s="1"/>
  <c r="AF294" i="16" s="1"/>
  <c r="AH294" i="16" s="1"/>
  <c r="Q294" i="16"/>
  <c r="K294" i="16"/>
  <c r="J294" i="16"/>
  <c r="I294" i="16"/>
  <c r="V294" i="16"/>
  <c r="W294" i="16" s="1"/>
  <c r="X294" i="16" s="1"/>
  <c r="A296" i="17"/>
  <c r="C295" i="17"/>
  <c r="E295" i="16" s="1"/>
  <c r="S295" i="16" s="1"/>
  <c r="D295" i="17"/>
  <c r="F295" i="16" s="1"/>
  <c r="E295" i="17"/>
  <c r="G295" i="16" s="1"/>
  <c r="B295" i="17"/>
  <c r="P295" i="16" l="1"/>
  <c r="Z295" i="16"/>
  <c r="AA295" i="16" s="1"/>
  <c r="Q295" i="16"/>
  <c r="I295" i="16"/>
  <c r="V295" i="16"/>
  <c r="W295" i="16" s="1"/>
  <c r="X295" i="16" s="1"/>
  <c r="AC295" i="16"/>
  <c r="AD295" i="16" s="1"/>
  <c r="AF295" i="16" s="1"/>
  <c r="AH295" i="16" s="1"/>
  <c r="AG295" i="16"/>
  <c r="R295" i="16"/>
  <c r="T295" i="16" s="1"/>
  <c r="J295" i="16"/>
  <c r="M295" i="16"/>
  <c r="N295" i="16" s="1"/>
  <c r="K295" i="16"/>
  <c r="A297" i="17"/>
  <c r="C296" i="17"/>
  <c r="E296" i="16" s="1"/>
  <c r="S296" i="16" s="1"/>
  <c r="D296" i="17"/>
  <c r="F296" i="16" s="1"/>
  <c r="E296" i="17"/>
  <c r="G296" i="16" s="1"/>
  <c r="B296" i="17"/>
  <c r="P296" i="16" l="1"/>
  <c r="AC296" i="16"/>
  <c r="AD296" i="16" s="1"/>
  <c r="AF296" i="16" s="1"/>
  <c r="AH296" i="16" s="1"/>
  <c r="AG296" i="16"/>
  <c r="I296" i="16"/>
  <c r="J296" i="16"/>
  <c r="M296" i="16"/>
  <c r="N296" i="16" s="1"/>
  <c r="R296" i="16"/>
  <c r="T296" i="16" s="1"/>
  <c r="V296" i="16"/>
  <c r="W296" i="16" s="1"/>
  <c r="X296" i="16" s="1"/>
  <c r="K296" i="16"/>
  <c r="Q296" i="16"/>
  <c r="Z296" i="16"/>
  <c r="AA296" i="16" s="1"/>
  <c r="A298" i="17"/>
  <c r="C297" i="17"/>
  <c r="E297" i="16" s="1"/>
  <c r="S297" i="16" s="1"/>
  <c r="D297" i="17"/>
  <c r="F297" i="16" s="1"/>
  <c r="E297" i="17"/>
  <c r="G297" i="16" s="1"/>
  <c r="B297" i="17"/>
  <c r="P297" i="16" l="1"/>
  <c r="A299" i="17"/>
  <c r="C298" i="17"/>
  <c r="E298" i="16" s="1"/>
  <c r="S298" i="16" s="1"/>
  <c r="D298" i="17"/>
  <c r="F298" i="16" s="1"/>
  <c r="E298" i="17"/>
  <c r="G298" i="16" s="1"/>
  <c r="B298" i="17"/>
  <c r="J297" i="16"/>
  <c r="Z297" i="16"/>
  <c r="AA297" i="16" s="1"/>
  <c r="R297" i="16"/>
  <c r="T297" i="16" s="1"/>
  <c r="AG297" i="16"/>
  <c r="M297" i="16"/>
  <c r="N297" i="16" s="1"/>
  <c r="Q297" i="16"/>
  <c r="V297" i="16"/>
  <c r="W297" i="16" s="1"/>
  <c r="X297" i="16" s="1"/>
  <c r="AC297" i="16"/>
  <c r="AD297" i="16" s="1"/>
  <c r="AF297" i="16" s="1"/>
  <c r="AH297" i="16" s="1"/>
  <c r="I297" i="16"/>
  <c r="K297" i="16"/>
  <c r="P298" i="16" l="1"/>
  <c r="V298" i="16"/>
  <c r="W298" i="16" s="1"/>
  <c r="X298" i="16" s="1"/>
  <c r="AC298" i="16"/>
  <c r="AD298" i="16" s="1"/>
  <c r="AF298" i="16" s="1"/>
  <c r="AH298" i="16" s="1"/>
  <c r="Q298" i="16"/>
  <c r="AG298" i="16"/>
  <c r="M298" i="16"/>
  <c r="N298" i="16" s="1"/>
  <c r="J298" i="16"/>
  <c r="K298" i="16"/>
  <c r="Z298" i="16"/>
  <c r="AA298" i="16" s="1"/>
  <c r="I298" i="16"/>
  <c r="R298" i="16"/>
  <c r="T298" i="16" s="1"/>
  <c r="A300" i="17"/>
  <c r="C299" i="17"/>
  <c r="E299" i="16" s="1"/>
  <c r="S299" i="16" s="1"/>
  <c r="D299" i="17"/>
  <c r="F299" i="16" s="1"/>
  <c r="E299" i="17"/>
  <c r="G299" i="16" s="1"/>
  <c r="B299" i="17"/>
  <c r="P299" i="16" l="1"/>
  <c r="V299" i="16"/>
  <c r="W299" i="16" s="1"/>
  <c r="X299" i="16" s="1"/>
  <c r="AC299" i="16"/>
  <c r="AD299" i="16" s="1"/>
  <c r="AF299" i="16" s="1"/>
  <c r="AH299" i="16" s="1"/>
  <c r="AG299" i="16"/>
  <c r="R299" i="16"/>
  <c r="T299" i="16" s="1"/>
  <c r="K299" i="16"/>
  <c r="Q299" i="16"/>
  <c r="J299" i="16"/>
  <c r="M299" i="16"/>
  <c r="N299" i="16" s="1"/>
  <c r="Z299" i="16"/>
  <c r="AA299" i="16" s="1"/>
  <c r="I299" i="16"/>
  <c r="A301" i="17"/>
  <c r="C300" i="17"/>
  <c r="E300" i="16" s="1"/>
  <c r="S300" i="16" s="1"/>
  <c r="D300" i="17"/>
  <c r="F300" i="16" s="1"/>
  <c r="E300" i="17"/>
  <c r="G300" i="16" s="1"/>
  <c r="B300" i="17"/>
  <c r="P300" i="16" l="1"/>
  <c r="A302" i="17"/>
  <c r="C301" i="17"/>
  <c r="E301" i="16" s="1"/>
  <c r="S301" i="16" s="1"/>
  <c r="D301" i="17"/>
  <c r="F301" i="16" s="1"/>
  <c r="E301" i="17"/>
  <c r="G301" i="16" s="1"/>
  <c r="B301" i="17"/>
  <c r="Q300" i="16"/>
  <c r="R300" i="16"/>
  <c r="T300" i="16" s="1"/>
  <c r="I300" i="16"/>
  <c r="K300" i="16"/>
  <c r="M300" i="16"/>
  <c r="N300" i="16" s="1"/>
  <c r="J300" i="16"/>
  <c r="AG300" i="16"/>
  <c r="AC300" i="16"/>
  <c r="AD300" i="16" s="1"/>
  <c r="AF300" i="16" s="1"/>
  <c r="AH300" i="16" s="1"/>
  <c r="V300" i="16"/>
  <c r="W300" i="16" s="1"/>
  <c r="X300" i="16" s="1"/>
  <c r="Z300" i="16"/>
  <c r="AA300" i="16" s="1"/>
  <c r="P301" i="16" l="1"/>
  <c r="K301" i="16"/>
  <c r="R301" i="16"/>
  <c r="T301" i="16" s="1"/>
  <c r="AC301" i="16"/>
  <c r="AD301" i="16" s="1"/>
  <c r="AF301" i="16" s="1"/>
  <c r="AH301" i="16" s="1"/>
  <c r="Q301" i="16"/>
  <c r="J301" i="16"/>
  <c r="M301" i="16"/>
  <c r="N301" i="16" s="1"/>
  <c r="I301" i="16"/>
  <c r="V301" i="16"/>
  <c r="W301" i="16" s="1"/>
  <c r="X301" i="16" s="1"/>
  <c r="AG301" i="16"/>
  <c r="Z301" i="16"/>
  <c r="AA301" i="16" s="1"/>
  <c r="A303" i="17"/>
  <c r="C302" i="17"/>
  <c r="E302" i="16" s="1"/>
  <c r="S302" i="16" s="1"/>
  <c r="D302" i="17"/>
  <c r="F302" i="16" s="1"/>
  <c r="E302" i="17"/>
  <c r="G302" i="16" s="1"/>
  <c r="B302" i="17"/>
  <c r="P302" i="16" l="1"/>
  <c r="A304" i="17"/>
  <c r="C303" i="17"/>
  <c r="E303" i="16" s="1"/>
  <c r="S303" i="16" s="1"/>
  <c r="D303" i="17"/>
  <c r="F303" i="16" s="1"/>
  <c r="E303" i="17"/>
  <c r="G303" i="16" s="1"/>
  <c r="B303" i="17"/>
  <c r="Z302" i="16"/>
  <c r="AA302" i="16" s="1"/>
  <c r="R302" i="16"/>
  <c r="T302" i="16" s="1"/>
  <c r="Q302" i="16"/>
  <c r="AG302" i="16"/>
  <c r="AC302" i="16"/>
  <c r="AD302" i="16" s="1"/>
  <c r="AF302" i="16" s="1"/>
  <c r="AH302" i="16" s="1"/>
  <c r="K302" i="16"/>
  <c r="V302" i="16"/>
  <c r="W302" i="16" s="1"/>
  <c r="X302" i="16" s="1"/>
  <c r="J302" i="16"/>
  <c r="I302" i="16"/>
  <c r="M302" i="16"/>
  <c r="N302" i="16" s="1"/>
  <c r="P303" i="16" l="1"/>
  <c r="Z303" i="16"/>
  <c r="AA303" i="16" s="1"/>
  <c r="I303" i="16"/>
  <c r="R303" i="16"/>
  <c r="T303" i="16" s="1"/>
  <c r="K303" i="16"/>
  <c r="M303" i="16"/>
  <c r="N303" i="16" s="1"/>
  <c r="J303" i="16"/>
  <c r="AG303" i="16"/>
  <c r="AC303" i="16"/>
  <c r="AD303" i="16" s="1"/>
  <c r="AF303" i="16" s="1"/>
  <c r="AH303" i="16" s="1"/>
  <c r="V303" i="16"/>
  <c r="W303" i="16" s="1"/>
  <c r="X303" i="16" s="1"/>
  <c r="Q303" i="16"/>
  <c r="A305" i="17"/>
  <c r="C304" i="17"/>
  <c r="E304" i="16" s="1"/>
  <c r="S304" i="16" s="1"/>
  <c r="D304" i="17"/>
  <c r="F304" i="16" s="1"/>
  <c r="E304" i="17"/>
  <c r="G304" i="16" s="1"/>
  <c r="B304" i="17"/>
  <c r="P304" i="16" l="1"/>
  <c r="J304" i="16"/>
  <c r="Z304" i="16"/>
  <c r="AA304" i="16" s="1"/>
  <c r="R304" i="16"/>
  <c r="T304" i="16" s="1"/>
  <c r="Q304" i="16"/>
  <c r="M304" i="16"/>
  <c r="N304" i="16" s="1"/>
  <c r="AG304" i="16"/>
  <c r="AC304" i="16"/>
  <c r="AD304" i="16" s="1"/>
  <c r="AF304" i="16" s="1"/>
  <c r="AH304" i="16" s="1"/>
  <c r="I304" i="16"/>
  <c r="K304" i="16"/>
  <c r="V304" i="16"/>
  <c r="W304" i="16" s="1"/>
  <c r="X304" i="16" s="1"/>
  <c r="A306" i="17"/>
  <c r="C305" i="17"/>
  <c r="E305" i="16" s="1"/>
  <c r="S305" i="16" s="1"/>
  <c r="D305" i="17"/>
  <c r="F305" i="16" s="1"/>
  <c r="E305" i="17"/>
  <c r="G305" i="16" s="1"/>
  <c r="B305" i="17"/>
  <c r="P305" i="16" l="1"/>
  <c r="AG305" i="16"/>
  <c r="I305" i="16"/>
  <c r="Z305" i="16"/>
  <c r="AA305" i="16" s="1"/>
  <c r="K305" i="16"/>
  <c r="R305" i="16"/>
  <c r="T305" i="16" s="1"/>
  <c r="M305" i="16"/>
  <c r="N305" i="16" s="1"/>
  <c r="Q305" i="16"/>
  <c r="AC305" i="16"/>
  <c r="AD305" i="16" s="1"/>
  <c r="AF305" i="16" s="1"/>
  <c r="AH305" i="16" s="1"/>
  <c r="J305" i="16"/>
  <c r="V305" i="16"/>
  <c r="W305" i="16" s="1"/>
  <c r="X305" i="16" s="1"/>
  <c r="A307" i="17"/>
  <c r="C306" i="17"/>
  <c r="E306" i="16" s="1"/>
  <c r="S306" i="16" s="1"/>
  <c r="D306" i="17"/>
  <c r="F306" i="16" s="1"/>
  <c r="E306" i="17"/>
  <c r="G306" i="16" s="1"/>
  <c r="B306" i="17"/>
  <c r="P306" i="16" l="1"/>
  <c r="Z306" i="16"/>
  <c r="AA306" i="16" s="1"/>
  <c r="J306" i="16"/>
  <c r="R306" i="16"/>
  <c r="T306" i="16" s="1"/>
  <c r="K306" i="16"/>
  <c r="I306" i="16"/>
  <c r="M306" i="16"/>
  <c r="N306" i="16" s="1"/>
  <c r="AG306" i="16"/>
  <c r="AC306" i="16"/>
  <c r="AD306" i="16" s="1"/>
  <c r="AF306" i="16" s="1"/>
  <c r="AH306" i="16" s="1"/>
  <c r="V306" i="16"/>
  <c r="W306" i="16" s="1"/>
  <c r="X306" i="16" s="1"/>
  <c r="Q306" i="16"/>
  <c r="A308" i="17"/>
  <c r="C307" i="17"/>
  <c r="E307" i="16" s="1"/>
  <c r="S307" i="16" s="1"/>
  <c r="D307" i="17"/>
  <c r="F307" i="16" s="1"/>
  <c r="E307" i="17"/>
  <c r="G307" i="16" s="1"/>
  <c r="B307" i="17"/>
  <c r="P307" i="16" l="1"/>
  <c r="AC307" i="16"/>
  <c r="AD307" i="16" s="1"/>
  <c r="AF307" i="16" s="1"/>
  <c r="AH307" i="16" s="1"/>
  <c r="M307" i="16"/>
  <c r="N307" i="16" s="1"/>
  <c r="J307" i="16"/>
  <c r="I307" i="16"/>
  <c r="R307" i="16"/>
  <c r="T307" i="16" s="1"/>
  <c r="AG307" i="16"/>
  <c r="K307" i="16"/>
  <c r="V307" i="16"/>
  <c r="W307" i="16" s="1"/>
  <c r="X307" i="16" s="1"/>
  <c r="Q307" i="16"/>
  <c r="Z307" i="16"/>
  <c r="AA307" i="16" s="1"/>
  <c r="A309" i="17"/>
  <c r="C308" i="17"/>
  <c r="E308" i="16" s="1"/>
  <c r="S308" i="16" s="1"/>
  <c r="D308" i="17"/>
  <c r="F308" i="16" s="1"/>
  <c r="E308" i="17"/>
  <c r="G308" i="16" s="1"/>
  <c r="B308" i="17"/>
  <c r="P308" i="16" l="1"/>
  <c r="AC308" i="16"/>
  <c r="AD308" i="16" s="1"/>
  <c r="AF308" i="16" s="1"/>
  <c r="AH308" i="16" s="1"/>
  <c r="Q308" i="16"/>
  <c r="Z308" i="16"/>
  <c r="AA308" i="16" s="1"/>
  <c r="K308" i="16"/>
  <c r="AG308" i="16"/>
  <c r="I308" i="16"/>
  <c r="V308" i="16"/>
  <c r="W308" i="16" s="1"/>
  <c r="X308" i="16" s="1"/>
  <c r="R308" i="16"/>
  <c r="T308" i="16" s="1"/>
  <c r="J308" i="16"/>
  <c r="M308" i="16"/>
  <c r="N308" i="16" s="1"/>
  <c r="A310" i="17"/>
  <c r="C309" i="17"/>
  <c r="E309" i="16" s="1"/>
  <c r="S309" i="16" s="1"/>
  <c r="D309" i="17"/>
  <c r="F309" i="16" s="1"/>
  <c r="E309" i="17"/>
  <c r="G309" i="16" s="1"/>
  <c r="B309" i="17"/>
  <c r="P309" i="16" l="1"/>
  <c r="K309" i="16"/>
  <c r="I309" i="16"/>
  <c r="AG309" i="16"/>
  <c r="Z309" i="16"/>
  <c r="AA309" i="16" s="1"/>
  <c r="J309" i="16"/>
  <c r="R309" i="16"/>
  <c r="T309" i="16" s="1"/>
  <c r="V309" i="16"/>
  <c r="W309" i="16" s="1"/>
  <c r="X309" i="16" s="1"/>
  <c r="M309" i="16"/>
  <c r="N309" i="16" s="1"/>
  <c r="AC309" i="16"/>
  <c r="AD309" i="16" s="1"/>
  <c r="AF309" i="16" s="1"/>
  <c r="AH309" i="16" s="1"/>
  <c r="Q309" i="16"/>
  <c r="A311" i="17"/>
  <c r="C310" i="17"/>
  <c r="E310" i="16" s="1"/>
  <c r="S310" i="16" s="1"/>
  <c r="D310" i="17"/>
  <c r="F310" i="16" s="1"/>
  <c r="E310" i="17"/>
  <c r="G310" i="16" s="1"/>
  <c r="B310" i="17"/>
  <c r="P310" i="16" l="1"/>
  <c r="V310" i="16"/>
  <c r="W310" i="16" s="1"/>
  <c r="X310" i="16" s="1"/>
  <c r="Q310" i="16"/>
  <c r="I310" i="16"/>
  <c r="M310" i="16"/>
  <c r="N310" i="16" s="1"/>
  <c r="J310" i="16"/>
  <c r="AG310" i="16"/>
  <c r="Z310" i="16"/>
  <c r="AA310" i="16" s="1"/>
  <c r="K310" i="16"/>
  <c r="R310" i="16"/>
  <c r="T310" i="16" s="1"/>
  <c r="AC310" i="16"/>
  <c r="AD310" i="16" s="1"/>
  <c r="AF310" i="16" s="1"/>
  <c r="AH310" i="16" s="1"/>
  <c r="A312" i="17"/>
  <c r="C311" i="17"/>
  <c r="E311" i="16" s="1"/>
  <c r="S311" i="16" s="1"/>
  <c r="D311" i="17"/>
  <c r="F311" i="16" s="1"/>
  <c r="E311" i="17"/>
  <c r="G311" i="16" s="1"/>
  <c r="B311" i="17"/>
  <c r="P311" i="16" l="1"/>
  <c r="V311" i="16"/>
  <c r="W311" i="16" s="1"/>
  <c r="X311" i="16" s="1"/>
  <c r="R311" i="16"/>
  <c r="T311" i="16" s="1"/>
  <c r="I311" i="16"/>
  <c r="J311" i="16"/>
  <c r="M311" i="16"/>
  <c r="N311" i="16" s="1"/>
  <c r="Q311" i="16"/>
  <c r="AC311" i="16"/>
  <c r="AD311" i="16" s="1"/>
  <c r="AF311" i="16" s="1"/>
  <c r="AH311" i="16" s="1"/>
  <c r="K311" i="16"/>
  <c r="Z311" i="16"/>
  <c r="AA311" i="16" s="1"/>
  <c r="AG311" i="16"/>
  <c r="A313" i="17"/>
  <c r="C312" i="17"/>
  <c r="E312" i="16" s="1"/>
  <c r="S312" i="16" s="1"/>
  <c r="D312" i="17"/>
  <c r="F312" i="16" s="1"/>
  <c r="E312" i="17"/>
  <c r="G312" i="16" s="1"/>
  <c r="B312" i="17"/>
  <c r="P312" i="16" l="1"/>
  <c r="M312" i="16"/>
  <c r="N312" i="16" s="1"/>
  <c r="V312" i="16"/>
  <c r="W312" i="16" s="1"/>
  <c r="X312" i="16" s="1"/>
  <c r="AC312" i="16"/>
  <c r="AD312" i="16" s="1"/>
  <c r="AF312" i="16" s="1"/>
  <c r="AH312" i="16" s="1"/>
  <c r="K312" i="16"/>
  <c r="J312" i="16"/>
  <c r="I312" i="16"/>
  <c r="AG312" i="16"/>
  <c r="Q312" i="16"/>
  <c r="R312" i="16"/>
  <c r="T312" i="16" s="1"/>
  <c r="Z312" i="16"/>
  <c r="AA312" i="16" s="1"/>
  <c r="A314" i="17"/>
  <c r="C313" i="17"/>
  <c r="E313" i="16" s="1"/>
  <c r="S313" i="16" s="1"/>
  <c r="D313" i="17"/>
  <c r="F313" i="16" s="1"/>
  <c r="E313" i="17"/>
  <c r="G313" i="16" s="1"/>
  <c r="B313" i="17"/>
  <c r="P313" i="16" l="1"/>
  <c r="A315" i="17"/>
  <c r="C314" i="17"/>
  <c r="E314" i="16" s="1"/>
  <c r="S314" i="16" s="1"/>
  <c r="D314" i="17"/>
  <c r="F314" i="16" s="1"/>
  <c r="E314" i="17"/>
  <c r="G314" i="16" s="1"/>
  <c r="B314" i="17"/>
  <c r="J313" i="16"/>
  <c r="Z313" i="16"/>
  <c r="AA313" i="16" s="1"/>
  <c r="R313" i="16"/>
  <c r="T313" i="16" s="1"/>
  <c r="AG313" i="16"/>
  <c r="V313" i="16"/>
  <c r="W313" i="16" s="1"/>
  <c r="X313" i="16" s="1"/>
  <c r="I313" i="16"/>
  <c r="M313" i="16"/>
  <c r="N313" i="16" s="1"/>
  <c r="Q313" i="16"/>
  <c r="K313" i="16"/>
  <c r="AC313" i="16"/>
  <c r="AD313" i="16" s="1"/>
  <c r="AF313" i="16" s="1"/>
  <c r="AH313" i="16" s="1"/>
  <c r="P314" i="16" l="1"/>
  <c r="AG314" i="16"/>
  <c r="Q314" i="16"/>
  <c r="K314" i="16"/>
  <c r="V314" i="16"/>
  <c r="W314" i="16" s="1"/>
  <c r="X314" i="16" s="1"/>
  <c r="I314" i="16"/>
  <c r="Z314" i="16"/>
  <c r="AA314" i="16" s="1"/>
  <c r="R314" i="16"/>
  <c r="T314" i="16" s="1"/>
  <c r="M314" i="16"/>
  <c r="N314" i="16" s="1"/>
  <c r="J314" i="16"/>
  <c r="AC314" i="16"/>
  <c r="AD314" i="16" s="1"/>
  <c r="AF314" i="16" s="1"/>
  <c r="AH314" i="16" s="1"/>
  <c r="A316" i="17"/>
  <c r="C315" i="17"/>
  <c r="E315" i="16" s="1"/>
  <c r="S315" i="16" s="1"/>
  <c r="D315" i="17"/>
  <c r="F315" i="16" s="1"/>
  <c r="E315" i="17"/>
  <c r="G315" i="16" s="1"/>
  <c r="B315" i="17"/>
  <c r="P315" i="16" l="1"/>
  <c r="Q315" i="16"/>
  <c r="V315" i="16"/>
  <c r="W315" i="16" s="1"/>
  <c r="X315" i="16" s="1"/>
  <c r="I315" i="16"/>
  <c r="K315" i="16"/>
  <c r="AC315" i="16"/>
  <c r="AD315" i="16" s="1"/>
  <c r="AF315" i="16" s="1"/>
  <c r="AH315" i="16" s="1"/>
  <c r="AG315" i="16"/>
  <c r="R315" i="16"/>
  <c r="T315" i="16" s="1"/>
  <c r="J315" i="16"/>
  <c r="M315" i="16"/>
  <c r="N315" i="16" s="1"/>
  <c r="Z315" i="16"/>
  <c r="AA315" i="16" s="1"/>
  <c r="A317" i="17"/>
  <c r="C316" i="17"/>
  <c r="E316" i="16" s="1"/>
  <c r="S316" i="16" s="1"/>
  <c r="D316" i="17"/>
  <c r="F316" i="16" s="1"/>
  <c r="E316" i="17"/>
  <c r="G316" i="16" s="1"/>
  <c r="B316" i="17"/>
  <c r="P316" i="16" l="1"/>
  <c r="AG316" i="16"/>
  <c r="Z316" i="16"/>
  <c r="AA316" i="16" s="1"/>
  <c r="AC316" i="16"/>
  <c r="AD316" i="16" s="1"/>
  <c r="AF316" i="16" s="1"/>
  <c r="AH316" i="16" s="1"/>
  <c r="J316" i="16"/>
  <c r="I316" i="16"/>
  <c r="M316" i="16"/>
  <c r="N316" i="16" s="1"/>
  <c r="K316" i="16"/>
  <c r="R316" i="16"/>
  <c r="T316" i="16" s="1"/>
  <c r="Q316" i="16"/>
  <c r="V316" i="16"/>
  <c r="W316" i="16" s="1"/>
  <c r="X316" i="16" s="1"/>
  <c r="A318" i="17"/>
  <c r="C317" i="17"/>
  <c r="E317" i="16" s="1"/>
  <c r="S317" i="16" s="1"/>
  <c r="D317" i="17"/>
  <c r="F317" i="16" s="1"/>
  <c r="E317" i="17"/>
  <c r="G317" i="16" s="1"/>
  <c r="B317" i="17"/>
  <c r="P317" i="16" l="1"/>
  <c r="J317" i="16"/>
  <c r="Z317" i="16"/>
  <c r="AA317" i="16" s="1"/>
  <c r="AC317" i="16"/>
  <c r="AD317" i="16" s="1"/>
  <c r="AF317" i="16" s="1"/>
  <c r="AH317" i="16" s="1"/>
  <c r="AG317" i="16"/>
  <c r="M317" i="16"/>
  <c r="N317" i="16" s="1"/>
  <c r="K317" i="16"/>
  <c r="V317" i="16"/>
  <c r="W317" i="16" s="1"/>
  <c r="X317" i="16" s="1"/>
  <c r="R317" i="16"/>
  <c r="T317" i="16" s="1"/>
  <c r="I317" i="16"/>
  <c r="Q317" i="16"/>
  <c r="A319" i="17"/>
  <c r="C318" i="17"/>
  <c r="E318" i="16" s="1"/>
  <c r="S318" i="16" s="1"/>
  <c r="D318" i="17"/>
  <c r="F318" i="16" s="1"/>
  <c r="E318" i="17"/>
  <c r="G318" i="16" s="1"/>
  <c r="B318" i="17"/>
  <c r="P318" i="16" l="1"/>
  <c r="A320" i="17"/>
  <c r="C319" i="17"/>
  <c r="E319" i="16" s="1"/>
  <c r="S319" i="16" s="1"/>
  <c r="D319" i="17"/>
  <c r="F319" i="16" s="1"/>
  <c r="E319" i="17"/>
  <c r="G319" i="16" s="1"/>
  <c r="B319" i="17"/>
  <c r="Q318" i="16"/>
  <c r="Z318" i="16"/>
  <c r="AA318" i="16" s="1"/>
  <c r="AC318" i="16"/>
  <c r="AD318" i="16" s="1"/>
  <c r="AF318" i="16" s="1"/>
  <c r="AH318" i="16" s="1"/>
  <c r="J318" i="16"/>
  <c r="R318" i="16"/>
  <c r="T318" i="16" s="1"/>
  <c r="AG318" i="16"/>
  <c r="M318" i="16"/>
  <c r="N318" i="16" s="1"/>
  <c r="K318" i="16"/>
  <c r="V318" i="16"/>
  <c r="W318" i="16" s="1"/>
  <c r="X318" i="16" s="1"/>
  <c r="I318" i="16"/>
  <c r="P319" i="16" l="1"/>
  <c r="AG319" i="16"/>
  <c r="M319" i="16"/>
  <c r="N319" i="16" s="1"/>
  <c r="R319" i="16"/>
  <c r="T319" i="16" s="1"/>
  <c r="K319" i="16"/>
  <c r="Q319" i="16"/>
  <c r="Z319" i="16"/>
  <c r="AA319" i="16" s="1"/>
  <c r="V319" i="16"/>
  <c r="W319" i="16" s="1"/>
  <c r="X319" i="16" s="1"/>
  <c r="AC319" i="16"/>
  <c r="AD319" i="16" s="1"/>
  <c r="AF319" i="16" s="1"/>
  <c r="AH319" i="16" s="1"/>
  <c r="I319" i="16"/>
  <c r="J319" i="16"/>
  <c r="A321" i="17"/>
  <c r="C320" i="17"/>
  <c r="E320" i="16" s="1"/>
  <c r="S320" i="16" s="1"/>
  <c r="D320" i="17"/>
  <c r="F320" i="16" s="1"/>
  <c r="E320" i="17"/>
  <c r="G320" i="16" s="1"/>
  <c r="B320" i="17"/>
  <c r="P320" i="16" l="1"/>
  <c r="I320" i="16"/>
  <c r="Z320" i="16"/>
  <c r="AA320" i="16" s="1"/>
  <c r="V320" i="16"/>
  <c r="W320" i="16" s="1"/>
  <c r="X320" i="16" s="1"/>
  <c r="K320" i="16"/>
  <c r="M320" i="16"/>
  <c r="N320" i="16" s="1"/>
  <c r="AG320" i="16"/>
  <c r="Q320" i="16"/>
  <c r="AC320" i="16"/>
  <c r="AD320" i="16" s="1"/>
  <c r="AF320" i="16" s="1"/>
  <c r="AH320" i="16" s="1"/>
  <c r="J320" i="16"/>
  <c r="R320" i="16"/>
  <c r="T320" i="16" s="1"/>
  <c r="A322" i="17"/>
  <c r="C321" i="17"/>
  <c r="E321" i="16" s="1"/>
  <c r="S321" i="16" s="1"/>
  <c r="D321" i="17"/>
  <c r="F321" i="16" s="1"/>
  <c r="E321" i="17"/>
  <c r="G321" i="16" s="1"/>
  <c r="B321" i="17"/>
  <c r="P321" i="16" l="1"/>
  <c r="R321" i="16"/>
  <c r="T321" i="16" s="1"/>
  <c r="Q321" i="16"/>
  <c r="J321" i="16"/>
  <c r="V321" i="16"/>
  <c r="W321" i="16" s="1"/>
  <c r="X321" i="16" s="1"/>
  <c r="AG321" i="16"/>
  <c r="K321" i="16"/>
  <c r="I321" i="16"/>
  <c r="M321" i="16"/>
  <c r="N321" i="16" s="1"/>
  <c r="AC321" i="16"/>
  <c r="AD321" i="16" s="1"/>
  <c r="AF321" i="16" s="1"/>
  <c r="AH321" i="16" s="1"/>
  <c r="Z321" i="16"/>
  <c r="AA321" i="16" s="1"/>
  <c r="A323" i="17"/>
  <c r="C322" i="17"/>
  <c r="E322" i="16" s="1"/>
  <c r="S322" i="16" s="1"/>
  <c r="D322" i="17"/>
  <c r="F322" i="16" s="1"/>
  <c r="E322" i="17"/>
  <c r="G322" i="16" s="1"/>
  <c r="B322" i="17"/>
  <c r="P322" i="16" l="1"/>
  <c r="R322" i="16"/>
  <c r="T322" i="16" s="1"/>
  <c r="I322" i="16"/>
  <c r="AC322" i="16"/>
  <c r="AD322" i="16" s="1"/>
  <c r="AF322" i="16" s="1"/>
  <c r="AH322" i="16" s="1"/>
  <c r="J322" i="16"/>
  <c r="Z322" i="16"/>
  <c r="AA322" i="16" s="1"/>
  <c r="K322" i="16"/>
  <c r="AG322" i="16"/>
  <c r="M322" i="16"/>
  <c r="N322" i="16" s="1"/>
  <c r="Q322" i="16"/>
  <c r="V322" i="16"/>
  <c r="W322" i="16" s="1"/>
  <c r="X322" i="16" s="1"/>
  <c r="A324" i="17"/>
  <c r="C323" i="17"/>
  <c r="E323" i="16" s="1"/>
  <c r="S323" i="16" s="1"/>
  <c r="D323" i="17"/>
  <c r="F323" i="16" s="1"/>
  <c r="E323" i="17"/>
  <c r="G323" i="16" s="1"/>
  <c r="B323" i="17"/>
  <c r="P323" i="16" l="1"/>
  <c r="AG323" i="16"/>
  <c r="M323" i="16"/>
  <c r="N323" i="16" s="1"/>
  <c r="V323" i="16"/>
  <c r="W323" i="16" s="1"/>
  <c r="X323" i="16" s="1"/>
  <c r="K323" i="16"/>
  <c r="R323" i="16"/>
  <c r="T323" i="16" s="1"/>
  <c r="J323" i="16"/>
  <c r="AC323" i="16"/>
  <c r="AD323" i="16" s="1"/>
  <c r="AF323" i="16" s="1"/>
  <c r="AH323" i="16" s="1"/>
  <c r="I323" i="16"/>
  <c r="Z323" i="16"/>
  <c r="AA323" i="16" s="1"/>
  <c r="Q323" i="16"/>
  <c r="A325" i="17"/>
  <c r="C324" i="17"/>
  <c r="E324" i="16" s="1"/>
  <c r="S324" i="16" s="1"/>
  <c r="D324" i="17"/>
  <c r="F324" i="16" s="1"/>
  <c r="E324" i="17"/>
  <c r="G324" i="16" s="1"/>
  <c r="B324" i="17"/>
  <c r="P324" i="16" l="1"/>
  <c r="J324" i="16"/>
  <c r="AC324" i="16"/>
  <c r="AD324" i="16" s="1"/>
  <c r="AF324" i="16" s="1"/>
  <c r="AH324" i="16" s="1"/>
  <c r="AG324" i="16"/>
  <c r="Q324" i="16"/>
  <c r="Z324" i="16"/>
  <c r="AA324" i="16" s="1"/>
  <c r="K324" i="16"/>
  <c r="M324" i="16"/>
  <c r="N324" i="16" s="1"/>
  <c r="I324" i="16"/>
  <c r="R324" i="16"/>
  <c r="T324" i="16" s="1"/>
  <c r="V324" i="16"/>
  <c r="W324" i="16" s="1"/>
  <c r="X324" i="16" s="1"/>
  <c r="A326" i="17"/>
  <c r="C325" i="17"/>
  <c r="E325" i="16" s="1"/>
  <c r="S325" i="16" s="1"/>
  <c r="D325" i="17"/>
  <c r="F325" i="16" s="1"/>
  <c r="E325" i="17"/>
  <c r="G325" i="16" s="1"/>
  <c r="B325" i="17"/>
  <c r="P325" i="16" l="1"/>
  <c r="Z325" i="16"/>
  <c r="AA325" i="16" s="1"/>
  <c r="M325" i="16"/>
  <c r="N325" i="16" s="1"/>
  <c r="K325" i="16"/>
  <c r="J325" i="16"/>
  <c r="V325" i="16"/>
  <c r="W325" i="16" s="1"/>
  <c r="X325" i="16" s="1"/>
  <c r="AG325" i="16"/>
  <c r="Q325" i="16"/>
  <c r="AC325" i="16"/>
  <c r="AD325" i="16" s="1"/>
  <c r="AF325" i="16" s="1"/>
  <c r="AH325" i="16" s="1"/>
  <c r="R325" i="16"/>
  <c r="T325" i="16" s="1"/>
  <c r="I325" i="16"/>
  <c r="A327" i="17"/>
  <c r="C326" i="17"/>
  <c r="E326" i="16" s="1"/>
  <c r="S326" i="16" s="1"/>
  <c r="D326" i="17"/>
  <c r="F326" i="16" s="1"/>
  <c r="E326" i="17"/>
  <c r="G326" i="16" s="1"/>
  <c r="B326" i="17"/>
  <c r="P326" i="16" l="1"/>
  <c r="A328" i="17"/>
  <c r="C327" i="17"/>
  <c r="E327" i="16" s="1"/>
  <c r="S327" i="16" s="1"/>
  <c r="D327" i="17"/>
  <c r="F327" i="16" s="1"/>
  <c r="E327" i="17"/>
  <c r="G327" i="16" s="1"/>
  <c r="B327" i="17"/>
  <c r="AC326" i="16"/>
  <c r="AD326" i="16" s="1"/>
  <c r="AF326" i="16" s="1"/>
  <c r="AH326" i="16" s="1"/>
  <c r="V326" i="16"/>
  <c r="W326" i="16" s="1"/>
  <c r="X326" i="16" s="1"/>
  <c r="K326" i="16"/>
  <c r="AG326" i="16"/>
  <c r="R326" i="16"/>
  <c r="T326" i="16" s="1"/>
  <c r="Q326" i="16"/>
  <c r="I326" i="16"/>
  <c r="M326" i="16"/>
  <c r="N326" i="16" s="1"/>
  <c r="Z326" i="16"/>
  <c r="AA326" i="16" s="1"/>
  <c r="J326" i="16"/>
  <c r="P327" i="16" l="1"/>
  <c r="Q327" i="16"/>
  <c r="J327" i="16"/>
  <c r="M327" i="16"/>
  <c r="N327" i="16" s="1"/>
  <c r="K327" i="16"/>
  <c r="AG327" i="16"/>
  <c r="V327" i="16"/>
  <c r="W327" i="16" s="1"/>
  <c r="X327" i="16" s="1"/>
  <c r="Z327" i="16"/>
  <c r="AA327" i="16" s="1"/>
  <c r="AC327" i="16"/>
  <c r="AD327" i="16" s="1"/>
  <c r="AF327" i="16" s="1"/>
  <c r="AH327" i="16" s="1"/>
  <c r="I327" i="16"/>
  <c r="R327" i="16"/>
  <c r="T327" i="16" s="1"/>
  <c r="A329" i="17"/>
  <c r="C328" i="17"/>
  <c r="E328" i="16" s="1"/>
  <c r="S328" i="16" s="1"/>
  <c r="D328" i="17"/>
  <c r="F328" i="16" s="1"/>
  <c r="E328" i="17"/>
  <c r="G328" i="16" s="1"/>
  <c r="B328" i="17"/>
  <c r="P328" i="16" l="1"/>
  <c r="I328" i="16"/>
  <c r="K328" i="16"/>
  <c r="R328" i="16"/>
  <c r="T328" i="16" s="1"/>
  <c r="V328" i="16"/>
  <c r="W328" i="16" s="1"/>
  <c r="X328" i="16" s="1"/>
  <c r="J328" i="16"/>
  <c r="Z328" i="16"/>
  <c r="AA328" i="16" s="1"/>
  <c r="AC328" i="16"/>
  <c r="AD328" i="16" s="1"/>
  <c r="AF328" i="16" s="1"/>
  <c r="AH328" i="16" s="1"/>
  <c r="AG328" i="16"/>
  <c r="M328" i="16"/>
  <c r="N328" i="16" s="1"/>
  <c r="Q328" i="16"/>
  <c r="A330" i="17"/>
  <c r="C329" i="17"/>
  <c r="E329" i="16" s="1"/>
  <c r="S329" i="16" s="1"/>
  <c r="D329" i="17"/>
  <c r="F329" i="16" s="1"/>
  <c r="E329" i="17"/>
  <c r="G329" i="16" s="1"/>
  <c r="B329" i="17"/>
  <c r="P329" i="16" l="1"/>
  <c r="A331" i="17"/>
  <c r="C330" i="17"/>
  <c r="E330" i="16" s="1"/>
  <c r="S330" i="16" s="1"/>
  <c r="D330" i="17"/>
  <c r="F330" i="16" s="1"/>
  <c r="E330" i="17"/>
  <c r="G330" i="16" s="1"/>
  <c r="B330" i="17"/>
  <c r="AG329" i="16"/>
  <c r="M329" i="16"/>
  <c r="N329" i="16" s="1"/>
  <c r="AC329" i="16"/>
  <c r="AD329" i="16" s="1"/>
  <c r="AF329" i="16" s="1"/>
  <c r="AH329" i="16" s="1"/>
  <c r="I329" i="16"/>
  <c r="Z329" i="16"/>
  <c r="AA329" i="16" s="1"/>
  <c r="K329" i="16"/>
  <c r="R329" i="16"/>
  <c r="T329" i="16" s="1"/>
  <c r="V329" i="16"/>
  <c r="W329" i="16" s="1"/>
  <c r="X329" i="16" s="1"/>
  <c r="J329" i="16"/>
  <c r="Q329" i="16"/>
  <c r="P330" i="16" l="1"/>
  <c r="K330" i="16"/>
  <c r="I330" i="16"/>
  <c r="AG330" i="16"/>
  <c r="R330" i="16"/>
  <c r="T330" i="16" s="1"/>
  <c r="Q330" i="16"/>
  <c r="J330" i="16"/>
  <c r="M330" i="16"/>
  <c r="N330" i="16" s="1"/>
  <c r="Z330" i="16"/>
  <c r="AA330" i="16" s="1"/>
  <c r="V330" i="16"/>
  <c r="W330" i="16" s="1"/>
  <c r="X330" i="16" s="1"/>
  <c r="AC330" i="16"/>
  <c r="AD330" i="16" s="1"/>
  <c r="AF330" i="16" s="1"/>
  <c r="AH330" i="16" s="1"/>
  <c r="A332" i="17"/>
  <c r="C331" i="17"/>
  <c r="E331" i="16" s="1"/>
  <c r="S331" i="16" s="1"/>
  <c r="D331" i="17"/>
  <c r="F331" i="16" s="1"/>
  <c r="E331" i="17"/>
  <c r="G331" i="16" s="1"/>
  <c r="B331" i="17"/>
  <c r="P331" i="16" l="1"/>
  <c r="K331" i="16"/>
  <c r="Q331" i="16"/>
  <c r="Z331" i="16"/>
  <c r="AA331" i="16" s="1"/>
  <c r="R331" i="16"/>
  <c r="T331" i="16" s="1"/>
  <c r="J331" i="16"/>
  <c r="AG331" i="16"/>
  <c r="M331" i="16"/>
  <c r="N331" i="16" s="1"/>
  <c r="V331" i="16"/>
  <c r="W331" i="16" s="1"/>
  <c r="X331" i="16" s="1"/>
  <c r="I331" i="16"/>
  <c r="AC331" i="16"/>
  <c r="AD331" i="16" s="1"/>
  <c r="AF331" i="16" s="1"/>
  <c r="AH331" i="16" s="1"/>
  <c r="A333" i="17"/>
  <c r="C332" i="17"/>
  <c r="E332" i="16" s="1"/>
  <c r="S332" i="16" s="1"/>
  <c r="D332" i="17"/>
  <c r="F332" i="16" s="1"/>
  <c r="E332" i="17"/>
  <c r="G332" i="16" s="1"/>
  <c r="B332" i="17"/>
  <c r="P332" i="16" l="1"/>
  <c r="A334" i="17"/>
  <c r="C333" i="17"/>
  <c r="E333" i="16" s="1"/>
  <c r="S333" i="16" s="1"/>
  <c r="D333" i="17"/>
  <c r="F333" i="16" s="1"/>
  <c r="E333" i="17"/>
  <c r="G333" i="16" s="1"/>
  <c r="B333" i="17"/>
  <c r="M332" i="16"/>
  <c r="N332" i="16" s="1"/>
  <c r="AG332" i="16"/>
  <c r="I332" i="16"/>
  <c r="AC332" i="16"/>
  <c r="AD332" i="16" s="1"/>
  <c r="AF332" i="16" s="1"/>
  <c r="AH332" i="16" s="1"/>
  <c r="K332" i="16"/>
  <c r="J332" i="16"/>
  <c r="V332" i="16"/>
  <c r="W332" i="16" s="1"/>
  <c r="X332" i="16" s="1"/>
  <c r="Z332" i="16"/>
  <c r="AA332" i="16" s="1"/>
  <c r="Q332" i="16"/>
  <c r="R332" i="16"/>
  <c r="T332" i="16" s="1"/>
  <c r="P333" i="16" l="1"/>
  <c r="Q333" i="16"/>
  <c r="AG333" i="16"/>
  <c r="Z333" i="16"/>
  <c r="AA333" i="16" s="1"/>
  <c r="K333" i="16"/>
  <c r="I333" i="16"/>
  <c r="V333" i="16"/>
  <c r="W333" i="16" s="1"/>
  <c r="X333" i="16" s="1"/>
  <c r="AC333" i="16"/>
  <c r="AD333" i="16" s="1"/>
  <c r="AF333" i="16" s="1"/>
  <c r="AH333" i="16" s="1"/>
  <c r="M333" i="16"/>
  <c r="N333" i="16" s="1"/>
  <c r="R333" i="16"/>
  <c r="T333" i="16" s="1"/>
  <c r="J333" i="16"/>
  <c r="A335" i="17"/>
  <c r="C334" i="17"/>
  <c r="E334" i="16" s="1"/>
  <c r="S334" i="16" s="1"/>
  <c r="D334" i="17"/>
  <c r="F334" i="16" s="1"/>
  <c r="E334" i="17"/>
  <c r="G334" i="16" s="1"/>
  <c r="B334" i="17"/>
  <c r="P334" i="16" l="1"/>
  <c r="A336" i="17"/>
  <c r="C335" i="17"/>
  <c r="E335" i="16" s="1"/>
  <c r="S335" i="16" s="1"/>
  <c r="D335" i="17"/>
  <c r="F335" i="16" s="1"/>
  <c r="E335" i="17"/>
  <c r="G335" i="16" s="1"/>
  <c r="B335" i="17"/>
  <c r="V334" i="16"/>
  <c r="W334" i="16" s="1"/>
  <c r="X334" i="16" s="1"/>
  <c r="AC334" i="16"/>
  <c r="AD334" i="16" s="1"/>
  <c r="AF334" i="16" s="1"/>
  <c r="AH334" i="16" s="1"/>
  <c r="K334" i="16"/>
  <c r="J334" i="16"/>
  <c r="M334" i="16"/>
  <c r="N334" i="16" s="1"/>
  <c r="Q334" i="16"/>
  <c r="I334" i="16"/>
  <c r="R334" i="16"/>
  <c r="T334" i="16" s="1"/>
  <c r="AG334" i="16"/>
  <c r="Z334" i="16"/>
  <c r="AA334" i="16" s="1"/>
  <c r="P335" i="16" l="1"/>
  <c r="R335" i="16"/>
  <c r="T335" i="16" s="1"/>
  <c r="K335" i="16"/>
  <c r="Q335" i="16"/>
  <c r="AC335" i="16"/>
  <c r="AD335" i="16" s="1"/>
  <c r="AF335" i="16" s="1"/>
  <c r="AH335" i="16" s="1"/>
  <c r="AG335" i="16"/>
  <c r="J335" i="16"/>
  <c r="Z335" i="16"/>
  <c r="AA335" i="16" s="1"/>
  <c r="V335" i="16"/>
  <c r="W335" i="16" s="1"/>
  <c r="X335" i="16" s="1"/>
  <c r="I335" i="16"/>
  <c r="M335" i="16"/>
  <c r="N335" i="16" s="1"/>
  <c r="A337" i="17"/>
  <c r="C336" i="17"/>
  <c r="E336" i="16" s="1"/>
  <c r="S336" i="16" s="1"/>
  <c r="D336" i="17"/>
  <c r="F336" i="16" s="1"/>
  <c r="E336" i="17"/>
  <c r="G336" i="16" s="1"/>
  <c r="B336" i="17"/>
  <c r="P336" i="16" l="1"/>
  <c r="R336" i="16"/>
  <c r="T336" i="16" s="1"/>
  <c r="K336" i="16"/>
  <c r="Z336" i="16"/>
  <c r="AA336" i="16" s="1"/>
  <c r="M336" i="16"/>
  <c r="N336" i="16" s="1"/>
  <c r="J336" i="16"/>
  <c r="AG336" i="16"/>
  <c r="I336" i="16"/>
  <c r="AC336" i="16"/>
  <c r="AD336" i="16" s="1"/>
  <c r="AF336" i="16" s="1"/>
  <c r="AH336" i="16" s="1"/>
  <c r="Q336" i="16"/>
  <c r="V336" i="16"/>
  <c r="W336" i="16" s="1"/>
  <c r="X336" i="16" s="1"/>
  <c r="A338" i="17"/>
  <c r="C337" i="17"/>
  <c r="E337" i="16" s="1"/>
  <c r="S337" i="16" s="1"/>
  <c r="D337" i="17"/>
  <c r="F337" i="16" s="1"/>
  <c r="E337" i="17"/>
  <c r="G337" i="16" s="1"/>
  <c r="B337" i="17"/>
  <c r="P337" i="16" l="1"/>
  <c r="AC337" i="16"/>
  <c r="AD337" i="16" s="1"/>
  <c r="AF337" i="16" s="1"/>
  <c r="AH337" i="16" s="1"/>
  <c r="Z337" i="16"/>
  <c r="AA337" i="16" s="1"/>
  <c r="Q337" i="16"/>
  <c r="AG337" i="16"/>
  <c r="M337" i="16"/>
  <c r="N337" i="16" s="1"/>
  <c r="R337" i="16"/>
  <c r="T337" i="16" s="1"/>
  <c r="V337" i="16"/>
  <c r="W337" i="16" s="1"/>
  <c r="X337" i="16" s="1"/>
  <c r="J337" i="16"/>
  <c r="K337" i="16"/>
  <c r="I337" i="16"/>
  <c r="A339" i="17"/>
  <c r="C338" i="17"/>
  <c r="E338" i="16" s="1"/>
  <c r="S338" i="16" s="1"/>
  <c r="D338" i="17"/>
  <c r="F338" i="16" s="1"/>
  <c r="E338" i="17"/>
  <c r="G338" i="16" s="1"/>
  <c r="B338" i="17"/>
  <c r="P338" i="16" l="1"/>
  <c r="A340" i="17"/>
  <c r="C339" i="17"/>
  <c r="E339" i="16" s="1"/>
  <c r="S339" i="16" s="1"/>
  <c r="D339" i="17"/>
  <c r="F339" i="16" s="1"/>
  <c r="E339" i="17"/>
  <c r="G339" i="16" s="1"/>
  <c r="B339" i="17"/>
  <c r="Z338" i="16"/>
  <c r="AA338" i="16" s="1"/>
  <c r="J338" i="16"/>
  <c r="AG338" i="16"/>
  <c r="V338" i="16"/>
  <c r="W338" i="16" s="1"/>
  <c r="X338" i="16" s="1"/>
  <c r="I338" i="16"/>
  <c r="Q338" i="16"/>
  <c r="AC338" i="16"/>
  <c r="AD338" i="16" s="1"/>
  <c r="AF338" i="16" s="1"/>
  <c r="AH338" i="16" s="1"/>
  <c r="K338" i="16"/>
  <c r="R338" i="16"/>
  <c r="T338" i="16" s="1"/>
  <c r="M338" i="16"/>
  <c r="N338" i="16" s="1"/>
  <c r="P339" i="16" l="1"/>
  <c r="Z339" i="16"/>
  <c r="AA339" i="16" s="1"/>
  <c r="K339" i="16"/>
  <c r="M339" i="16"/>
  <c r="N339" i="16" s="1"/>
  <c r="J339" i="16"/>
  <c r="Q339" i="16"/>
  <c r="AG339" i="16"/>
  <c r="R339" i="16"/>
  <c r="T339" i="16" s="1"/>
  <c r="V339" i="16"/>
  <c r="W339" i="16" s="1"/>
  <c r="X339" i="16" s="1"/>
  <c r="AC339" i="16"/>
  <c r="AD339" i="16" s="1"/>
  <c r="AF339" i="16" s="1"/>
  <c r="AH339" i="16" s="1"/>
  <c r="I339" i="16"/>
  <c r="A341" i="17"/>
  <c r="C340" i="17"/>
  <c r="E340" i="16" s="1"/>
  <c r="S340" i="16" s="1"/>
  <c r="D340" i="17"/>
  <c r="F340" i="16" s="1"/>
  <c r="E340" i="17"/>
  <c r="G340" i="16" s="1"/>
  <c r="B340" i="17"/>
  <c r="P340" i="16" l="1"/>
  <c r="M340" i="16"/>
  <c r="N340" i="16" s="1"/>
  <c r="AC340" i="16"/>
  <c r="AD340" i="16" s="1"/>
  <c r="AF340" i="16" s="1"/>
  <c r="AH340" i="16" s="1"/>
  <c r="I340" i="16"/>
  <c r="V340" i="16"/>
  <c r="W340" i="16" s="1"/>
  <c r="X340" i="16" s="1"/>
  <c r="J340" i="16"/>
  <c r="AG340" i="16"/>
  <c r="Z340" i="16"/>
  <c r="AA340" i="16" s="1"/>
  <c r="K340" i="16"/>
  <c r="R340" i="16"/>
  <c r="T340" i="16" s="1"/>
  <c r="Q340" i="16"/>
  <c r="A342" i="17"/>
  <c r="C341" i="17"/>
  <c r="E341" i="16" s="1"/>
  <c r="S341" i="16" s="1"/>
  <c r="D341" i="17"/>
  <c r="F341" i="16" s="1"/>
  <c r="E341" i="17"/>
  <c r="G341" i="16" s="1"/>
  <c r="B341" i="17"/>
  <c r="P341" i="16" l="1"/>
  <c r="A343" i="17"/>
  <c r="C342" i="17"/>
  <c r="E342" i="16" s="1"/>
  <c r="S342" i="16" s="1"/>
  <c r="D342" i="17"/>
  <c r="F342" i="16" s="1"/>
  <c r="E342" i="17"/>
  <c r="G342" i="16" s="1"/>
  <c r="B342" i="17"/>
  <c r="M341" i="16"/>
  <c r="N341" i="16" s="1"/>
  <c r="AG341" i="16"/>
  <c r="V341" i="16"/>
  <c r="W341" i="16" s="1"/>
  <c r="X341" i="16" s="1"/>
  <c r="AC341" i="16"/>
  <c r="AD341" i="16" s="1"/>
  <c r="AF341" i="16" s="1"/>
  <c r="AH341" i="16" s="1"/>
  <c r="K341" i="16"/>
  <c r="Q341" i="16"/>
  <c r="I341" i="16"/>
  <c r="Z341" i="16"/>
  <c r="AA341" i="16" s="1"/>
  <c r="R341" i="16"/>
  <c r="T341" i="16" s="1"/>
  <c r="J341" i="16"/>
  <c r="P342" i="16" l="1"/>
  <c r="Z342" i="16"/>
  <c r="AA342" i="16" s="1"/>
  <c r="Q342" i="16"/>
  <c r="V342" i="16"/>
  <c r="W342" i="16" s="1"/>
  <c r="X342" i="16" s="1"/>
  <c r="J342" i="16"/>
  <c r="AC342" i="16"/>
  <c r="AD342" i="16" s="1"/>
  <c r="AF342" i="16" s="1"/>
  <c r="AH342" i="16" s="1"/>
  <c r="I342" i="16"/>
  <c r="AG342" i="16"/>
  <c r="R342" i="16"/>
  <c r="T342" i="16" s="1"/>
  <c r="M342" i="16"/>
  <c r="N342" i="16" s="1"/>
  <c r="K342" i="16"/>
  <c r="A344" i="17"/>
  <c r="C343" i="17"/>
  <c r="E343" i="16" s="1"/>
  <c r="S343" i="16" s="1"/>
  <c r="D343" i="17"/>
  <c r="F343" i="16" s="1"/>
  <c r="E343" i="17"/>
  <c r="G343" i="16" s="1"/>
  <c r="B343" i="17"/>
  <c r="P343" i="16" l="1"/>
  <c r="Q343" i="16"/>
  <c r="Z343" i="16"/>
  <c r="AA343" i="16" s="1"/>
  <c r="M343" i="16"/>
  <c r="N343" i="16" s="1"/>
  <c r="AG343" i="16"/>
  <c r="V343" i="16"/>
  <c r="W343" i="16" s="1"/>
  <c r="X343" i="16" s="1"/>
  <c r="J343" i="16"/>
  <c r="R343" i="16"/>
  <c r="T343" i="16" s="1"/>
  <c r="I343" i="16"/>
  <c r="K343" i="16"/>
  <c r="AC343" i="16"/>
  <c r="AD343" i="16" s="1"/>
  <c r="AF343" i="16" s="1"/>
  <c r="AH343" i="16" s="1"/>
  <c r="A345" i="17"/>
  <c r="C344" i="17"/>
  <c r="E344" i="16" s="1"/>
  <c r="S344" i="16" s="1"/>
  <c r="D344" i="17"/>
  <c r="F344" i="16" s="1"/>
  <c r="E344" i="17"/>
  <c r="G344" i="16" s="1"/>
  <c r="B344" i="17"/>
  <c r="P344" i="16" l="1"/>
  <c r="Z344" i="16"/>
  <c r="AA344" i="16" s="1"/>
  <c r="AC344" i="16"/>
  <c r="AD344" i="16" s="1"/>
  <c r="AF344" i="16" s="1"/>
  <c r="AH344" i="16" s="1"/>
  <c r="K344" i="16"/>
  <c r="M344" i="16"/>
  <c r="N344" i="16" s="1"/>
  <c r="Q344" i="16"/>
  <c r="I344" i="16"/>
  <c r="V344" i="16"/>
  <c r="W344" i="16" s="1"/>
  <c r="X344" i="16" s="1"/>
  <c r="AG344" i="16"/>
  <c r="R344" i="16"/>
  <c r="T344" i="16" s="1"/>
  <c r="J344" i="16"/>
  <c r="A346" i="17"/>
  <c r="C345" i="17"/>
  <c r="E345" i="16" s="1"/>
  <c r="S345" i="16" s="1"/>
  <c r="D345" i="17"/>
  <c r="F345" i="16" s="1"/>
  <c r="E345" i="17"/>
  <c r="G345" i="16" s="1"/>
  <c r="B345" i="17"/>
  <c r="P345" i="16" l="1"/>
  <c r="Z345" i="16"/>
  <c r="AA345" i="16" s="1"/>
  <c r="V345" i="16"/>
  <c r="W345" i="16" s="1"/>
  <c r="X345" i="16" s="1"/>
  <c r="AG345" i="16"/>
  <c r="I345" i="16"/>
  <c r="R345" i="16"/>
  <c r="T345" i="16" s="1"/>
  <c r="J345" i="16"/>
  <c r="Q345" i="16"/>
  <c r="M345" i="16"/>
  <c r="N345" i="16" s="1"/>
  <c r="K345" i="16"/>
  <c r="AC345" i="16"/>
  <c r="AD345" i="16" s="1"/>
  <c r="AF345" i="16" s="1"/>
  <c r="AH345" i="16" s="1"/>
  <c r="A347" i="17"/>
  <c r="C346" i="17"/>
  <c r="E346" i="16" s="1"/>
  <c r="S346" i="16" s="1"/>
  <c r="D346" i="17"/>
  <c r="F346" i="16" s="1"/>
  <c r="E346" i="17"/>
  <c r="G346" i="16" s="1"/>
  <c r="B346" i="17"/>
  <c r="P346" i="16" l="1"/>
  <c r="A348" i="17"/>
  <c r="C347" i="17"/>
  <c r="E347" i="16" s="1"/>
  <c r="S347" i="16" s="1"/>
  <c r="D347" i="17"/>
  <c r="F347" i="16" s="1"/>
  <c r="E347" i="17"/>
  <c r="G347" i="16" s="1"/>
  <c r="B347" i="17"/>
  <c r="Q346" i="16"/>
  <c r="AG346" i="16"/>
  <c r="M346" i="16"/>
  <c r="N346" i="16" s="1"/>
  <c r="I346" i="16"/>
  <c r="K346" i="16"/>
  <c r="Z346" i="16"/>
  <c r="AA346" i="16" s="1"/>
  <c r="AC346" i="16"/>
  <c r="AD346" i="16" s="1"/>
  <c r="AF346" i="16" s="1"/>
  <c r="AH346" i="16" s="1"/>
  <c r="V346" i="16"/>
  <c r="W346" i="16" s="1"/>
  <c r="X346" i="16" s="1"/>
  <c r="J346" i="16"/>
  <c r="R346" i="16"/>
  <c r="T346" i="16" s="1"/>
  <c r="P347" i="16" l="1"/>
  <c r="I347" i="16"/>
  <c r="Q347" i="16"/>
  <c r="R347" i="16"/>
  <c r="T347" i="16" s="1"/>
  <c r="AG347" i="16"/>
  <c r="AC347" i="16"/>
  <c r="AD347" i="16" s="1"/>
  <c r="AF347" i="16" s="1"/>
  <c r="AH347" i="16" s="1"/>
  <c r="J347" i="16"/>
  <c r="M347" i="16"/>
  <c r="N347" i="16" s="1"/>
  <c r="V347" i="16"/>
  <c r="W347" i="16" s="1"/>
  <c r="X347" i="16" s="1"/>
  <c r="K347" i="16"/>
  <c r="Z347" i="16"/>
  <c r="AA347" i="16" s="1"/>
  <c r="A349" i="17"/>
  <c r="C348" i="17"/>
  <c r="E348" i="16" s="1"/>
  <c r="S348" i="16" s="1"/>
  <c r="D348" i="17"/>
  <c r="F348" i="16" s="1"/>
  <c r="E348" i="17"/>
  <c r="G348" i="16" s="1"/>
  <c r="B348" i="17"/>
  <c r="P348" i="16" l="1"/>
  <c r="I348" i="16"/>
  <c r="Z348" i="16"/>
  <c r="AA348" i="16" s="1"/>
  <c r="AC348" i="16"/>
  <c r="AD348" i="16" s="1"/>
  <c r="AF348" i="16" s="1"/>
  <c r="AH348" i="16" s="1"/>
  <c r="K348" i="16"/>
  <c r="R348" i="16"/>
  <c r="T348" i="16" s="1"/>
  <c r="J348" i="16"/>
  <c r="AG348" i="16"/>
  <c r="M348" i="16"/>
  <c r="N348" i="16" s="1"/>
  <c r="V348" i="16"/>
  <c r="W348" i="16" s="1"/>
  <c r="X348" i="16" s="1"/>
  <c r="Q348" i="16"/>
  <c r="A350" i="17"/>
  <c r="C349" i="17"/>
  <c r="E349" i="16" s="1"/>
  <c r="S349" i="16" s="1"/>
  <c r="D349" i="17"/>
  <c r="F349" i="16" s="1"/>
  <c r="E349" i="17"/>
  <c r="G349" i="16" s="1"/>
  <c r="B349" i="17"/>
  <c r="P349" i="16" l="1"/>
  <c r="A351" i="17"/>
  <c r="C350" i="17"/>
  <c r="E350" i="16" s="1"/>
  <c r="S350" i="16" s="1"/>
  <c r="D350" i="17"/>
  <c r="F350" i="16" s="1"/>
  <c r="E350" i="17"/>
  <c r="G350" i="16" s="1"/>
  <c r="B350" i="17"/>
  <c r="J349" i="16"/>
  <c r="AG349" i="16"/>
  <c r="K349" i="16"/>
  <c r="R349" i="16"/>
  <c r="T349" i="16" s="1"/>
  <c r="V349" i="16"/>
  <c r="W349" i="16" s="1"/>
  <c r="X349" i="16" s="1"/>
  <c r="Q349" i="16"/>
  <c r="M349" i="16"/>
  <c r="N349" i="16" s="1"/>
  <c r="I349" i="16"/>
  <c r="Z349" i="16"/>
  <c r="AA349" i="16" s="1"/>
  <c r="AC349" i="16"/>
  <c r="AD349" i="16" s="1"/>
  <c r="AF349" i="16" s="1"/>
  <c r="AH349" i="16" s="1"/>
  <c r="P350" i="16" l="1"/>
  <c r="V350" i="16"/>
  <c r="W350" i="16" s="1"/>
  <c r="X350" i="16" s="1"/>
  <c r="AC350" i="16"/>
  <c r="AD350" i="16" s="1"/>
  <c r="AF350" i="16" s="1"/>
  <c r="AH350" i="16" s="1"/>
  <c r="Z350" i="16"/>
  <c r="AA350" i="16" s="1"/>
  <c r="M350" i="16"/>
  <c r="N350" i="16" s="1"/>
  <c r="I350" i="16"/>
  <c r="J350" i="16"/>
  <c r="R350" i="16"/>
  <c r="T350" i="16" s="1"/>
  <c r="AG350" i="16"/>
  <c r="K350" i="16"/>
  <c r="Q350" i="16"/>
  <c r="A352" i="17"/>
  <c r="C351" i="17"/>
  <c r="E351" i="16" s="1"/>
  <c r="S351" i="16" s="1"/>
  <c r="D351" i="17"/>
  <c r="F351" i="16" s="1"/>
  <c r="E351" i="17"/>
  <c r="G351" i="16" s="1"/>
  <c r="B351" i="17"/>
  <c r="P351" i="16" l="1"/>
  <c r="A353" i="17"/>
  <c r="C352" i="17"/>
  <c r="E352" i="16" s="1"/>
  <c r="S352" i="16" s="1"/>
  <c r="D352" i="17"/>
  <c r="F352" i="16" s="1"/>
  <c r="E352" i="17"/>
  <c r="G352" i="16" s="1"/>
  <c r="B352" i="17"/>
  <c r="AC351" i="16"/>
  <c r="AD351" i="16" s="1"/>
  <c r="AF351" i="16" s="1"/>
  <c r="AH351" i="16" s="1"/>
  <c r="AG351" i="16"/>
  <c r="K351" i="16"/>
  <c r="Z351" i="16"/>
  <c r="AA351" i="16" s="1"/>
  <c r="V351" i="16"/>
  <c r="W351" i="16" s="1"/>
  <c r="X351" i="16" s="1"/>
  <c r="Q351" i="16"/>
  <c r="M351" i="16"/>
  <c r="N351" i="16" s="1"/>
  <c r="J351" i="16"/>
  <c r="R351" i="16"/>
  <c r="T351" i="16" s="1"/>
  <c r="I351" i="16"/>
  <c r="P352" i="16" l="1"/>
  <c r="K352" i="16"/>
  <c r="R352" i="16"/>
  <c r="T352" i="16" s="1"/>
  <c r="AG352" i="16"/>
  <c r="M352" i="16"/>
  <c r="N352" i="16" s="1"/>
  <c r="J352" i="16"/>
  <c r="I352" i="16"/>
  <c r="AC352" i="16"/>
  <c r="AD352" i="16" s="1"/>
  <c r="AF352" i="16" s="1"/>
  <c r="AH352" i="16" s="1"/>
  <c r="V352" i="16"/>
  <c r="W352" i="16" s="1"/>
  <c r="X352" i="16" s="1"/>
  <c r="Z352" i="16"/>
  <c r="AA352" i="16" s="1"/>
  <c r="Q352" i="16"/>
  <c r="A354" i="17"/>
  <c r="C353" i="17"/>
  <c r="E353" i="16" s="1"/>
  <c r="S353" i="16" s="1"/>
  <c r="D353" i="17"/>
  <c r="F353" i="16" s="1"/>
  <c r="E353" i="17"/>
  <c r="G353" i="16" s="1"/>
  <c r="B353" i="17"/>
  <c r="P353" i="16" l="1"/>
  <c r="K353" i="16"/>
  <c r="Q353" i="16"/>
  <c r="M353" i="16"/>
  <c r="N353" i="16" s="1"/>
  <c r="AG353" i="16"/>
  <c r="Z353" i="16"/>
  <c r="AA353" i="16" s="1"/>
  <c r="R353" i="16"/>
  <c r="T353" i="16" s="1"/>
  <c r="I353" i="16"/>
  <c r="V353" i="16"/>
  <c r="W353" i="16" s="1"/>
  <c r="X353" i="16" s="1"/>
  <c r="J353" i="16"/>
  <c r="AC353" i="16"/>
  <c r="AD353" i="16" s="1"/>
  <c r="AF353" i="16" s="1"/>
  <c r="AH353" i="16" s="1"/>
  <c r="A355" i="17"/>
  <c r="D354" i="17"/>
  <c r="F354" i="16" s="1"/>
  <c r="E354" i="17"/>
  <c r="G354" i="16" s="1"/>
  <c r="B354" i="17"/>
  <c r="C354" i="17"/>
  <c r="E354" i="16" s="1"/>
  <c r="S354" i="16" s="1"/>
  <c r="P354" i="16" l="1"/>
  <c r="AC354" i="16"/>
  <c r="AD354" i="16" s="1"/>
  <c r="AF354" i="16" s="1"/>
  <c r="AH354" i="16" s="1"/>
  <c r="AG354" i="16"/>
  <c r="M354" i="16"/>
  <c r="N354" i="16" s="1"/>
  <c r="J354" i="16"/>
  <c r="K354" i="16"/>
  <c r="Q354" i="16"/>
  <c r="Z354" i="16"/>
  <c r="AA354" i="16" s="1"/>
  <c r="I354" i="16"/>
  <c r="V354" i="16"/>
  <c r="W354" i="16" s="1"/>
  <c r="X354" i="16" s="1"/>
  <c r="R354" i="16"/>
  <c r="T354" i="16" s="1"/>
  <c r="A356" i="17"/>
  <c r="D355" i="17"/>
  <c r="F355" i="16" s="1"/>
  <c r="E355" i="17"/>
  <c r="G355" i="16" s="1"/>
  <c r="C355" i="17"/>
  <c r="E355" i="16" s="1"/>
  <c r="S355" i="16" s="1"/>
  <c r="B355" i="17"/>
  <c r="P355" i="16" l="1"/>
  <c r="A357" i="17"/>
  <c r="D356" i="17"/>
  <c r="F356" i="16" s="1"/>
  <c r="E356" i="17"/>
  <c r="G356" i="16" s="1"/>
  <c r="B356" i="17"/>
  <c r="C356" i="17"/>
  <c r="E356" i="16" s="1"/>
  <c r="S356" i="16" s="1"/>
  <c r="J355" i="16"/>
  <c r="R355" i="16"/>
  <c r="T355" i="16" s="1"/>
  <c r="Z355" i="16"/>
  <c r="AA355" i="16" s="1"/>
  <c r="AG355" i="16"/>
  <c r="M355" i="16"/>
  <c r="N355" i="16" s="1"/>
  <c r="K355" i="16"/>
  <c r="I355" i="16"/>
  <c r="V355" i="16"/>
  <c r="W355" i="16" s="1"/>
  <c r="X355" i="16" s="1"/>
  <c r="Q355" i="16"/>
  <c r="AC355" i="16"/>
  <c r="AD355" i="16" s="1"/>
  <c r="AF355" i="16" s="1"/>
  <c r="AH355" i="16" s="1"/>
  <c r="P356" i="16" l="1"/>
  <c r="R356" i="16"/>
  <c r="T356" i="16" s="1"/>
  <c r="AG356" i="16"/>
  <c r="I356" i="16"/>
  <c r="M356" i="16"/>
  <c r="N356" i="16" s="1"/>
  <c r="Z356" i="16"/>
  <c r="AA356" i="16" s="1"/>
  <c r="K356" i="16"/>
  <c r="V356" i="16"/>
  <c r="W356" i="16" s="1"/>
  <c r="X356" i="16" s="1"/>
  <c r="J356" i="16"/>
  <c r="Q356" i="16"/>
  <c r="AC356" i="16"/>
  <c r="AD356" i="16" s="1"/>
  <c r="AF356" i="16" s="1"/>
  <c r="AH356" i="16" s="1"/>
  <c r="A358" i="17"/>
  <c r="D357" i="17"/>
  <c r="F357" i="16" s="1"/>
  <c r="E357" i="17"/>
  <c r="G357" i="16" s="1"/>
  <c r="C357" i="17"/>
  <c r="E357" i="16" s="1"/>
  <c r="S357" i="16" s="1"/>
  <c r="B357" i="17"/>
  <c r="P357" i="16" l="1"/>
  <c r="Q357" i="16"/>
  <c r="M357" i="16"/>
  <c r="N357" i="16" s="1"/>
  <c r="AC357" i="16"/>
  <c r="AD357" i="16" s="1"/>
  <c r="AF357" i="16" s="1"/>
  <c r="AH357" i="16" s="1"/>
  <c r="K357" i="16"/>
  <c r="Z357" i="16"/>
  <c r="AA357" i="16" s="1"/>
  <c r="J357" i="16"/>
  <c r="AG357" i="16"/>
  <c r="V357" i="16"/>
  <c r="W357" i="16" s="1"/>
  <c r="X357" i="16" s="1"/>
  <c r="R357" i="16"/>
  <c r="T357" i="16" s="1"/>
  <c r="I357" i="16"/>
  <c r="A359" i="17"/>
  <c r="D358" i="17"/>
  <c r="F358" i="16" s="1"/>
  <c r="E358" i="17"/>
  <c r="G358" i="16" s="1"/>
  <c r="B358" i="17"/>
  <c r="C358" i="17"/>
  <c r="E358" i="16" s="1"/>
  <c r="S358" i="16" s="1"/>
  <c r="P358" i="16" l="1"/>
  <c r="J358" i="16"/>
  <c r="Z358" i="16"/>
  <c r="AA358" i="16" s="1"/>
  <c r="V358" i="16"/>
  <c r="W358" i="16" s="1"/>
  <c r="X358" i="16" s="1"/>
  <c r="Q358" i="16"/>
  <c r="I358" i="16"/>
  <c r="R358" i="16"/>
  <c r="T358" i="16" s="1"/>
  <c r="AG358" i="16"/>
  <c r="AC358" i="16"/>
  <c r="AD358" i="16" s="1"/>
  <c r="AF358" i="16" s="1"/>
  <c r="AH358" i="16" s="1"/>
  <c r="M358" i="16"/>
  <c r="N358" i="16" s="1"/>
  <c r="K358" i="16"/>
  <c r="A360" i="17"/>
  <c r="D359" i="17"/>
  <c r="F359" i="16" s="1"/>
  <c r="E359" i="17"/>
  <c r="G359" i="16" s="1"/>
  <c r="C359" i="17"/>
  <c r="E359" i="16" s="1"/>
  <c r="S359" i="16" s="1"/>
  <c r="B359" i="17"/>
  <c r="P359" i="16" l="1"/>
  <c r="J359" i="16"/>
  <c r="V359" i="16"/>
  <c r="W359" i="16" s="1"/>
  <c r="X359" i="16" s="1"/>
  <c r="AG359" i="16"/>
  <c r="AC359" i="16"/>
  <c r="AD359" i="16" s="1"/>
  <c r="AF359" i="16" s="1"/>
  <c r="AH359" i="16" s="1"/>
  <c r="Q359" i="16"/>
  <c r="Z359" i="16"/>
  <c r="AA359" i="16" s="1"/>
  <c r="M359" i="16"/>
  <c r="N359" i="16" s="1"/>
  <c r="R359" i="16"/>
  <c r="T359" i="16" s="1"/>
  <c r="K359" i="16"/>
  <c r="I359" i="16"/>
  <c r="A361" i="17"/>
  <c r="D360" i="17"/>
  <c r="F360" i="16" s="1"/>
  <c r="E360" i="17"/>
  <c r="G360" i="16" s="1"/>
  <c r="B360" i="17"/>
  <c r="C360" i="17"/>
  <c r="E360" i="16" s="1"/>
  <c r="S360" i="16" s="1"/>
  <c r="P360" i="16" l="1"/>
  <c r="A362" i="17"/>
  <c r="D361" i="17"/>
  <c r="F361" i="16" s="1"/>
  <c r="E361" i="17"/>
  <c r="G361" i="16" s="1"/>
  <c r="C361" i="17"/>
  <c r="E361" i="16" s="1"/>
  <c r="S361" i="16" s="1"/>
  <c r="B361" i="17"/>
  <c r="K360" i="16"/>
  <c r="Q360" i="16"/>
  <c r="Z360" i="16"/>
  <c r="AA360" i="16" s="1"/>
  <c r="AC360" i="16"/>
  <c r="AD360" i="16" s="1"/>
  <c r="AF360" i="16" s="1"/>
  <c r="AH360" i="16" s="1"/>
  <c r="I360" i="16"/>
  <c r="M360" i="16"/>
  <c r="N360" i="16" s="1"/>
  <c r="AG360" i="16"/>
  <c r="R360" i="16"/>
  <c r="T360" i="16" s="1"/>
  <c r="J360" i="16"/>
  <c r="V360" i="16"/>
  <c r="W360" i="16" s="1"/>
  <c r="X360" i="16" s="1"/>
  <c r="P361" i="16" l="1"/>
  <c r="V361" i="16"/>
  <c r="W361" i="16" s="1"/>
  <c r="X361" i="16" s="1"/>
  <c r="K361" i="16"/>
  <c r="R361" i="16"/>
  <c r="T361" i="16" s="1"/>
  <c r="AG361" i="16"/>
  <c r="Z361" i="16"/>
  <c r="AA361" i="16" s="1"/>
  <c r="Q361" i="16"/>
  <c r="M361" i="16"/>
  <c r="N361" i="16" s="1"/>
  <c r="I361" i="16"/>
  <c r="J361" i="16"/>
  <c r="AC361" i="16"/>
  <c r="AD361" i="16" s="1"/>
  <c r="AF361" i="16" s="1"/>
  <c r="AH361" i="16" s="1"/>
  <c r="A363" i="17"/>
  <c r="D362" i="17"/>
  <c r="F362" i="16" s="1"/>
  <c r="E362" i="17"/>
  <c r="G362" i="16" s="1"/>
  <c r="B362" i="17"/>
  <c r="C362" i="17"/>
  <c r="E362" i="16" s="1"/>
  <c r="S362" i="16" s="1"/>
  <c r="P362" i="16" l="1"/>
  <c r="AC362" i="16"/>
  <c r="AD362" i="16" s="1"/>
  <c r="AF362" i="16" s="1"/>
  <c r="AH362" i="16" s="1"/>
  <c r="J362" i="16"/>
  <c r="M362" i="16"/>
  <c r="N362" i="16" s="1"/>
  <c r="Q362" i="16"/>
  <c r="V362" i="16"/>
  <c r="W362" i="16" s="1"/>
  <c r="X362" i="16" s="1"/>
  <c r="K362" i="16"/>
  <c r="I362" i="16"/>
  <c r="R362" i="16"/>
  <c r="T362" i="16" s="1"/>
  <c r="AG362" i="16"/>
  <c r="Z362" i="16"/>
  <c r="AA362" i="16" s="1"/>
  <c r="A364" i="17"/>
  <c r="D363" i="17"/>
  <c r="F363" i="16" s="1"/>
  <c r="E363" i="17"/>
  <c r="G363" i="16" s="1"/>
  <c r="C363" i="17"/>
  <c r="E363" i="16" s="1"/>
  <c r="S363" i="16" s="1"/>
  <c r="B363" i="17"/>
  <c r="P363" i="16" l="1"/>
  <c r="AG363" i="16"/>
  <c r="M363" i="16"/>
  <c r="N363" i="16" s="1"/>
  <c r="V363" i="16"/>
  <c r="W363" i="16" s="1"/>
  <c r="X363" i="16" s="1"/>
  <c r="J363" i="16"/>
  <c r="I363" i="16"/>
  <c r="R363" i="16"/>
  <c r="T363" i="16" s="1"/>
  <c r="K363" i="16"/>
  <c r="Z363" i="16"/>
  <c r="AA363" i="16" s="1"/>
  <c r="Q363" i="16"/>
  <c r="AC363" i="16"/>
  <c r="AD363" i="16" s="1"/>
  <c r="AF363" i="16" s="1"/>
  <c r="AH363" i="16" s="1"/>
  <c r="A365" i="17"/>
  <c r="D364" i="17"/>
  <c r="F364" i="16" s="1"/>
  <c r="E364" i="17"/>
  <c r="G364" i="16" s="1"/>
  <c r="B364" i="17"/>
  <c r="C364" i="17"/>
  <c r="E364" i="16" s="1"/>
  <c r="S364" i="16" s="1"/>
  <c r="P364" i="16" l="1"/>
  <c r="J364" i="16"/>
  <c r="R364" i="16"/>
  <c r="T364" i="16" s="1"/>
  <c r="AC364" i="16"/>
  <c r="AD364" i="16" s="1"/>
  <c r="AF364" i="16" s="1"/>
  <c r="AH364" i="16" s="1"/>
  <c r="AG364" i="16"/>
  <c r="Z364" i="16"/>
  <c r="AA364" i="16" s="1"/>
  <c r="Q364" i="16"/>
  <c r="M364" i="16"/>
  <c r="N364" i="16" s="1"/>
  <c r="K364" i="16"/>
  <c r="I364" i="16"/>
  <c r="V364" i="16"/>
  <c r="W364" i="16" s="1"/>
  <c r="X364" i="16" s="1"/>
  <c r="A366" i="17"/>
  <c r="D365" i="17"/>
  <c r="F365" i="16" s="1"/>
  <c r="E365" i="17"/>
  <c r="G365" i="16" s="1"/>
  <c r="C365" i="17"/>
  <c r="E365" i="16" s="1"/>
  <c r="S365" i="16" s="1"/>
  <c r="B365" i="17"/>
  <c r="P365" i="16" l="1"/>
  <c r="A367" i="17"/>
  <c r="E366" i="17"/>
  <c r="G366" i="16" s="1"/>
  <c r="B366" i="17"/>
  <c r="C366" i="17"/>
  <c r="E366" i="16" s="1"/>
  <c r="S366" i="16" s="1"/>
  <c r="D366" i="17"/>
  <c r="F366" i="16" s="1"/>
  <c r="J365" i="16"/>
  <c r="Z365" i="16"/>
  <c r="AA365" i="16" s="1"/>
  <c r="V365" i="16"/>
  <c r="W365" i="16" s="1"/>
  <c r="X365" i="16" s="1"/>
  <c r="K365" i="16"/>
  <c r="Q365" i="16"/>
  <c r="M365" i="16"/>
  <c r="N365" i="16" s="1"/>
  <c r="I365" i="16"/>
  <c r="AC365" i="16"/>
  <c r="AD365" i="16" s="1"/>
  <c r="AF365" i="16" s="1"/>
  <c r="AH365" i="16" s="1"/>
  <c r="AG365" i="16"/>
  <c r="R365" i="16"/>
  <c r="T365" i="16" s="1"/>
  <c r="P366" i="16" l="1"/>
  <c r="AC366" i="16"/>
  <c r="AD366" i="16" s="1"/>
  <c r="AF366" i="16" s="1"/>
  <c r="AH366" i="16" s="1"/>
  <c r="I366" i="16"/>
  <c r="R366" i="16"/>
  <c r="T366" i="16" s="1"/>
  <c r="Q366" i="16"/>
  <c r="Z366" i="16"/>
  <c r="AA366" i="16" s="1"/>
  <c r="V366" i="16"/>
  <c r="W366" i="16" s="1"/>
  <c r="X366" i="16" s="1"/>
  <c r="K366" i="16"/>
  <c r="M366" i="16"/>
  <c r="N366" i="16" s="1"/>
  <c r="J366" i="16"/>
  <c r="AG366" i="16"/>
  <c r="A368" i="17"/>
  <c r="E367" i="17"/>
  <c r="G367" i="16" s="1"/>
  <c r="B367" i="17"/>
  <c r="C367" i="17"/>
  <c r="E367" i="16" s="1"/>
  <c r="S367" i="16" s="1"/>
  <c r="D367" i="17"/>
  <c r="F367" i="16" s="1"/>
  <c r="P367" i="16" l="1"/>
  <c r="V367" i="16"/>
  <c r="W367" i="16" s="1"/>
  <c r="X367" i="16" s="1"/>
  <c r="Q367" i="16"/>
  <c r="AG367" i="16"/>
  <c r="M367" i="16"/>
  <c r="N367" i="16" s="1"/>
  <c r="J367" i="16"/>
  <c r="Z367" i="16"/>
  <c r="AA367" i="16" s="1"/>
  <c r="I367" i="16"/>
  <c r="R367" i="16"/>
  <c r="T367" i="16" s="1"/>
  <c r="K367" i="16"/>
  <c r="AC367" i="16"/>
  <c r="AD367" i="16" s="1"/>
  <c r="AF367" i="16" s="1"/>
  <c r="AH367" i="16" s="1"/>
  <c r="A369" i="17"/>
  <c r="E368" i="17"/>
  <c r="G368" i="16" s="1"/>
  <c r="B368" i="17"/>
  <c r="C368" i="17"/>
  <c r="E368" i="16" s="1"/>
  <c r="S368" i="16" s="1"/>
  <c r="D368" i="17"/>
  <c r="F368" i="16" s="1"/>
  <c r="P368" i="16" l="1"/>
  <c r="Z368" i="16"/>
  <c r="AA368" i="16" s="1"/>
  <c r="R368" i="16"/>
  <c r="T368" i="16" s="1"/>
  <c r="K368" i="16"/>
  <c r="I368" i="16"/>
  <c r="AC368" i="16"/>
  <c r="AD368" i="16" s="1"/>
  <c r="AF368" i="16" s="1"/>
  <c r="AH368" i="16" s="1"/>
  <c r="AG368" i="16"/>
  <c r="J368" i="16"/>
  <c r="M368" i="16"/>
  <c r="N368" i="16" s="1"/>
  <c r="Q368" i="16"/>
  <c r="V368" i="16"/>
  <c r="W368" i="16" s="1"/>
  <c r="X368" i="16" s="1"/>
  <c r="A370" i="17"/>
  <c r="E369" i="17"/>
  <c r="G369" i="16" s="1"/>
  <c r="B369" i="17"/>
  <c r="C369" i="17"/>
  <c r="E369" i="16" s="1"/>
  <c r="S369" i="16" s="1"/>
  <c r="D369" i="17"/>
  <c r="F369" i="16" s="1"/>
  <c r="P369" i="16" l="1"/>
  <c r="AC369" i="16"/>
  <c r="AD369" i="16" s="1"/>
  <c r="AF369" i="16" s="1"/>
  <c r="AH369" i="16" s="1"/>
  <c r="J369" i="16"/>
  <c r="K369" i="16"/>
  <c r="Z369" i="16"/>
  <c r="AA369" i="16" s="1"/>
  <c r="I369" i="16"/>
  <c r="M369" i="16"/>
  <c r="N369" i="16" s="1"/>
  <c r="Q369" i="16"/>
  <c r="R369" i="16"/>
  <c r="T369" i="16" s="1"/>
  <c r="V369" i="16"/>
  <c r="W369" i="16" s="1"/>
  <c r="X369" i="16" s="1"/>
  <c r="AG369" i="16"/>
  <c r="A371" i="17"/>
  <c r="E370" i="17"/>
  <c r="G370" i="16" s="1"/>
  <c r="B370" i="17"/>
  <c r="C370" i="17"/>
  <c r="E370" i="16" s="1"/>
  <c r="S370" i="16" s="1"/>
  <c r="D370" i="17"/>
  <c r="F370" i="16" s="1"/>
  <c r="P370" i="16" l="1"/>
  <c r="AC370" i="16"/>
  <c r="AD370" i="16" s="1"/>
  <c r="AF370" i="16" s="1"/>
  <c r="AH370" i="16" s="1"/>
  <c r="K370" i="16"/>
  <c r="R370" i="16"/>
  <c r="T370" i="16" s="1"/>
  <c r="Q370" i="16"/>
  <c r="Z370" i="16"/>
  <c r="AA370" i="16" s="1"/>
  <c r="J370" i="16"/>
  <c r="M370" i="16"/>
  <c r="N370" i="16" s="1"/>
  <c r="I370" i="16"/>
  <c r="V370" i="16"/>
  <c r="W370" i="16" s="1"/>
  <c r="X370" i="16" s="1"/>
  <c r="AG370" i="16"/>
  <c r="A372" i="17"/>
  <c r="E371" i="17"/>
  <c r="G371" i="16" s="1"/>
  <c r="B371" i="17"/>
  <c r="C371" i="17"/>
  <c r="E371" i="16" s="1"/>
  <c r="S371" i="16" s="1"/>
  <c r="D371" i="17"/>
  <c r="F371" i="16" s="1"/>
  <c r="P371" i="16" l="1"/>
  <c r="A373" i="17"/>
  <c r="E372" i="17"/>
  <c r="G372" i="16" s="1"/>
  <c r="B372" i="17"/>
  <c r="C372" i="17"/>
  <c r="E372" i="16" s="1"/>
  <c r="S372" i="16" s="1"/>
  <c r="D372" i="17"/>
  <c r="F372" i="16" s="1"/>
  <c r="J371" i="16"/>
  <c r="K371" i="16"/>
  <c r="R371" i="16"/>
  <c r="T371" i="16" s="1"/>
  <c r="AG371" i="16"/>
  <c r="I371" i="16"/>
  <c r="M371" i="16"/>
  <c r="N371" i="16" s="1"/>
  <c r="Q371" i="16"/>
  <c r="V371" i="16"/>
  <c r="W371" i="16" s="1"/>
  <c r="X371" i="16" s="1"/>
  <c r="AC371" i="16"/>
  <c r="AD371" i="16" s="1"/>
  <c r="AF371" i="16" s="1"/>
  <c r="AH371" i="16" s="1"/>
  <c r="Z371" i="16"/>
  <c r="AA371" i="16" s="1"/>
  <c r="P372" i="16" l="1"/>
  <c r="M372" i="16"/>
  <c r="N372" i="16" s="1"/>
  <c r="AG372" i="16"/>
  <c r="R372" i="16"/>
  <c r="T372" i="16" s="1"/>
  <c r="J372" i="16"/>
  <c r="V372" i="16"/>
  <c r="W372" i="16" s="1"/>
  <c r="X372" i="16" s="1"/>
  <c r="Q372" i="16"/>
  <c r="Z372" i="16"/>
  <c r="AA372" i="16" s="1"/>
  <c r="AC372" i="16"/>
  <c r="AD372" i="16" s="1"/>
  <c r="AF372" i="16" s="1"/>
  <c r="AH372" i="16" s="1"/>
  <c r="K372" i="16"/>
  <c r="I372" i="16"/>
  <c r="A374" i="17"/>
  <c r="E373" i="17"/>
  <c r="G373" i="16" s="1"/>
  <c r="B373" i="17"/>
  <c r="C373" i="17"/>
  <c r="E373" i="16" s="1"/>
  <c r="S373" i="16" s="1"/>
  <c r="D373" i="17"/>
  <c r="F373" i="16" s="1"/>
  <c r="P373" i="16" l="1"/>
  <c r="A375" i="17"/>
  <c r="E374" i="17"/>
  <c r="G374" i="16" s="1"/>
  <c r="B374" i="17"/>
  <c r="C374" i="17"/>
  <c r="E374" i="16" s="1"/>
  <c r="S374" i="16" s="1"/>
  <c r="D374" i="17"/>
  <c r="F374" i="16" s="1"/>
  <c r="M373" i="16"/>
  <c r="N373" i="16" s="1"/>
  <c r="AC373" i="16"/>
  <c r="AD373" i="16" s="1"/>
  <c r="AF373" i="16" s="1"/>
  <c r="AH373" i="16" s="1"/>
  <c r="I373" i="16"/>
  <c r="AG373" i="16"/>
  <c r="V373" i="16"/>
  <c r="W373" i="16" s="1"/>
  <c r="X373" i="16" s="1"/>
  <c r="Q373" i="16"/>
  <c r="R373" i="16"/>
  <c r="T373" i="16" s="1"/>
  <c r="K373" i="16"/>
  <c r="J373" i="16"/>
  <c r="Z373" i="16"/>
  <c r="AA373" i="16" s="1"/>
  <c r="P374" i="16" l="1"/>
  <c r="AG374" i="16"/>
  <c r="Z374" i="16"/>
  <c r="AA374" i="16" s="1"/>
  <c r="AC374" i="16"/>
  <c r="AD374" i="16" s="1"/>
  <c r="AF374" i="16" s="1"/>
  <c r="AH374" i="16" s="1"/>
  <c r="K374" i="16"/>
  <c r="R374" i="16"/>
  <c r="T374" i="16" s="1"/>
  <c r="I374" i="16"/>
  <c r="J374" i="16"/>
  <c r="M374" i="16"/>
  <c r="N374" i="16" s="1"/>
  <c r="V374" i="16"/>
  <c r="W374" i="16" s="1"/>
  <c r="X374" i="16" s="1"/>
  <c r="Q374" i="16"/>
  <c r="A376" i="17"/>
  <c r="E375" i="17"/>
  <c r="G375" i="16" s="1"/>
  <c r="B375" i="17"/>
  <c r="C375" i="17"/>
  <c r="E375" i="16" s="1"/>
  <c r="S375" i="16" s="1"/>
  <c r="D375" i="17"/>
  <c r="F375" i="16" s="1"/>
  <c r="P375" i="16" l="1"/>
  <c r="A377" i="17"/>
  <c r="E376" i="17"/>
  <c r="G376" i="16" s="1"/>
  <c r="B376" i="17"/>
  <c r="C376" i="17"/>
  <c r="E376" i="16" s="1"/>
  <c r="S376" i="16" s="1"/>
  <c r="D376" i="17"/>
  <c r="F376" i="16" s="1"/>
  <c r="AC375" i="16"/>
  <c r="AD375" i="16" s="1"/>
  <c r="AF375" i="16" s="1"/>
  <c r="AH375" i="16" s="1"/>
  <c r="K375" i="16"/>
  <c r="R375" i="16"/>
  <c r="T375" i="16" s="1"/>
  <c r="AG375" i="16"/>
  <c r="Q375" i="16"/>
  <c r="V375" i="16"/>
  <c r="W375" i="16" s="1"/>
  <c r="X375" i="16" s="1"/>
  <c r="J375" i="16"/>
  <c r="I375" i="16"/>
  <c r="Z375" i="16"/>
  <c r="AA375" i="16" s="1"/>
  <c r="M375" i="16"/>
  <c r="N375" i="16" s="1"/>
  <c r="P376" i="16" l="1"/>
  <c r="Z376" i="16"/>
  <c r="AA376" i="16" s="1"/>
  <c r="V376" i="16"/>
  <c r="W376" i="16" s="1"/>
  <c r="X376" i="16" s="1"/>
  <c r="AC376" i="16"/>
  <c r="AD376" i="16" s="1"/>
  <c r="AF376" i="16" s="1"/>
  <c r="AH376" i="16" s="1"/>
  <c r="J376" i="16"/>
  <c r="R376" i="16"/>
  <c r="T376" i="16" s="1"/>
  <c r="I376" i="16"/>
  <c r="Q376" i="16"/>
  <c r="M376" i="16"/>
  <c r="N376" i="16" s="1"/>
  <c r="AG376" i="16"/>
  <c r="K376" i="16"/>
  <c r="A378" i="17"/>
  <c r="E377" i="17"/>
  <c r="G377" i="16" s="1"/>
  <c r="B377" i="17"/>
  <c r="C377" i="17"/>
  <c r="E377" i="16" s="1"/>
  <c r="S377" i="16" s="1"/>
  <c r="D377" i="17"/>
  <c r="F377" i="16" s="1"/>
  <c r="P377" i="16" l="1"/>
  <c r="Q377" i="16"/>
  <c r="K377" i="16"/>
  <c r="Z377" i="16"/>
  <c r="AA377" i="16" s="1"/>
  <c r="J377" i="16"/>
  <c r="I377" i="16"/>
  <c r="R377" i="16"/>
  <c r="T377" i="16" s="1"/>
  <c r="AC377" i="16"/>
  <c r="AD377" i="16" s="1"/>
  <c r="AF377" i="16" s="1"/>
  <c r="AH377" i="16" s="1"/>
  <c r="AG377" i="16"/>
  <c r="M377" i="16"/>
  <c r="N377" i="16" s="1"/>
  <c r="V377" i="16"/>
  <c r="W377" i="16" s="1"/>
  <c r="X377" i="16" s="1"/>
  <c r="A379" i="17"/>
  <c r="E378" i="17"/>
  <c r="G378" i="16" s="1"/>
  <c r="B378" i="17"/>
  <c r="C378" i="17"/>
  <c r="E378" i="16" s="1"/>
  <c r="S378" i="16" s="1"/>
  <c r="D378" i="17"/>
  <c r="F378" i="16" s="1"/>
  <c r="P378" i="16" l="1"/>
  <c r="Q378" i="16"/>
  <c r="V378" i="16"/>
  <c r="W378" i="16" s="1"/>
  <c r="X378" i="16" s="1"/>
  <c r="R378" i="16"/>
  <c r="T378" i="16" s="1"/>
  <c r="J378" i="16"/>
  <c r="M378" i="16"/>
  <c r="N378" i="16" s="1"/>
  <c r="I378" i="16"/>
  <c r="Z378" i="16"/>
  <c r="AA378" i="16" s="1"/>
  <c r="AG378" i="16"/>
  <c r="K378" i="16"/>
  <c r="AC378" i="16"/>
  <c r="AD378" i="16" s="1"/>
  <c r="AF378" i="16" s="1"/>
  <c r="AH378" i="16" s="1"/>
  <c r="A380" i="17"/>
  <c r="E379" i="17"/>
  <c r="G379" i="16" s="1"/>
  <c r="B379" i="17"/>
  <c r="C379" i="17"/>
  <c r="E379" i="16" s="1"/>
  <c r="S379" i="16" s="1"/>
  <c r="D379" i="17"/>
  <c r="F379" i="16" s="1"/>
  <c r="P379" i="16" l="1"/>
  <c r="AG379" i="16"/>
  <c r="M379" i="16"/>
  <c r="N379" i="16" s="1"/>
  <c r="AC379" i="16"/>
  <c r="AD379" i="16" s="1"/>
  <c r="AF379" i="16" s="1"/>
  <c r="AH379" i="16" s="1"/>
  <c r="J379" i="16"/>
  <c r="Q379" i="16"/>
  <c r="R379" i="16"/>
  <c r="T379" i="16" s="1"/>
  <c r="K379" i="16"/>
  <c r="V379" i="16"/>
  <c r="W379" i="16" s="1"/>
  <c r="X379" i="16" s="1"/>
  <c r="I379" i="16"/>
  <c r="Z379" i="16"/>
  <c r="AA379" i="16" s="1"/>
  <c r="A381" i="17"/>
  <c r="E380" i="17"/>
  <c r="G380" i="16" s="1"/>
  <c r="B380" i="17"/>
  <c r="C380" i="17"/>
  <c r="E380" i="16" s="1"/>
  <c r="S380" i="16" s="1"/>
  <c r="D380" i="17"/>
  <c r="F380" i="16" s="1"/>
  <c r="P380" i="16" l="1"/>
  <c r="AC380" i="16"/>
  <c r="AD380" i="16" s="1"/>
  <c r="AF380" i="16" s="1"/>
  <c r="AH380" i="16" s="1"/>
  <c r="J380" i="16"/>
  <c r="AG380" i="16"/>
  <c r="V380" i="16"/>
  <c r="W380" i="16" s="1"/>
  <c r="X380" i="16" s="1"/>
  <c r="M380" i="16"/>
  <c r="N380" i="16" s="1"/>
  <c r="Q380" i="16"/>
  <c r="I380" i="16"/>
  <c r="R380" i="16"/>
  <c r="T380" i="16" s="1"/>
  <c r="Z380" i="16"/>
  <c r="AA380" i="16" s="1"/>
  <c r="K380" i="16"/>
  <c r="A382" i="17"/>
  <c r="E381" i="17"/>
  <c r="G381" i="16" s="1"/>
  <c r="B381" i="17"/>
  <c r="C381" i="17"/>
  <c r="E381" i="16" s="1"/>
  <c r="S381" i="16" s="1"/>
  <c r="D381" i="17"/>
  <c r="F381" i="16" s="1"/>
  <c r="P381" i="16" l="1"/>
  <c r="A383" i="17"/>
  <c r="E382" i="17"/>
  <c r="G382" i="16" s="1"/>
  <c r="B382" i="17"/>
  <c r="C382" i="17"/>
  <c r="E382" i="16" s="1"/>
  <c r="S382" i="16" s="1"/>
  <c r="D382" i="17"/>
  <c r="F382" i="16" s="1"/>
  <c r="K381" i="16"/>
  <c r="R381" i="16"/>
  <c r="T381" i="16" s="1"/>
  <c r="Q381" i="16"/>
  <c r="AC381" i="16"/>
  <c r="AD381" i="16" s="1"/>
  <c r="AF381" i="16" s="1"/>
  <c r="AH381" i="16" s="1"/>
  <c r="J381" i="16"/>
  <c r="V381" i="16"/>
  <c r="W381" i="16" s="1"/>
  <c r="X381" i="16" s="1"/>
  <c r="M381" i="16"/>
  <c r="N381" i="16" s="1"/>
  <c r="AG381" i="16"/>
  <c r="I381" i="16"/>
  <c r="Z381" i="16"/>
  <c r="AA381" i="16" s="1"/>
  <c r="P382" i="16" l="1"/>
  <c r="Z382" i="16"/>
  <c r="AA382" i="16" s="1"/>
  <c r="K382" i="16"/>
  <c r="M382" i="16"/>
  <c r="N382" i="16" s="1"/>
  <c r="AG382" i="16"/>
  <c r="J382" i="16"/>
  <c r="AC382" i="16"/>
  <c r="AD382" i="16" s="1"/>
  <c r="AF382" i="16" s="1"/>
  <c r="AH382" i="16" s="1"/>
  <c r="Q382" i="16"/>
  <c r="I382" i="16"/>
  <c r="V382" i="16"/>
  <c r="W382" i="16" s="1"/>
  <c r="X382" i="16" s="1"/>
  <c r="R382" i="16"/>
  <c r="T382" i="16" s="1"/>
  <c r="A384" i="17"/>
  <c r="E383" i="17"/>
  <c r="G383" i="16" s="1"/>
  <c r="B383" i="17"/>
  <c r="C383" i="17"/>
  <c r="E383" i="16" s="1"/>
  <c r="S383" i="16" s="1"/>
  <c r="D383" i="17"/>
  <c r="F383" i="16" s="1"/>
  <c r="P383" i="16" l="1"/>
  <c r="AC383" i="16"/>
  <c r="AD383" i="16" s="1"/>
  <c r="AF383" i="16" s="1"/>
  <c r="AH383" i="16" s="1"/>
  <c r="Q383" i="16"/>
  <c r="J383" i="16"/>
  <c r="Z383" i="16"/>
  <c r="AA383" i="16" s="1"/>
  <c r="AG383" i="16"/>
  <c r="V383" i="16"/>
  <c r="W383" i="16" s="1"/>
  <c r="X383" i="16" s="1"/>
  <c r="I383" i="16"/>
  <c r="K383" i="16"/>
  <c r="R383" i="16"/>
  <c r="T383" i="16" s="1"/>
  <c r="M383" i="16"/>
  <c r="N383" i="16" s="1"/>
  <c r="A385" i="17"/>
  <c r="E384" i="17"/>
  <c r="G384" i="16" s="1"/>
  <c r="B384" i="17"/>
  <c r="C384" i="17"/>
  <c r="E384" i="16" s="1"/>
  <c r="S384" i="16" s="1"/>
  <c r="D384" i="17"/>
  <c r="F384" i="16" s="1"/>
  <c r="P384" i="16" l="1"/>
  <c r="M384" i="16"/>
  <c r="N384" i="16" s="1"/>
  <c r="Z384" i="16"/>
  <c r="AA384" i="16" s="1"/>
  <c r="K384" i="16"/>
  <c r="Q384" i="16"/>
  <c r="V384" i="16"/>
  <c r="W384" i="16" s="1"/>
  <c r="X384" i="16" s="1"/>
  <c r="AG384" i="16"/>
  <c r="J384" i="16"/>
  <c r="R384" i="16"/>
  <c r="T384" i="16" s="1"/>
  <c r="I384" i="16"/>
  <c r="AC384" i="16"/>
  <c r="AD384" i="16" s="1"/>
  <c r="AF384" i="16" s="1"/>
  <c r="AH384" i="16" s="1"/>
  <c r="A386" i="17"/>
  <c r="E385" i="17"/>
  <c r="G385" i="16" s="1"/>
  <c r="B385" i="17"/>
  <c r="C385" i="17"/>
  <c r="E385" i="16" s="1"/>
  <c r="S385" i="16" s="1"/>
  <c r="D385" i="17"/>
  <c r="F385" i="16" s="1"/>
  <c r="P385" i="16" l="1"/>
  <c r="AC385" i="16"/>
  <c r="AD385" i="16" s="1"/>
  <c r="AF385" i="16" s="1"/>
  <c r="AH385" i="16" s="1"/>
  <c r="M385" i="16"/>
  <c r="N385" i="16" s="1"/>
  <c r="J385" i="16"/>
  <c r="Z385" i="16"/>
  <c r="AA385" i="16" s="1"/>
  <c r="AG385" i="16"/>
  <c r="R385" i="16"/>
  <c r="T385" i="16" s="1"/>
  <c r="I385" i="16"/>
  <c r="K385" i="16"/>
  <c r="Q385" i="16"/>
  <c r="V385" i="16"/>
  <c r="W385" i="16" s="1"/>
  <c r="X385" i="16" s="1"/>
  <c r="A387" i="17"/>
  <c r="E386" i="17"/>
  <c r="G386" i="16" s="1"/>
  <c r="B386" i="17"/>
  <c r="C386" i="17"/>
  <c r="E386" i="16" s="1"/>
  <c r="S386" i="16" s="1"/>
  <c r="D386" i="17"/>
  <c r="F386" i="16" s="1"/>
  <c r="P386" i="16" l="1"/>
  <c r="Q386" i="16"/>
  <c r="R386" i="16"/>
  <c r="T386" i="16" s="1"/>
  <c r="AC386" i="16"/>
  <c r="AD386" i="16" s="1"/>
  <c r="AF386" i="16" s="1"/>
  <c r="AH386" i="16" s="1"/>
  <c r="K386" i="16"/>
  <c r="AG386" i="16"/>
  <c r="Z386" i="16"/>
  <c r="AA386" i="16" s="1"/>
  <c r="V386" i="16"/>
  <c r="W386" i="16" s="1"/>
  <c r="X386" i="16" s="1"/>
  <c r="J386" i="16"/>
  <c r="I386" i="16"/>
  <c r="M386" i="16"/>
  <c r="N386" i="16" s="1"/>
  <c r="A388" i="17"/>
  <c r="E387" i="17"/>
  <c r="G387" i="16" s="1"/>
  <c r="B387" i="17"/>
  <c r="C387" i="17"/>
  <c r="E387" i="16" s="1"/>
  <c r="S387" i="16" s="1"/>
  <c r="D387" i="17"/>
  <c r="F387" i="16" s="1"/>
  <c r="P387" i="16" l="1"/>
  <c r="AG387" i="16"/>
  <c r="Z387" i="16"/>
  <c r="AA387" i="16" s="1"/>
  <c r="V387" i="16"/>
  <c r="W387" i="16" s="1"/>
  <c r="X387" i="16" s="1"/>
  <c r="M387" i="16"/>
  <c r="N387" i="16" s="1"/>
  <c r="I387" i="16"/>
  <c r="Q387" i="16"/>
  <c r="AC387" i="16"/>
  <c r="AD387" i="16" s="1"/>
  <c r="AF387" i="16" s="1"/>
  <c r="AH387" i="16" s="1"/>
  <c r="K387" i="16"/>
  <c r="J387" i="16"/>
  <c r="R387" i="16"/>
  <c r="T387" i="16" s="1"/>
  <c r="A389" i="17"/>
  <c r="E388" i="17"/>
  <c r="G388" i="16" s="1"/>
  <c r="B388" i="17"/>
  <c r="C388" i="17"/>
  <c r="E388" i="16" s="1"/>
  <c r="S388" i="16" s="1"/>
  <c r="D388" i="17"/>
  <c r="F388" i="16" s="1"/>
  <c r="P388" i="16" l="1"/>
  <c r="Z388" i="16"/>
  <c r="AA388" i="16" s="1"/>
  <c r="AG388" i="16"/>
  <c r="Q388" i="16"/>
  <c r="M388" i="16"/>
  <c r="N388" i="16" s="1"/>
  <c r="AC388" i="16"/>
  <c r="AD388" i="16" s="1"/>
  <c r="AF388" i="16" s="1"/>
  <c r="AH388" i="16" s="1"/>
  <c r="V388" i="16"/>
  <c r="W388" i="16" s="1"/>
  <c r="X388" i="16" s="1"/>
  <c r="I388" i="16"/>
  <c r="K388" i="16"/>
  <c r="R388" i="16"/>
  <c r="T388" i="16" s="1"/>
  <c r="J388" i="16"/>
  <c r="A390" i="17"/>
  <c r="E389" i="17"/>
  <c r="G389" i="16" s="1"/>
  <c r="B389" i="17"/>
  <c r="C389" i="17"/>
  <c r="E389" i="16" s="1"/>
  <c r="S389" i="16" s="1"/>
  <c r="D389" i="17"/>
  <c r="F389" i="16" s="1"/>
  <c r="P389" i="16" l="1"/>
  <c r="J389" i="16"/>
  <c r="Z389" i="16"/>
  <c r="AA389" i="16" s="1"/>
  <c r="M389" i="16"/>
  <c r="N389" i="16" s="1"/>
  <c r="I389" i="16"/>
  <c r="AG389" i="16"/>
  <c r="R389" i="16"/>
  <c r="T389" i="16" s="1"/>
  <c r="K389" i="16"/>
  <c r="AC389" i="16"/>
  <c r="AD389" i="16" s="1"/>
  <c r="AF389" i="16" s="1"/>
  <c r="AH389" i="16" s="1"/>
  <c r="Q389" i="16"/>
  <c r="V389" i="16"/>
  <c r="W389" i="16" s="1"/>
  <c r="X389" i="16" s="1"/>
  <c r="A391" i="17"/>
  <c r="E390" i="17"/>
  <c r="G390" i="16" s="1"/>
  <c r="B390" i="17"/>
  <c r="C390" i="17"/>
  <c r="E390" i="16" s="1"/>
  <c r="S390" i="16" s="1"/>
  <c r="D390" i="17"/>
  <c r="F390" i="16" s="1"/>
  <c r="P390" i="16" l="1"/>
  <c r="Q390" i="16"/>
  <c r="M390" i="16"/>
  <c r="N390" i="16" s="1"/>
  <c r="K390" i="16"/>
  <c r="I390" i="16"/>
  <c r="V390" i="16"/>
  <c r="W390" i="16" s="1"/>
  <c r="X390" i="16" s="1"/>
  <c r="AG390" i="16"/>
  <c r="J390" i="16"/>
  <c r="Z390" i="16"/>
  <c r="AA390" i="16" s="1"/>
  <c r="AC390" i="16"/>
  <c r="AD390" i="16" s="1"/>
  <c r="AF390" i="16" s="1"/>
  <c r="AH390" i="16" s="1"/>
  <c r="R390" i="16"/>
  <c r="T390" i="16" s="1"/>
  <c r="A392" i="17"/>
  <c r="E391" i="17"/>
  <c r="G391" i="16" s="1"/>
  <c r="B391" i="17"/>
  <c r="C391" i="17"/>
  <c r="E391" i="16" s="1"/>
  <c r="S391" i="16" s="1"/>
  <c r="D391" i="17"/>
  <c r="F391" i="16" s="1"/>
  <c r="P391" i="16" l="1"/>
  <c r="Q391" i="16"/>
  <c r="Z391" i="16"/>
  <c r="AA391" i="16" s="1"/>
  <c r="V391" i="16"/>
  <c r="W391" i="16" s="1"/>
  <c r="X391" i="16" s="1"/>
  <c r="AG391" i="16"/>
  <c r="M391" i="16"/>
  <c r="N391" i="16" s="1"/>
  <c r="J391" i="16"/>
  <c r="R391" i="16"/>
  <c r="T391" i="16" s="1"/>
  <c r="AC391" i="16"/>
  <c r="AD391" i="16" s="1"/>
  <c r="AF391" i="16" s="1"/>
  <c r="AH391" i="16" s="1"/>
  <c r="I391" i="16"/>
  <c r="K391" i="16"/>
  <c r="A393" i="17"/>
  <c r="E392" i="17"/>
  <c r="G392" i="16" s="1"/>
  <c r="B392" i="17"/>
  <c r="C392" i="17"/>
  <c r="E392" i="16" s="1"/>
  <c r="S392" i="16" s="1"/>
  <c r="D392" i="17"/>
  <c r="F392" i="16" s="1"/>
  <c r="P392" i="16" l="1"/>
  <c r="K392" i="16"/>
  <c r="M392" i="16"/>
  <c r="N392" i="16" s="1"/>
  <c r="I392" i="16"/>
  <c r="Q392" i="16"/>
  <c r="Z392" i="16"/>
  <c r="AA392" i="16" s="1"/>
  <c r="R392" i="16"/>
  <c r="T392" i="16" s="1"/>
  <c r="J392" i="16"/>
  <c r="V392" i="16"/>
  <c r="W392" i="16" s="1"/>
  <c r="X392" i="16" s="1"/>
  <c r="AC392" i="16"/>
  <c r="AD392" i="16" s="1"/>
  <c r="AF392" i="16" s="1"/>
  <c r="AH392" i="16" s="1"/>
  <c r="AG392" i="16"/>
  <c r="A394" i="17"/>
  <c r="E393" i="17"/>
  <c r="G393" i="16" s="1"/>
  <c r="B393" i="17"/>
  <c r="C393" i="17"/>
  <c r="E393" i="16" s="1"/>
  <c r="S393" i="16" s="1"/>
  <c r="D393" i="17"/>
  <c r="F393" i="16" s="1"/>
  <c r="P393" i="16" l="1"/>
  <c r="V393" i="16"/>
  <c r="W393" i="16" s="1"/>
  <c r="X393" i="16" s="1"/>
  <c r="R393" i="16"/>
  <c r="T393" i="16" s="1"/>
  <c r="I393" i="16"/>
  <c r="K393" i="16"/>
  <c r="AC393" i="16"/>
  <c r="AD393" i="16" s="1"/>
  <c r="AF393" i="16" s="1"/>
  <c r="AH393" i="16" s="1"/>
  <c r="J393" i="16"/>
  <c r="M393" i="16"/>
  <c r="N393" i="16" s="1"/>
  <c r="Q393" i="16"/>
  <c r="AG393" i="16"/>
  <c r="Z393" i="16"/>
  <c r="AA393" i="16" s="1"/>
  <c r="A395" i="17"/>
  <c r="E394" i="17"/>
  <c r="G394" i="16" s="1"/>
  <c r="B394" i="17"/>
  <c r="C394" i="17"/>
  <c r="E394" i="16" s="1"/>
  <c r="S394" i="16" s="1"/>
  <c r="D394" i="17"/>
  <c r="F394" i="16" s="1"/>
  <c r="P394" i="16" l="1"/>
  <c r="J394" i="16"/>
  <c r="AG394" i="16"/>
  <c r="K394" i="16"/>
  <c r="R394" i="16"/>
  <c r="T394" i="16" s="1"/>
  <c r="Z394" i="16"/>
  <c r="AA394" i="16" s="1"/>
  <c r="Q394" i="16"/>
  <c r="M394" i="16"/>
  <c r="N394" i="16" s="1"/>
  <c r="V394" i="16"/>
  <c r="W394" i="16" s="1"/>
  <c r="X394" i="16" s="1"/>
  <c r="I394" i="16"/>
  <c r="AC394" i="16"/>
  <c r="AD394" i="16" s="1"/>
  <c r="AF394" i="16" s="1"/>
  <c r="AH394" i="16" s="1"/>
  <c r="A396" i="17"/>
  <c r="E395" i="17"/>
  <c r="G395" i="16" s="1"/>
  <c r="B395" i="17"/>
  <c r="C395" i="17"/>
  <c r="E395" i="16" s="1"/>
  <c r="S395" i="16" s="1"/>
  <c r="D395" i="17"/>
  <c r="F395" i="16" s="1"/>
  <c r="P395" i="16" l="1"/>
  <c r="R395" i="16"/>
  <c r="T395" i="16" s="1"/>
  <c r="J395" i="16"/>
  <c r="Q395" i="16"/>
  <c r="AC395" i="16"/>
  <c r="AD395" i="16" s="1"/>
  <c r="AF395" i="16" s="1"/>
  <c r="AH395" i="16" s="1"/>
  <c r="AG395" i="16"/>
  <c r="M395" i="16"/>
  <c r="N395" i="16" s="1"/>
  <c r="I395" i="16"/>
  <c r="Z395" i="16"/>
  <c r="AA395" i="16" s="1"/>
  <c r="K395" i="16"/>
  <c r="V395" i="16"/>
  <c r="W395" i="16" s="1"/>
  <c r="X395" i="16" s="1"/>
  <c r="A397" i="17"/>
  <c r="E396" i="17"/>
  <c r="G396" i="16" s="1"/>
  <c r="B396" i="17"/>
  <c r="C396" i="17"/>
  <c r="E396" i="16" s="1"/>
  <c r="S396" i="16" s="1"/>
  <c r="D396" i="17"/>
  <c r="F396" i="16" s="1"/>
  <c r="P396" i="16" l="1"/>
  <c r="M396" i="16"/>
  <c r="N396" i="16" s="1"/>
  <c r="V396" i="16"/>
  <c r="W396" i="16" s="1"/>
  <c r="X396" i="16" s="1"/>
  <c r="K396" i="16"/>
  <c r="Q396" i="16"/>
  <c r="Z396" i="16"/>
  <c r="AA396" i="16" s="1"/>
  <c r="AG396" i="16"/>
  <c r="I396" i="16"/>
  <c r="R396" i="16"/>
  <c r="T396" i="16" s="1"/>
  <c r="AC396" i="16"/>
  <c r="AD396" i="16" s="1"/>
  <c r="AF396" i="16" s="1"/>
  <c r="AH396" i="16" s="1"/>
  <c r="J396" i="16"/>
  <c r="A398" i="17"/>
  <c r="E397" i="17"/>
  <c r="G397" i="16" s="1"/>
  <c r="B397" i="17"/>
  <c r="C397" i="17"/>
  <c r="E397" i="16" s="1"/>
  <c r="S397" i="16" s="1"/>
  <c r="D397" i="17"/>
  <c r="F397" i="16" s="1"/>
  <c r="P397" i="16" l="1"/>
  <c r="AC397" i="16"/>
  <c r="AD397" i="16" s="1"/>
  <c r="AF397" i="16" s="1"/>
  <c r="AH397" i="16" s="1"/>
  <c r="J397" i="16"/>
  <c r="K397" i="16"/>
  <c r="V397" i="16"/>
  <c r="W397" i="16" s="1"/>
  <c r="X397" i="16" s="1"/>
  <c r="Q397" i="16"/>
  <c r="I397" i="16"/>
  <c r="Z397" i="16"/>
  <c r="AA397" i="16" s="1"/>
  <c r="R397" i="16"/>
  <c r="T397" i="16" s="1"/>
  <c r="M397" i="16"/>
  <c r="N397" i="16" s="1"/>
  <c r="AG397" i="16"/>
  <c r="A399" i="17"/>
  <c r="E398" i="17"/>
  <c r="G398" i="16" s="1"/>
  <c r="B398" i="17"/>
  <c r="C398" i="17"/>
  <c r="E398" i="16" s="1"/>
  <c r="S398" i="16" s="1"/>
  <c r="D398" i="17"/>
  <c r="F398" i="16" s="1"/>
  <c r="P398" i="16" l="1"/>
  <c r="R398" i="16"/>
  <c r="T398" i="16" s="1"/>
  <c r="J398" i="16"/>
  <c r="V398" i="16"/>
  <c r="W398" i="16" s="1"/>
  <c r="X398" i="16" s="1"/>
  <c r="AG398" i="16"/>
  <c r="I398" i="16"/>
  <c r="M398" i="16"/>
  <c r="N398" i="16" s="1"/>
  <c r="Q398" i="16"/>
  <c r="K398" i="16"/>
  <c r="AC398" i="16"/>
  <c r="AD398" i="16" s="1"/>
  <c r="AF398" i="16" s="1"/>
  <c r="AH398" i="16" s="1"/>
  <c r="Z398" i="16"/>
  <c r="AA398" i="16" s="1"/>
  <c r="A400" i="17"/>
  <c r="E399" i="17"/>
  <c r="G399" i="16" s="1"/>
  <c r="B399" i="17"/>
  <c r="C399" i="17"/>
  <c r="E399" i="16" s="1"/>
  <c r="S399" i="16" s="1"/>
  <c r="D399" i="17"/>
  <c r="F399" i="16" s="1"/>
  <c r="P399" i="16" l="1"/>
  <c r="AC399" i="16"/>
  <c r="AD399" i="16" s="1"/>
  <c r="AF399" i="16" s="1"/>
  <c r="AH399" i="16" s="1"/>
  <c r="Q399" i="16"/>
  <c r="I399" i="16"/>
  <c r="Z399" i="16"/>
  <c r="AA399" i="16" s="1"/>
  <c r="AG399" i="16"/>
  <c r="J399" i="16"/>
  <c r="V399" i="16"/>
  <c r="W399" i="16" s="1"/>
  <c r="X399" i="16" s="1"/>
  <c r="R399" i="16"/>
  <c r="T399" i="16" s="1"/>
  <c r="M399" i="16"/>
  <c r="N399" i="16" s="1"/>
  <c r="K399" i="16"/>
  <c r="A401" i="17"/>
  <c r="E400" i="17"/>
  <c r="G400" i="16" s="1"/>
  <c r="B400" i="17"/>
  <c r="C400" i="17"/>
  <c r="E400" i="16" s="1"/>
  <c r="S400" i="16" s="1"/>
  <c r="D400" i="17"/>
  <c r="F400" i="16" s="1"/>
  <c r="P400" i="16" l="1"/>
  <c r="Z400" i="16"/>
  <c r="AA400" i="16" s="1"/>
  <c r="M400" i="16"/>
  <c r="N400" i="16" s="1"/>
  <c r="AG400" i="16"/>
  <c r="J400" i="16"/>
  <c r="R400" i="16"/>
  <c r="T400" i="16" s="1"/>
  <c r="I400" i="16"/>
  <c r="AC400" i="16"/>
  <c r="AD400" i="16" s="1"/>
  <c r="AF400" i="16" s="1"/>
  <c r="AH400" i="16" s="1"/>
  <c r="Q400" i="16"/>
  <c r="K400" i="16"/>
  <c r="V400" i="16"/>
  <c r="W400" i="16" s="1"/>
  <c r="X400" i="16" s="1"/>
  <c r="A402" i="17"/>
  <c r="E401" i="17"/>
  <c r="G401" i="16" s="1"/>
  <c r="B401" i="17"/>
  <c r="C401" i="17"/>
  <c r="E401" i="16" s="1"/>
  <c r="S401" i="16" s="1"/>
  <c r="D401" i="17"/>
  <c r="F401" i="16" s="1"/>
  <c r="P401" i="16" l="1"/>
  <c r="I401" i="16"/>
  <c r="AC401" i="16"/>
  <c r="AD401" i="16" s="1"/>
  <c r="AF401" i="16" s="1"/>
  <c r="AH401" i="16" s="1"/>
  <c r="Q401" i="16"/>
  <c r="R401" i="16"/>
  <c r="T401" i="16" s="1"/>
  <c r="AG401" i="16"/>
  <c r="K401" i="16"/>
  <c r="Z401" i="16"/>
  <c r="AA401" i="16" s="1"/>
  <c r="M401" i="16"/>
  <c r="N401" i="16" s="1"/>
  <c r="V401" i="16"/>
  <c r="W401" i="16" s="1"/>
  <c r="X401" i="16" s="1"/>
  <c r="J401" i="16"/>
  <c r="A403" i="17"/>
  <c r="E402" i="17"/>
  <c r="G402" i="16" s="1"/>
  <c r="B402" i="17"/>
  <c r="C402" i="17"/>
  <c r="E402" i="16" s="1"/>
  <c r="S402" i="16" s="1"/>
  <c r="D402" i="17"/>
  <c r="F402" i="16" s="1"/>
  <c r="P402" i="16" l="1"/>
  <c r="AC402" i="16"/>
  <c r="AD402" i="16" s="1"/>
  <c r="AF402" i="16" s="1"/>
  <c r="AH402" i="16" s="1"/>
  <c r="I402" i="16"/>
  <c r="Q402" i="16"/>
  <c r="Z402" i="16"/>
  <c r="AA402" i="16" s="1"/>
  <c r="V402" i="16"/>
  <c r="W402" i="16" s="1"/>
  <c r="X402" i="16" s="1"/>
  <c r="AG402" i="16"/>
  <c r="M402" i="16"/>
  <c r="N402" i="16" s="1"/>
  <c r="K402" i="16"/>
  <c r="J402" i="16"/>
  <c r="R402" i="16"/>
  <c r="T402" i="16" s="1"/>
  <c r="A404" i="17"/>
  <c r="E403" i="17"/>
  <c r="G403" i="16" s="1"/>
  <c r="B403" i="17"/>
  <c r="C403" i="17"/>
  <c r="E403" i="16" s="1"/>
  <c r="S403" i="16" s="1"/>
  <c r="D403" i="17"/>
  <c r="F403" i="16" s="1"/>
  <c r="P403" i="16" l="1"/>
  <c r="Z403" i="16"/>
  <c r="AA403" i="16" s="1"/>
  <c r="AC403" i="16"/>
  <c r="AD403" i="16" s="1"/>
  <c r="AF403" i="16" s="1"/>
  <c r="AH403" i="16" s="1"/>
  <c r="K403" i="16"/>
  <c r="I403" i="16"/>
  <c r="M403" i="16"/>
  <c r="N403" i="16" s="1"/>
  <c r="Q403" i="16"/>
  <c r="J403" i="16"/>
  <c r="R403" i="16"/>
  <c r="T403" i="16" s="1"/>
  <c r="AG403" i="16"/>
  <c r="V403" i="16"/>
  <c r="W403" i="16" s="1"/>
  <c r="X403" i="16" s="1"/>
  <c r="A405" i="17"/>
  <c r="E404" i="17"/>
  <c r="G404" i="16" s="1"/>
  <c r="B404" i="17"/>
  <c r="C404" i="17"/>
  <c r="E404" i="16" s="1"/>
  <c r="S404" i="16" s="1"/>
  <c r="D404" i="17"/>
  <c r="F404" i="16" s="1"/>
  <c r="P404" i="16" l="1"/>
  <c r="AC404" i="16"/>
  <c r="AD404" i="16" s="1"/>
  <c r="AF404" i="16" s="1"/>
  <c r="AH404" i="16" s="1"/>
  <c r="AG404" i="16"/>
  <c r="K404" i="16"/>
  <c r="V404" i="16"/>
  <c r="W404" i="16" s="1"/>
  <c r="X404" i="16" s="1"/>
  <c r="J404" i="16"/>
  <c r="R404" i="16"/>
  <c r="T404" i="16" s="1"/>
  <c r="M404" i="16"/>
  <c r="N404" i="16" s="1"/>
  <c r="I404" i="16"/>
  <c r="Q404" i="16"/>
  <c r="Z404" i="16"/>
  <c r="AA404" i="16" s="1"/>
  <c r="A406" i="17"/>
  <c r="E405" i="17"/>
  <c r="G405" i="16" s="1"/>
  <c r="B405" i="17"/>
  <c r="C405" i="17"/>
  <c r="E405" i="16" s="1"/>
  <c r="S405" i="16" s="1"/>
  <c r="D405" i="17"/>
  <c r="F405" i="16" s="1"/>
  <c r="P405" i="16" l="1"/>
  <c r="Z405" i="16"/>
  <c r="AA405" i="16" s="1"/>
  <c r="R405" i="16"/>
  <c r="T405" i="16" s="1"/>
  <c r="I405" i="16"/>
  <c r="M405" i="16"/>
  <c r="N405" i="16" s="1"/>
  <c r="Q405" i="16"/>
  <c r="K405" i="16"/>
  <c r="AC405" i="16"/>
  <c r="AD405" i="16" s="1"/>
  <c r="AF405" i="16" s="1"/>
  <c r="AH405" i="16" s="1"/>
  <c r="AG405" i="16"/>
  <c r="V405" i="16"/>
  <c r="W405" i="16" s="1"/>
  <c r="X405" i="16" s="1"/>
  <c r="J405" i="16"/>
  <c r="A407" i="17"/>
  <c r="E406" i="17"/>
  <c r="G406" i="16" s="1"/>
  <c r="B406" i="17"/>
  <c r="C406" i="17"/>
  <c r="E406" i="16" s="1"/>
  <c r="S406" i="16" s="1"/>
  <c r="D406" i="17"/>
  <c r="F406" i="16" s="1"/>
  <c r="P406" i="16" l="1"/>
  <c r="Q406" i="16"/>
  <c r="R406" i="16"/>
  <c r="T406" i="16" s="1"/>
  <c r="I406" i="16"/>
  <c r="AG406" i="16"/>
  <c r="Z406" i="16"/>
  <c r="AA406" i="16" s="1"/>
  <c r="J406" i="16"/>
  <c r="K406" i="16"/>
  <c r="M406" i="16"/>
  <c r="N406" i="16" s="1"/>
  <c r="AC406" i="16"/>
  <c r="AD406" i="16" s="1"/>
  <c r="AF406" i="16" s="1"/>
  <c r="AH406" i="16" s="1"/>
  <c r="V406" i="16"/>
  <c r="W406" i="16" s="1"/>
  <c r="X406" i="16" s="1"/>
  <c r="A408" i="17"/>
  <c r="E407" i="17"/>
  <c r="G407" i="16" s="1"/>
  <c r="B407" i="17"/>
  <c r="C407" i="17"/>
  <c r="E407" i="16" s="1"/>
  <c r="S407" i="16" s="1"/>
  <c r="D407" i="17"/>
  <c r="F407" i="16" s="1"/>
  <c r="P407" i="16" l="1"/>
  <c r="A409" i="17"/>
  <c r="E408" i="17"/>
  <c r="G408" i="16" s="1"/>
  <c r="B408" i="17"/>
  <c r="C408" i="17"/>
  <c r="E408" i="16" s="1"/>
  <c r="S408" i="16" s="1"/>
  <c r="D408" i="17"/>
  <c r="F408" i="16" s="1"/>
  <c r="AG407" i="16"/>
  <c r="M407" i="16"/>
  <c r="N407" i="16" s="1"/>
  <c r="K407" i="16"/>
  <c r="Z407" i="16"/>
  <c r="AA407" i="16" s="1"/>
  <c r="Q407" i="16"/>
  <c r="J407" i="16"/>
  <c r="AC407" i="16"/>
  <c r="AD407" i="16" s="1"/>
  <c r="AF407" i="16" s="1"/>
  <c r="AH407" i="16" s="1"/>
  <c r="I407" i="16"/>
  <c r="R407" i="16"/>
  <c r="T407" i="16" s="1"/>
  <c r="V407" i="16"/>
  <c r="W407" i="16" s="1"/>
  <c r="X407" i="16" s="1"/>
  <c r="P408" i="16" l="1"/>
  <c r="J408" i="16"/>
  <c r="Z408" i="16"/>
  <c r="AA408" i="16" s="1"/>
  <c r="I408" i="16"/>
  <c r="K408" i="16"/>
  <c r="M408" i="16"/>
  <c r="N408" i="16" s="1"/>
  <c r="AG408" i="16"/>
  <c r="R408" i="16"/>
  <c r="T408" i="16" s="1"/>
  <c r="Q408" i="16"/>
  <c r="V408" i="16"/>
  <c r="W408" i="16" s="1"/>
  <c r="X408" i="16" s="1"/>
  <c r="AC408" i="16"/>
  <c r="AD408" i="16" s="1"/>
  <c r="AF408" i="16" s="1"/>
  <c r="AH408" i="16" s="1"/>
  <c r="A410" i="17"/>
  <c r="E409" i="17"/>
  <c r="G409" i="16" s="1"/>
  <c r="B409" i="17"/>
  <c r="C409" i="17"/>
  <c r="E409" i="16" s="1"/>
  <c r="S409" i="16" s="1"/>
  <c r="D409" i="17"/>
  <c r="F409" i="16" s="1"/>
  <c r="P409" i="16" l="1"/>
  <c r="AC409" i="16"/>
  <c r="AD409" i="16" s="1"/>
  <c r="AF409" i="16" s="1"/>
  <c r="AH409" i="16" s="1"/>
  <c r="I409" i="16"/>
  <c r="R409" i="16"/>
  <c r="T409" i="16" s="1"/>
  <c r="J409" i="16"/>
  <c r="M409" i="16"/>
  <c r="N409" i="16" s="1"/>
  <c r="Q409" i="16"/>
  <c r="V409" i="16"/>
  <c r="W409" i="16" s="1"/>
  <c r="X409" i="16" s="1"/>
  <c r="K409" i="16"/>
  <c r="AG409" i="16"/>
  <c r="Z409" i="16"/>
  <c r="AA409" i="16" s="1"/>
  <c r="A411" i="17"/>
  <c r="E410" i="17"/>
  <c r="G410" i="16" s="1"/>
  <c r="B410" i="17"/>
  <c r="C410" i="17"/>
  <c r="E410" i="16" s="1"/>
  <c r="S410" i="16" s="1"/>
  <c r="D410" i="17"/>
  <c r="F410" i="16" s="1"/>
  <c r="P410" i="16" l="1"/>
  <c r="A412" i="17"/>
  <c r="E411" i="17"/>
  <c r="G411" i="16" s="1"/>
  <c r="B411" i="17"/>
  <c r="C411" i="17"/>
  <c r="E411" i="16" s="1"/>
  <c r="S411" i="16" s="1"/>
  <c r="D411" i="17"/>
  <c r="F411" i="16" s="1"/>
  <c r="Z410" i="16"/>
  <c r="AA410" i="16" s="1"/>
  <c r="R410" i="16"/>
  <c r="T410" i="16" s="1"/>
  <c r="I410" i="16"/>
  <c r="AG410" i="16"/>
  <c r="V410" i="16"/>
  <c r="W410" i="16" s="1"/>
  <c r="X410" i="16" s="1"/>
  <c r="J410" i="16"/>
  <c r="Q410" i="16"/>
  <c r="M410" i="16"/>
  <c r="N410" i="16" s="1"/>
  <c r="K410" i="16"/>
  <c r="AC410" i="16"/>
  <c r="AD410" i="16" s="1"/>
  <c r="AF410" i="16" s="1"/>
  <c r="AH410" i="16" s="1"/>
  <c r="P411" i="16" l="1"/>
  <c r="J411" i="16"/>
  <c r="AC411" i="16"/>
  <c r="AD411" i="16" s="1"/>
  <c r="AF411" i="16" s="1"/>
  <c r="AH411" i="16" s="1"/>
  <c r="AG411" i="16"/>
  <c r="Z411" i="16"/>
  <c r="AA411" i="16" s="1"/>
  <c r="I411" i="16"/>
  <c r="Q411" i="16"/>
  <c r="M411" i="16"/>
  <c r="N411" i="16" s="1"/>
  <c r="V411" i="16"/>
  <c r="W411" i="16" s="1"/>
  <c r="X411" i="16" s="1"/>
  <c r="K411" i="16"/>
  <c r="R411" i="16"/>
  <c r="T411" i="16" s="1"/>
  <c r="A413" i="17"/>
  <c r="E412" i="17"/>
  <c r="G412" i="16" s="1"/>
  <c r="B412" i="17"/>
  <c r="C412" i="17"/>
  <c r="E412" i="16" s="1"/>
  <c r="S412" i="16" s="1"/>
  <c r="D412" i="17"/>
  <c r="F412" i="16" s="1"/>
  <c r="P412" i="16" l="1"/>
  <c r="A414" i="17"/>
  <c r="E413" i="17"/>
  <c r="G413" i="16" s="1"/>
  <c r="B413" i="17"/>
  <c r="C413" i="17"/>
  <c r="E413" i="16" s="1"/>
  <c r="S413" i="16" s="1"/>
  <c r="D413" i="17"/>
  <c r="F413" i="16" s="1"/>
  <c r="AG412" i="16"/>
  <c r="I412" i="16"/>
  <c r="Z412" i="16"/>
  <c r="AA412" i="16" s="1"/>
  <c r="Q412" i="16"/>
  <c r="K412" i="16"/>
  <c r="AC412" i="16"/>
  <c r="AD412" i="16" s="1"/>
  <c r="AF412" i="16" s="1"/>
  <c r="AH412" i="16" s="1"/>
  <c r="J412" i="16"/>
  <c r="R412" i="16"/>
  <c r="T412" i="16" s="1"/>
  <c r="V412" i="16"/>
  <c r="W412" i="16" s="1"/>
  <c r="X412" i="16" s="1"/>
  <c r="M412" i="16"/>
  <c r="N412" i="16" s="1"/>
  <c r="P413" i="16" l="1"/>
  <c r="Z413" i="16"/>
  <c r="AA413" i="16" s="1"/>
  <c r="I413" i="16"/>
  <c r="Q413" i="16"/>
  <c r="M413" i="16"/>
  <c r="N413" i="16" s="1"/>
  <c r="J413" i="16"/>
  <c r="AG413" i="16"/>
  <c r="V413" i="16"/>
  <c r="W413" i="16" s="1"/>
  <c r="X413" i="16" s="1"/>
  <c r="AC413" i="16"/>
  <c r="AD413" i="16" s="1"/>
  <c r="AF413" i="16" s="1"/>
  <c r="AH413" i="16" s="1"/>
  <c r="K413" i="16"/>
  <c r="R413" i="16"/>
  <c r="T413" i="16" s="1"/>
  <c r="A415" i="17"/>
  <c r="E414" i="17"/>
  <c r="G414" i="16" s="1"/>
  <c r="B414" i="17"/>
  <c r="C414" i="17"/>
  <c r="E414" i="16" s="1"/>
  <c r="S414" i="16" s="1"/>
  <c r="D414" i="17"/>
  <c r="F414" i="16" s="1"/>
  <c r="P414" i="16" l="1"/>
  <c r="AC414" i="16"/>
  <c r="AD414" i="16" s="1"/>
  <c r="AF414" i="16" s="1"/>
  <c r="AH414" i="16" s="1"/>
  <c r="V414" i="16"/>
  <c r="W414" i="16" s="1"/>
  <c r="X414" i="16" s="1"/>
  <c r="I414" i="16"/>
  <c r="M414" i="16"/>
  <c r="N414" i="16" s="1"/>
  <c r="R414" i="16"/>
  <c r="T414" i="16" s="1"/>
  <c r="Q414" i="16"/>
  <c r="J414" i="16"/>
  <c r="AG414" i="16"/>
  <c r="K414" i="16"/>
  <c r="Z414" i="16"/>
  <c r="AA414" i="16" s="1"/>
  <c r="A416" i="17"/>
  <c r="E415" i="17"/>
  <c r="G415" i="16" s="1"/>
  <c r="B415" i="17"/>
  <c r="C415" i="17"/>
  <c r="E415" i="16" s="1"/>
  <c r="S415" i="16" s="1"/>
  <c r="D415" i="17"/>
  <c r="F415" i="16" s="1"/>
  <c r="P415" i="16" l="1"/>
  <c r="AC415" i="16"/>
  <c r="AD415" i="16" s="1"/>
  <c r="AF415" i="16" s="1"/>
  <c r="AH415" i="16" s="1"/>
  <c r="K415" i="16"/>
  <c r="Q415" i="16"/>
  <c r="R415" i="16"/>
  <c r="T415" i="16" s="1"/>
  <c r="I415" i="16"/>
  <c r="J415" i="16"/>
  <c r="Z415" i="16"/>
  <c r="AA415" i="16" s="1"/>
  <c r="M415" i="16"/>
  <c r="N415" i="16" s="1"/>
  <c r="AG415" i="16"/>
  <c r="V415" i="16"/>
  <c r="W415" i="16" s="1"/>
  <c r="X415" i="16" s="1"/>
  <c r="A417" i="17"/>
  <c r="E416" i="17"/>
  <c r="G416" i="16" s="1"/>
  <c r="B416" i="17"/>
  <c r="C416" i="17"/>
  <c r="E416" i="16" s="1"/>
  <c r="S416" i="16" s="1"/>
  <c r="D416" i="17"/>
  <c r="F416" i="16" s="1"/>
  <c r="P416" i="16" l="1"/>
  <c r="A418" i="17"/>
  <c r="E417" i="17"/>
  <c r="G417" i="16" s="1"/>
  <c r="B417" i="17"/>
  <c r="C417" i="17"/>
  <c r="E417" i="16" s="1"/>
  <c r="S417" i="16" s="1"/>
  <c r="D417" i="17"/>
  <c r="F417" i="16" s="1"/>
  <c r="R416" i="16"/>
  <c r="T416" i="16" s="1"/>
  <c r="I416" i="16"/>
  <c r="Z416" i="16"/>
  <c r="AA416" i="16" s="1"/>
  <c r="Q416" i="16"/>
  <c r="V416" i="16"/>
  <c r="W416" i="16" s="1"/>
  <c r="X416" i="16" s="1"/>
  <c r="K416" i="16"/>
  <c r="M416" i="16"/>
  <c r="N416" i="16" s="1"/>
  <c r="AG416" i="16"/>
  <c r="AC416" i="16"/>
  <c r="AD416" i="16" s="1"/>
  <c r="AF416" i="16" s="1"/>
  <c r="AH416" i="16" s="1"/>
  <c r="J416" i="16"/>
  <c r="P417" i="16" l="1"/>
  <c r="AG417" i="16"/>
  <c r="Z417" i="16"/>
  <c r="AA417" i="16" s="1"/>
  <c r="I417" i="16"/>
  <c r="R417" i="16"/>
  <c r="T417" i="16" s="1"/>
  <c r="Q417" i="16"/>
  <c r="J417" i="16"/>
  <c r="K417" i="16"/>
  <c r="M417" i="16"/>
  <c r="N417" i="16" s="1"/>
  <c r="AC417" i="16"/>
  <c r="AD417" i="16" s="1"/>
  <c r="AF417" i="16" s="1"/>
  <c r="AH417" i="16" s="1"/>
  <c r="V417" i="16"/>
  <c r="W417" i="16" s="1"/>
  <c r="X417" i="16" s="1"/>
  <c r="A419" i="17"/>
  <c r="E418" i="17"/>
  <c r="G418" i="16" s="1"/>
  <c r="B418" i="17"/>
  <c r="C418" i="17"/>
  <c r="E418" i="16" s="1"/>
  <c r="S418" i="16" s="1"/>
  <c r="D418" i="17"/>
  <c r="F418" i="16" s="1"/>
  <c r="P418" i="16" l="1"/>
  <c r="R418" i="16"/>
  <c r="T418" i="16" s="1"/>
  <c r="I418" i="16"/>
  <c r="K418" i="16"/>
  <c r="AG418" i="16"/>
  <c r="V418" i="16"/>
  <c r="W418" i="16" s="1"/>
  <c r="X418" i="16" s="1"/>
  <c r="Z418" i="16"/>
  <c r="AA418" i="16" s="1"/>
  <c r="J418" i="16"/>
  <c r="M418" i="16"/>
  <c r="N418" i="16" s="1"/>
  <c r="AC418" i="16"/>
  <c r="AD418" i="16" s="1"/>
  <c r="AF418" i="16" s="1"/>
  <c r="AH418" i="16" s="1"/>
  <c r="Q418" i="16"/>
  <c r="A420" i="17"/>
  <c r="E419" i="17"/>
  <c r="G419" i="16" s="1"/>
  <c r="B419" i="17"/>
  <c r="C419" i="17"/>
  <c r="E419" i="16" s="1"/>
  <c r="S419" i="16" s="1"/>
  <c r="D419" i="17"/>
  <c r="F419" i="16" s="1"/>
  <c r="P419" i="16" l="1"/>
  <c r="Q419" i="16"/>
  <c r="Z419" i="16"/>
  <c r="AA419" i="16" s="1"/>
  <c r="J419" i="16"/>
  <c r="I419" i="16"/>
  <c r="R419" i="16"/>
  <c r="T419" i="16" s="1"/>
  <c r="K419" i="16"/>
  <c r="AG419" i="16"/>
  <c r="M419" i="16"/>
  <c r="N419" i="16" s="1"/>
  <c r="V419" i="16"/>
  <c r="W419" i="16" s="1"/>
  <c r="X419" i="16" s="1"/>
  <c r="AC419" i="16"/>
  <c r="AD419" i="16" s="1"/>
  <c r="AF419" i="16" s="1"/>
  <c r="AH419" i="16" s="1"/>
  <c r="A421" i="17"/>
  <c r="E420" i="17"/>
  <c r="G420" i="16" s="1"/>
  <c r="B420" i="17"/>
  <c r="C420" i="17"/>
  <c r="E420" i="16" s="1"/>
  <c r="S420" i="16" s="1"/>
  <c r="D420" i="17"/>
  <c r="F420" i="16" s="1"/>
  <c r="P420" i="16" l="1"/>
  <c r="M420" i="16"/>
  <c r="N420" i="16" s="1"/>
  <c r="V420" i="16"/>
  <c r="W420" i="16" s="1"/>
  <c r="X420" i="16" s="1"/>
  <c r="R420" i="16"/>
  <c r="T420" i="16" s="1"/>
  <c r="K420" i="16"/>
  <c r="J420" i="16"/>
  <c r="Z420" i="16"/>
  <c r="AA420" i="16" s="1"/>
  <c r="Q420" i="16"/>
  <c r="AG420" i="16"/>
  <c r="AC420" i="16"/>
  <c r="AD420" i="16" s="1"/>
  <c r="AF420" i="16" s="1"/>
  <c r="AH420" i="16" s="1"/>
  <c r="I420" i="16"/>
  <c r="A422" i="17"/>
  <c r="E421" i="17"/>
  <c r="G421" i="16" s="1"/>
  <c r="B421" i="17"/>
  <c r="C421" i="17"/>
  <c r="E421" i="16" s="1"/>
  <c r="S421" i="16" s="1"/>
  <c r="D421" i="17"/>
  <c r="F421" i="16" s="1"/>
  <c r="P421" i="16" l="1"/>
  <c r="J421" i="16"/>
  <c r="AG421" i="16"/>
  <c r="Z421" i="16"/>
  <c r="AA421" i="16" s="1"/>
  <c r="R421" i="16"/>
  <c r="T421" i="16" s="1"/>
  <c r="AC421" i="16"/>
  <c r="AD421" i="16" s="1"/>
  <c r="AF421" i="16" s="1"/>
  <c r="AH421" i="16" s="1"/>
  <c r="K421" i="16"/>
  <c r="I421" i="16"/>
  <c r="M421" i="16"/>
  <c r="N421" i="16" s="1"/>
  <c r="V421" i="16"/>
  <c r="W421" i="16" s="1"/>
  <c r="X421" i="16" s="1"/>
  <c r="Q421" i="16"/>
  <c r="A423" i="17"/>
  <c r="E422" i="17"/>
  <c r="G422" i="16" s="1"/>
  <c r="B422" i="17"/>
  <c r="C422" i="17"/>
  <c r="E422" i="16" s="1"/>
  <c r="S422" i="16" s="1"/>
  <c r="D422" i="17"/>
  <c r="F422" i="16" s="1"/>
  <c r="P422" i="16" l="1"/>
  <c r="A424" i="17"/>
  <c r="E423" i="17"/>
  <c r="G423" i="16" s="1"/>
  <c r="B423" i="17"/>
  <c r="C423" i="17"/>
  <c r="E423" i="16" s="1"/>
  <c r="S423" i="16" s="1"/>
  <c r="D423" i="17"/>
  <c r="F423" i="16" s="1"/>
  <c r="M422" i="16"/>
  <c r="N422" i="16" s="1"/>
  <c r="AG422" i="16"/>
  <c r="Z422" i="16"/>
  <c r="AA422" i="16" s="1"/>
  <c r="AC422" i="16"/>
  <c r="AD422" i="16" s="1"/>
  <c r="AF422" i="16" s="1"/>
  <c r="AH422" i="16" s="1"/>
  <c r="I422" i="16"/>
  <c r="K422" i="16"/>
  <c r="R422" i="16"/>
  <c r="T422" i="16" s="1"/>
  <c r="Q422" i="16"/>
  <c r="J422" i="16"/>
  <c r="V422" i="16"/>
  <c r="W422" i="16" s="1"/>
  <c r="X422" i="16" s="1"/>
  <c r="P423" i="16" l="1"/>
  <c r="J423" i="16"/>
  <c r="K423" i="16"/>
  <c r="M423" i="16"/>
  <c r="N423" i="16" s="1"/>
  <c r="AG423" i="16"/>
  <c r="R423" i="16"/>
  <c r="T423" i="16" s="1"/>
  <c r="Q423" i="16"/>
  <c r="Z423" i="16"/>
  <c r="AA423" i="16" s="1"/>
  <c r="I423" i="16"/>
  <c r="AC423" i="16"/>
  <c r="AD423" i="16" s="1"/>
  <c r="AF423" i="16" s="1"/>
  <c r="AH423" i="16" s="1"/>
  <c r="V423" i="16"/>
  <c r="W423" i="16" s="1"/>
  <c r="X423" i="16" s="1"/>
  <c r="A425" i="17"/>
  <c r="E424" i="17"/>
  <c r="G424" i="16" s="1"/>
  <c r="B424" i="17"/>
  <c r="C424" i="17"/>
  <c r="E424" i="16" s="1"/>
  <c r="S424" i="16" s="1"/>
  <c r="D424" i="17"/>
  <c r="F424" i="16" s="1"/>
  <c r="P424" i="16" l="1"/>
  <c r="Z424" i="16"/>
  <c r="AA424" i="16" s="1"/>
  <c r="AC424" i="16"/>
  <c r="AD424" i="16" s="1"/>
  <c r="AF424" i="16" s="1"/>
  <c r="AH424" i="16" s="1"/>
  <c r="K424" i="16"/>
  <c r="R424" i="16"/>
  <c r="T424" i="16" s="1"/>
  <c r="AG424" i="16"/>
  <c r="I424" i="16"/>
  <c r="V424" i="16"/>
  <c r="W424" i="16" s="1"/>
  <c r="X424" i="16" s="1"/>
  <c r="J424" i="16"/>
  <c r="Q424" i="16"/>
  <c r="M424" i="16"/>
  <c r="N424" i="16" s="1"/>
  <c r="A426" i="17"/>
  <c r="E425" i="17"/>
  <c r="G425" i="16" s="1"/>
  <c r="B425" i="17"/>
  <c r="C425" i="17"/>
  <c r="E425" i="16" s="1"/>
  <c r="S425" i="16" s="1"/>
  <c r="D425" i="17"/>
  <c r="F425" i="16" s="1"/>
  <c r="P425" i="16" l="1"/>
  <c r="J425" i="16"/>
  <c r="M425" i="16"/>
  <c r="N425" i="16" s="1"/>
  <c r="AC425" i="16"/>
  <c r="AD425" i="16" s="1"/>
  <c r="AF425" i="16" s="1"/>
  <c r="AH425" i="16" s="1"/>
  <c r="Q425" i="16"/>
  <c r="R425" i="16"/>
  <c r="T425" i="16" s="1"/>
  <c r="I425" i="16"/>
  <c r="V425" i="16"/>
  <c r="W425" i="16" s="1"/>
  <c r="X425" i="16" s="1"/>
  <c r="Z425" i="16"/>
  <c r="AA425" i="16" s="1"/>
  <c r="K425" i="16"/>
  <c r="AG425" i="16"/>
  <c r="A427" i="17"/>
  <c r="E426" i="17"/>
  <c r="G426" i="16" s="1"/>
  <c r="B426" i="17"/>
  <c r="C426" i="17"/>
  <c r="E426" i="16" s="1"/>
  <c r="S426" i="16" s="1"/>
  <c r="D426" i="17"/>
  <c r="F426" i="16" s="1"/>
  <c r="P426" i="16" l="1"/>
  <c r="K426" i="16"/>
  <c r="I426" i="16"/>
  <c r="M426" i="16"/>
  <c r="N426" i="16" s="1"/>
  <c r="AG426" i="16"/>
  <c r="Q426" i="16"/>
  <c r="AC426" i="16"/>
  <c r="AD426" i="16" s="1"/>
  <c r="AF426" i="16" s="1"/>
  <c r="AH426" i="16" s="1"/>
  <c r="J426" i="16"/>
  <c r="Z426" i="16"/>
  <c r="AA426" i="16" s="1"/>
  <c r="V426" i="16"/>
  <c r="W426" i="16" s="1"/>
  <c r="X426" i="16" s="1"/>
  <c r="R426" i="16"/>
  <c r="T426" i="16" s="1"/>
  <c r="A428" i="17"/>
  <c r="E427" i="17"/>
  <c r="G427" i="16" s="1"/>
  <c r="B427" i="17"/>
  <c r="C427" i="17"/>
  <c r="E427" i="16" s="1"/>
  <c r="S427" i="16" s="1"/>
  <c r="D427" i="17"/>
  <c r="F427" i="16" s="1"/>
  <c r="P427" i="16" l="1"/>
  <c r="Z427" i="16"/>
  <c r="AA427" i="16" s="1"/>
  <c r="V427" i="16"/>
  <c r="W427" i="16" s="1"/>
  <c r="X427" i="16" s="1"/>
  <c r="K427" i="16"/>
  <c r="AG427" i="16"/>
  <c r="R427" i="16"/>
  <c r="T427" i="16" s="1"/>
  <c r="J427" i="16"/>
  <c r="I427" i="16"/>
  <c r="M427" i="16"/>
  <c r="N427" i="16" s="1"/>
  <c r="AC427" i="16"/>
  <c r="AD427" i="16" s="1"/>
  <c r="AF427" i="16" s="1"/>
  <c r="AH427" i="16" s="1"/>
  <c r="Q427" i="16"/>
  <c r="A429" i="17"/>
  <c r="E428" i="17"/>
  <c r="G428" i="16" s="1"/>
  <c r="B428" i="17"/>
  <c r="C428" i="17"/>
  <c r="E428" i="16" s="1"/>
  <c r="S428" i="16" s="1"/>
  <c r="D428" i="17"/>
  <c r="F428" i="16" s="1"/>
  <c r="P428" i="16" l="1"/>
  <c r="A430" i="17"/>
  <c r="E429" i="17"/>
  <c r="G429" i="16" s="1"/>
  <c r="B429" i="17"/>
  <c r="C429" i="17"/>
  <c r="E429" i="16" s="1"/>
  <c r="S429" i="16" s="1"/>
  <c r="D429" i="17"/>
  <c r="F429" i="16" s="1"/>
  <c r="AC428" i="16"/>
  <c r="AD428" i="16" s="1"/>
  <c r="AF428" i="16" s="1"/>
  <c r="AH428" i="16" s="1"/>
  <c r="Z428" i="16"/>
  <c r="AA428" i="16" s="1"/>
  <c r="I428" i="16"/>
  <c r="R428" i="16"/>
  <c r="T428" i="16" s="1"/>
  <c r="Q428" i="16"/>
  <c r="J428" i="16"/>
  <c r="V428" i="16"/>
  <c r="W428" i="16" s="1"/>
  <c r="X428" i="16" s="1"/>
  <c r="M428" i="16"/>
  <c r="N428" i="16" s="1"/>
  <c r="K428" i="16"/>
  <c r="AG428" i="16"/>
  <c r="P429" i="16" l="1"/>
  <c r="AC429" i="16"/>
  <c r="AD429" i="16" s="1"/>
  <c r="AF429" i="16" s="1"/>
  <c r="AH429" i="16" s="1"/>
  <c r="J429" i="16"/>
  <c r="V429" i="16"/>
  <c r="W429" i="16" s="1"/>
  <c r="X429" i="16" s="1"/>
  <c r="AG429" i="16"/>
  <c r="Q429" i="16"/>
  <c r="Z429" i="16"/>
  <c r="AA429" i="16" s="1"/>
  <c r="R429" i="16"/>
  <c r="T429" i="16" s="1"/>
  <c r="K429" i="16"/>
  <c r="M429" i="16"/>
  <c r="N429" i="16" s="1"/>
  <c r="I429" i="16"/>
  <c r="A431" i="17"/>
  <c r="E430" i="17"/>
  <c r="G430" i="16" s="1"/>
  <c r="B430" i="17"/>
  <c r="C430" i="17"/>
  <c r="E430" i="16" s="1"/>
  <c r="S430" i="16" s="1"/>
  <c r="D430" i="17"/>
  <c r="F430" i="16" s="1"/>
  <c r="P430" i="16" l="1"/>
  <c r="AG430" i="16"/>
  <c r="AC430" i="16"/>
  <c r="AD430" i="16" s="1"/>
  <c r="AF430" i="16" s="1"/>
  <c r="AH430" i="16" s="1"/>
  <c r="I430" i="16"/>
  <c r="R430" i="16"/>
  <c r="T430" i="16" s="1"/>
  <c r="Q430" i="16"/>
  <c r="Z430" i="16"/>
  <c r="AA430" i="16" s="1"/>
  <c r="M430" i="16"/>
  <c r="N430" i="16" s="1"/>
  <c r="V430" i="16"/>
  <c r="W430" i="16" s="1"/>
  <c r="X430" i="16" s="1"/>
  <c r="J430" i="16"/>
  <c r="K430" i="16"/>
  <c r="A432" i="17"/>
  <c r="E431" i="17"/>
  <c r="G431" i="16" s="1"/>
  <c r="B431" i="17"/>
  <c r="C431" i="17"/>
  <c r="E431" i="16" s="1"/>
  <c r="S431" i="16" s="1"/>
  <c r="D431" i="17"/>
  <c r="F431" i="16" s="1"/>
  <c r="P431" i="16" l="1"/>
  <c r="A433" i="17"/>
  <c r="E432" i="17"/>
  <c r="G432" i="16" s="1"/>
  <c r="B432" i="17"/>
  <c r="C432" i="17"/>
  <c r="E432" i="16" s="1"/>
  <c r="S432" i="16" s="1"/>
  <c r="D432" i="17"/>
  <c r="F432" i="16" s="1"/>
  <c r="V431" i="16"/>
  <c r="W431" i="16" s="1"/>
  <c r="X431" i="16" s="1"/>
  <c r="I431" i="16"/>
  <c r="Q431" i="16"/>
  <c r="R431" i="16"/>
  <c r="T431" i="16" s="1"/>
  <c r="K431" i="16"/>
  <c r="J431" i="16"/>
  <c r="M431" i="16"/>
  <c r="N431" i="16" s="1"/>
  <c r="AC431" i="16"/>
  <c r="AD431" i="16" s="1"/>
  <c r="AF431" i="16" s="1"/>
  <c r="AH431" i="16" s="1"/>
  <c r="AG431" i="16"/>
  <c r="Z431" i="16"/>
  <c r="AA431" i="16" s="1"/>
  <c r="P432" i="16" l="1"/>
  <c r="J432" i="16"/>
  <c r="R432" i="16"/>
  <c r="T432" i="16" s="1"/>
  <c r="Q432" i="16"/>
  <c r="K432" i="16"/>
  <c r="AG432" i="16"/>
  <c r="I432" i="16"/>
  <c r="M432" i="16"/>
  <c r="N432" i="16" s="1"/>
  <c r="V432" i="16"/>
  <c r="W432" i="16" s="1"/>
  <c r="X432" i="16" s="1"/>
  <c r="Z432" i="16"/>
  <c r="AA432" i="16" s="1"/>
  <c r="AC432" i="16"/>
  <c r="AD432" i="16" s="1"/>
  <c r="AF432" i="16" s="1"/>
  <c r="AH432" i="16" s="1"/>
  <c r="A434" i="17"/>
  <c r="E433" i="17"/>
  <c r="G433" i="16" s="1"/>
  <c r="B433" i="17"/>
  <c r="C433" i="17"/>
  <c r="E433" i="16" s="1"/>
  <c r="S433" i="16" s="1"/>
  <c r="D433" i="17"/>
  <c r="F433" i="16" s="1"/>
  <c r="P433" i="16" l="1"/>
  <c r="AC433" i="16"/>
  <c r="AD433" i="16" s="1"/>
  <c r="AF433" i="16" s="1"/>
  <c r="AH433" i="16" s="1"/>
  <c r="Q433" i="16"/>
  <c r="J433" i="16"/>
  <c r="M433" i="16"/>
  <c r="N433" i="16" s="1"/>
  <c r="AG433" i="16"/>
  <c r="Z433" i="16"/>
  <c r="AA433" i="16" s="1"/>
  <c r="V433" i="16"/>
  <c r="W433" i="16" s="1"/>
  <c r="X433" i="16" s="1"/>
  <c r="K433" i="16"/>
  <c r="R433" i="16"/>
  <c r="T433" i="16" s="1"/>
  <c r="I433" i="16"/>
  <c r="A435" i="17"/>
  <c r="E434" i="17"/>
  <c r="G434" i="16" s="1"/>
  <c r="B434" i="17"/>
  <c r="C434" i="17"/>
  <c r="E434" i="16" s="1"/>
  <c r="S434" i="16" s="1"/>
  <c r="D434" i="17"/>
  <c r="F434" i="16" s="1"/>
  <c r="P434" i="16" l="1"/>
  <c r="Q434" i="16"/>
  <c r="K434" i="16"/>
  <c r="M434" i="16"/>
  <c r="N434" i="16" s="1"/>
  <c r="J434" i="16"/>
  <c r="R434" i="16"/>
  <c r="T434" i="16" s="1"/>
  <c r="V434" i="16"/>
  <c r="W434" i="16" s="1"/>
  <c r="X434" i="16" s="1"/>
  <c r="Z434" i="16"/>
  <c r="AA434" i="16" s="1"/>
  <c r="I434" i="16"/>
  <c r="AC434" i="16"/>
  <c r="AD434" i="16" s="1"/>
  <c r="AF434" i="16" s="1"/>
  <c r="AH434" i="16" s="1"/>
  <c r="AG434" i="16"/>
  <c r="A436" i="17"/>
  <c r="E435" i="17"/>
  <c r="G435" i="16" s="1"/>
  <c r="B435" i="17"/>
  <c r="C435" i="17"/>
  <c r="E435" i="16" s="1"/>
  <c r="S435" i="16" s="1"/>
  <c r="D435" i="17"/>
  <c r="F435" i="16" s="1"/>
  <c r="P435" i="16" l="1"/>
  <c r="A437" i="17"/>
  <c r="E436" i="17"/>
  <c r="G436" i="16" s="1"/>
  <c r="B436" i="17"/>
  <c r="C436" i="17"/>
  <c r="E436" i="16" s="1"/>
  <c r="S436" i="16" s="1"/>
  <c r="D436" i="17"/>
  <c r="F436" i="16" s="1"/>
  <c r="AG435" i="16"/>
  <c r="Z435" i="16"/>
  <c r="AA435" i="16" s="1"/>
  <c r="V435" i="16"/>
  <c r="W435" i="16" s="1"/>
  <c r="X435" i="16" s="1"/>
  <c r="K435" i="16"/>
  <c r="AC435" i="16"/>
  <c r="AD435" i="16" s="1"/>
  <c r="AF435" i="16" s="1"/>
  <c r="AH435" i="16" s="1"/>
  <c r="M435" i="16"/>
  <c r="N435" i="16" s="1"/>
  <c r="I435" i="16"/>
  <c r="J435" i="16"/>
  <c r="R435" i="16"/>
  <c r="T435" i="16" s="1"/>
  <c r="Q435" i="16"/>
  <c r="P436" i="16" l="1"/>
  <c r="AC436" i="16"/>
  <c r="AD436" i="16" s="1"/>
  <c r="AF436" i="16" s="1"/>
  <c r="AH436" i="16" s="1"/>
  <c r="M436" i="16"/>
  <c r="N436" i="16" s="1"/>
  <c r="J436" i="16"/>
  <c r="Q436" i="16"/>
  <c r="I436" i="16"/>
  <c r="R436" i="16"/>
  <c r="T436" i="16" s="1"/>
  <c r="AG436" i="16"/>
  <c r="V436" i="16"/>
  <c r="W436" i="16" s="1"/>
  <c r="X436" i="16" s="1"/>
  <c r="K436" i="16"/>
  <c r="Z436" i="16"/>
  <c r="AA436" i="16" s="1"/>
  <c r="A438" i="17"/>
  <c r="E437" i="17"/>
  <c r="G437" i="16" s="1"/>
  <c r="B437" i="17"/>
  <c r="C437" i="17"/>
  <c r="E437" i="16" s="1"/>
  <c r="S437" i="16" s="1"/>
  <c r="D437" i="17"/>
  <c r="F437" i="16" s="1"/>
  <c r="P437" i="16" l="1"/>
  <c r="R437" i="16"/>
  <c r="T437" i="16" s="1"/>
  <c r="Q437" i="16"/>
  <c r="AG437" i="16"/>
  <c r="Z437" i="16"/>
  <c r="AA437" i="16" s="1"/>
  <c r="K437" i="16"/>
  <c r="V437" i="16"/>
  <c r="W437" i="16" s="1"/>
  <c r="X437" i="16" s="1"/>
  <c r="AC437" i="16"/>
  <c r="AD437" i="16" s="1"/>
  <c r="AF437" i="16" s="1"/>
  <c r="AH437" i="16" s="1"/>
  <c r="J437" i="16"/>
  <c r="M437" i="16"/>
  <c r="N437" i="16" s="1"/>
  <c r="I437" i="16"/>
  <c r="A439" i="17"/>
  <c r="E438" i="17"/>
  <c r="G438" i="16" s="1"/>
  <c r="B438" i="17"/>
  <c r="C438" i="17"/>
  <c r="E438" i="16" s="1"/>
  <c r="S438" i="16" s="1"/>
  <c r="D438" i="17"/>
  <c r="F438" i="16" s="1"/>
  <c r="P438" i="16" l="1"/>
  <c r="AC438" i="16"/>
  <c r="AD438" i="16" s="1"/>
  <c r="AF438" i="16" s="1"/>
  <c r="AH438" i="16" s="1"/>
  <c r="M438" i="16"/>
  <c r="N438" i="16" s="1"/>
  <c r="R438" i="16"/>
  <c r="T438" i="16" s="1"/>
  <c r="I438" i="16"/>
  <c r="Q438" i="16"/>
  <c r="AG438" i="16"/>
  <c r="Z438" i="16"/>
  <c r="AA438" i="16" s="1"/>
  <c r="K438" i="16"/>
  <c r="V438" i="16"/>
  <c r="W438" i="16" s="1"/>
  <c r="X438" i="16" s="1"/>
  <c r="J438" i="16"/>
  <c r="A440" i="17"/>
  <c r="E439" i="17"/>
  <c r="G439" i="16" s="1"/>
  <c r="B439" i="17"/>
  <c r="C439" i="17"/>
  <c r="E439" i="16" s="1"/>
  <c r="S439" i="16" s="1"/>
  <c r="D439" i="17"/>
  <c r="F439" i="16" s="1"/>
  <c r="P439" i="16" l="1"/>
  <c r="AC439" i="16"/>
  <c r="AD439" i="16" s="1"/>
  <c r="AF439" i="16" s="1"/>
  <c r="AH439" i="16" s="1"/>
  <c r="AG439" i="16"/>
  <c r="Z439" i="16"/>
  <c r="AA439" i="16" s="1"/>
  <c r="Q439" i="16"/>
  <c r="M439" i="16"/>
  <c r="N439" i="16" s="1"/>
  <c r="I439" i="16"/>
  <c r="J439" i="16"/>
  <c r="R439" i="16"/>
  <c r="T439" i="16" s="1"/>
  <c r="K439" i="16"/>
  <c r="V439" i="16"/>
  <c r="W439" i="16" s="1"/>
  <c r="X439" i="16" s="1"/>
  <c r="A441" i="17"/>
  <c r="E440" i="17"/>
  <c r="G440" i="16" s="1"/>
  <c r="B440" i="17"/>
  <c r="C440" i="17"/>
  <c r="E440" i="16" s="1"/>
  <c r="S440" i="16" s="1"/>
  <c r="D440" i="17"/>
  <c r="F440" i="16" s="1"/>
  <c r="P440" i="16" l="1"/>
  <c r="M440" i="16"/>
  <c r="N440" i="16" s="1"/>
  <c r="I440" i="16"/>
  <c r="K440" i="16"/>
  <c r="J440" i="16"/>
  <c r="Z440" i="16"/>
  <c r="AA440" i="16" s="1"/>
  <c r="Q440" i="16"/>
  <c r="AG440" i="16"/>
  <c r="AC440" i="16"/>
  <c r="AD440" i="16" s="1"/>
  <c r="AF440" i="16" s="1"/>
  <c r="AH440" i="16" s="1"/>
  <c r="R440" i="16"/>
  <c r="T440" i="16" s="1"/>
  <c r="V440" i="16"/>
  <c r="W440" i="16" s="1"/>
  <c r="X440" i="16" s="1"/>
  <c r="A442" i="17"/>
  <c r="E441" i="17"/>
  <c r="G441" i="16" s="1"/>
  <c r="B441" i="17"/>
  <c r="C441" i="17"/>
  <c r="E441" i="16" s="1"/>
  <c r="S441" i="16" s="1"/>
  <c r="D441" i="17"/>
  <c r="F441" i="16" s="1"/>
  <c r="P441" i="16" l="1"/>
  <c r="J441" i="16"/>
  <c r="Z441" i="16"/>
  <c r="AA441" i="16" s="1"/>
  <c r="R441" i="16"/>
  <c r="T441" i="16" s="1"/>
  <c r="I441" i="16"/>
  <c r="V441" i="16"/>
  <c r="W441" i="16" s="1"/>
  <c r="X441" i="16" s="1"/>
  <c r="Q441" i="16"/>
  <c r="M441" i="16"/>
  <c r="N441" i="16" s="1"/>
  <c r="AC441" i="16"/>
  <c r="AD441" i="16" s="1"/>
  <c r="AF441" i="16" s="1"/>
  <c r="AH441" i="16" s="1"/>
  <c r="AG441" i="16"/>
  <c r="K441" i="16"/>
  <c r="A443" i="17"/>
  <c r="E442" i="17"/>
  <c r="G442" i="16" s="1"/>
  <c r="B442" i="17"/>
  <c r="C442" i="17"/>
  <c r="E442" i="16" s="1"/>
  <c r="S442" i="16" s="1"/>
  <c r="D442" i="17"/>
  <c r="F442" i="16" s="1"/>
  <c r="P442" i="16" l="1"/>
  <c r="A444" i="17"/>
  <c r="E443" i="17"/>
  <c r="G443" i="16" s="1"/>
  <c r="B443" i="17"/>
  <c r="C443" i="17"/>
  <c r="E443" i="16" s="1"/>
  <c r="S443" i="16" s="1"/>
  <c r="D443" i="17"/>
  <c r="F443" i="16" s="1"/>
  <c r="R442" i="16"/>
  <c r="T442" i="16" s="1"/>
  <c r="M442" i="16"/>
  <c r="N442" i="16" s="1"/>
  <c r="AG442" i="16"/>
  <c r="K442" i="16"/>
  <c r="V442" i="16"/>
  <c r="W442" i="16" s="1"/>
  <c r="X442" i="16" s="1"/>
  <c r="Q442" i="16"/>
  <c r="J442" i="16"/>
  <c r="I442" i="16"/>
  <c r="Z442" i="16"/>
  <c r="AA442" i="16" s="1"/>
  <c r="AC442" i="16"/>
  <c r="AD442" i="16" s="1"/>
  <c r="AF442" i="16" s="1"/>
  <c r="AH442" i="16" s="1"/>
  <c r="P443" i="16" l="1"/>
  <c r="J443" i="16"/>
  <c r="R443" i="16"/>
  <c r="T443" i="16" s="1"/>
  <c r="K443" i="16"/>
  <c r="V443" i="16"/>
  <c r="W443" i="16" s="1"/>
  <c r="X443" i="16" s="1"/>
  <c r="Z443" i="16"/>
  <c r="AA443" i="16" s="1"/>
  <c r="AG443" i="16"/>
  <c r="I443" i="16"/>
  <c r="M443" i="16"/>
  <c r="N443" i="16" s="1"/>
  <c r="Q443" i="16"/>
  <c r="AC443" i="16"/>
  <c r="AD443" i="16" s="1"/>
  <c r="AF443" i="16" s="1"/>
  <c r="AH443" i="16" s="1"/>
  <c r="A445" i="17"/>
  <c r="E444" i="17"/>
  <c r="G444" i="16" s="1"/>
  <c r="B444" i="17"/>
  <c r="C444" i="17"/>
  <c r="E444" i="16" s="1"/>
  <c r="S444" i="16" s="1"/>
  <c r="D444" i="17"/>
  <c r="F444" i="16" s="1"/>
  <c r="P444" i="16" l="1"/>
  <c r="J444" i="16"/>
  <c r="R444" i="16"/>
  <c r="T444" i="16" s="1"/>
  <c r="V444" i="16"/>
  <c r="W444" i="16" s="1"/>
  <c r="X444" i="16" s="1"/>
  <c r="I444" i="16"/>
  <c r="M444" i="16"/>
  <c r="N444" i="16" s="1"/>
  <c r="Q444" i="16"/>
  <c r="Z444" i="16"/>
  <c r="AA444" i="16" s="1"/>
  <c r="AG444" i="16"/>
  <c r="K444" i="16"/>
  <c r="AC444" i="16"/>
  <c r="AD444" i="16" s="1"/>
  <c r="AF444" i="16" s="1"/>
  <c r="AH444" i="16" s="1"/>
  <c r="A446" i="17"/>
  <c r="E445" i="17"/>
  <c r="G445" i="16" s="1"/>
  <c r="B445" i="17"/>
  <c r="C445" i="17"/>
  <c r="E445" i="16" s="1"/>
  <c r="S445" i="16" s="1"/>
  <c r="D445" i="17"/>
  <c r="F445" i="16" s="1"/>
  <c r="P445" i="16" l="1"/>
  <c r="V445" i="16"/>
  <c r="W445" i="16" s="1"/>
  <c r="X445" i="16" s="1"/>
  <c r="K445" i="16"/>
  <c r="J445" i="16"/>
  <c r="R445" i="16"/>
  <c r="T445" i="16" s="1"/>
  <c r="AG445" i="16"/>
  <c r="M445" i="16"/>
  <c r="N445" i="16" s="1"/>
  <c r="Q445" i="16"/>
  <c r="AC445" i="16"/>
  <c r="AD445" i="16" s="1"/>
  <c r="AF445" i="16" s="1"/>
  <c r="AH445" i="16" s="1"/>
  <c r="I445" i="16"/>
  <c r="Z445" i="16"/>
  <c r="AA445" i="16" s="1"/>
  <c r="A447" i="17"/>
  <c r="E446" i="17"/>
  <c r="G446" i="16" s="1"/>
  <c r="B446" i="17"/>
  <c r="C446" i="17"/>
  <c r="E446" i="16" s="1"/>
  <c r="S446" i="16" s="1"/>
  <c r="D446" i="17"/>
  <c r="F446" i="16" s="1"/>
  <c r="P446" i="16" l="1"/>
  <c r="A448" i="17"/>
  <c r="E447" i="17"/>
  <c r="G447" i="16" s="1"/>
  <c r="B447" i="17"/>
  <c r="C447" i="17"/>
  <c r="E447" i="16" s="1"/>
  <c r="S447" i="16" s="1"/>
  <c r="D447" i="17"/>
  <c r="F447" i="16" s="1"/>
  <c r="AC446" i="16"/>
  <c r="AD446" i="16" s="1"/>
  <c r="AF446" i="16" s="1"/>
  <c r="AH446" i="16" s="1"/>
  <c r="K446" i="16"/>
  <c r="R446" i="16"/>
  <c r="T446" i="16" s="1"/>
  <c r="Q446" i="16"/>
  <c r="Z446" i="16"/>
  <c r="AA446" i="16" s="1"/>
  <c r="I446" i="16"/>
  <c r="AG446" i="16"/>
  <c r="M446" i="16"/>
  <c r="N446" i="16" s="1"/>
  <c r="J446" i="16"/>
  <c r="V446" i="16"/>
  <c r="W446" i="16" s="1"/>
  <c r="X446" i="16" s="1"/>
  <c r="P447" i="16" l="1"/>
  <c r="K447" i="16"/>
  <c r="V447" i="16"/>
  <c r="W447" i="16" s="1"/>
  <c r="X447" i="16" s="1"/>
  <c r="J447" i="16"/>
  <c r="AG447" i="16"/>
  <c r="AC447" i="16"/>
  <c r="AD447" i="16" s="1"/>
  <c r="AF447" i="16" s="1"/>
  <c r="AH447" i="16" s="1"/>
  <c r="Q447" i="16"/>
  <c r="M447" i="16"/>
  <c r="N447" i="16" s="1"/>
  <c r="Z447" i="16"/>
  <c r="AA447" i="16" s="1"/>
  <c r="I447" i="16"/>
  <c r="R447" i="16"/>
  <c r="T447" i="16" s="1"/>
  <c r="A449" i="17"/>
  <c r="E448" i="17"/>
  <c r="G448" i="16" s="1"/>
  <c r="B448" i="17"/>
  <c r="C448" i="17"/>
  <c r="E448" i="16" s="1"/>
  <c r="S448" i="16" s="1"/>
  <c r="D448" i="17"/>
  <c r="F448" i="16" s="1"/>
  <c r="P448" i="16" l="1"/>
  <c r="K448" i="16"/>
  <c r="R448" i="16"/>
  <c r="T448" i="16" s="1"/>
  <c r="AC448" i="16"/>
  <c r="AD448" i="16" s="1"/>
  <c r="AF448" i="16" s="1"/>
  <c r="AH448" i="16" s="1"/>
  <c r="AG448" i="16"/>
  <c r="Z448" i="16"/>
  <c r="AA448" i="16" s="1"/>
  <c r="Q448" i="16"/>
  <c r="V448" i="16"/>
  <c r="W448" i="16" s="1"/>
  <c r="X448" i="16" s="1"/>
  <c r="J448" i="16"/>
  <c r="M448" i="16"/>
  <c r="N448" i="16" s="1"/>
  <c r="I448" i="16"/>
  <c r="A450" i="17"/>
  <c r="E449" i="17"/>
  <c r="G449" i="16" s="1"/>
  <c r="B449" i="17"/>
  <c r="C449" i="17"/>
  <c r="E449" i="16" s="1"/>
  <c r="S449" i="16" s="1"/>
  <c r="D449" i="17"/>
  <c r="F449" i="16" s="1"/>
  <c r="P449" i="16" l="1"/>
  <c r="J449" i="16"/>
  <c r="AC449" i="16"/>
  <c r="AD449" i="16" s="1"/>
  <c r="AF449" i="16" s="1"/>
  <c r="AH449" i="16" s="1"/>
  <c r="Q449" i="16"/>
  <c r="AG449" i="16"/>
  <c r="K449" i="16"/>
  <c r="Z449" i="16"/>
  <c r="AA449" i="16" s="1"/>
  <c r="I449" i="16"/>
  <c r="V449" i="16"/>
  <c r="W449" i="16" s="1"/>
  <c r="X449" i="16" s="1"/>
  <c r="R449" i="16"/>
  <c r="T449" i="16" s="1"/>
  <c r="M449" i="16"/>
  <c r="N449" i="16" s="1"/>
  <c r="A451" i="17"/>
  <c r="E450" i="17"/>
  <c r="G450" i="16" s="1"/>
  <c r="B450" i="17"/>
  <c r="C450" i="17"/>
  <c r="E450" i="16" s="1"/>
  <c r="S450" i="16" s="1"/>
  <c r="D450" i="17"/>
  <c r="F450" i="16" s="1"/>
  <c r="P450" i="16" l="1"/>
  <c r="Q450" i="16"/>
  <c r="Z450" i="16"/>
  <c r="AA450" i="16" s="1"/>
  <c r="R450" i="16"/>
  <c r="T450" i="16" s="1"/>
  <c r="I450" i="16"/>
  <c r="AC450" i="16"/>
  <c r="AD450" i="16" s="1"/>
  <c r="AF450" i="16" s="1"/>
  <c r="AH450" i="16" s="1"/>
  <c r="AG450" i="16"/>
  <c r="V450" i="16"/>
  <c r="W450" i="16" s="1"/>
  <c r="X450" i="16" s="1"/>
  <c r="K450" i="16"/>
  <c r="M450" i="16"/>
  <c r="N450" i="16" s="1"/>
  <c r="J450" i="16"/>
  <c r="A452" i="17"/>
  <c r="E451" i="17"/>
  <c r="G451" i="16" s="1"/>
  <c r="B451" i="17"/>
  <c r="C451" i="17"/>
  <c r="E451" i="16" s="1"/>
  <c r="S451" i="16" s="1"/>
  <c r="D451" i="17"/>
  <c r="F451" i="16" s="1"/>
  <c r="P451" i="16" l="1"/>
  <c r="AG451" i="16"/>
  <c r="M451" i="16"/>
  <c r="N451" i="16" s="1"/>
  <c r="AC451" i="16"/>
  <c r="AD451" i="16" s="1"/>
  <c r="AF451" i="16" s="1"/>
  <c r="AH451" i="16" s="1"/>
  <c r="I451" i="16"/>
  <c r="R451" i="16"/>
  <c r="T451" i="16" s="1"/>
  <c r="J451" i="16"/>
  <c r="Z451" i="16"/>
  <c r="AA451" i="16" s="1"/>
  <c r="V451" i="16"/>
  <c r="W451" i="16" s="1"/>
  <c r="X451" i="16" s="1"/>
  <c r="Q451" i="16"/>
  <c r="K451" i="16"/>
  <c r="A453" i="17"/>
  <c r="E452" i="17"/>
  <c r="G452" i="16" s="1"/>
  <c r="B452" i="17"/>
  <c r="C452" i="17"/>
  <c r="E452" i="16" s="1"/>
  <c r="S452" i="16" s="1"/>
  <c r="D452" i="17"/>
  <c r="F452" i="16" s="1"/>
  <c r="P452" i="16" l="1"/>
  <c r="R452" i="16"/>
  <c r="T452" i="16" s="1"/>
  <c r="K452" i="16"/>
  <c r="AG452" i="16"/>
  <c r="M452" i="16"/>
  <c r="N452" i="16" s="1"/>
  <c r="AC452" i="16"/>
  <c r="AD452" i="16" s="1"/>
  <c r="AF452" i="16" s="1"/>
  <c r="AH452" i="16" s="1"/>
  <c r="J452" i="16"/>
  <c r="I452" i="16"/>
  <c r="Q452" i="16"/>
  <c r="Z452" i="16"/>
  <c r="AA452" i="16" s="1"/>
  <c r="V452" i="16"/>
  <c r="W452" i="16" s="1"/>
  <c r="X452" i="16" s="1"/>
  <c r="A454" i="17"/>
  <c r="E453" i="17"/>
  <c r="G453" i="16" s="1"/>
  <c r="B453" i="17"/>
  <c r="C453" i="17"/>
  <c r="E453" i="16" s="1"/>
  <c r="S453" i="16" s="1"/>
  <c r="D453" i="17"/>
  <c r="F453" i="16" s="1"/>
  <c r="P453" i="16" l="1"/>
  <c r="A455" i="17"/>
  <c r="E454" i="17"/>
  <c r="G454" i="16" s="1"/>
  <c r="B454" i="17"/>
  <c r="C454" i="17"/>
  <c r="E454" i="16" s="1"/>
  <c r="S454" i="16" s="1"/>
  <c r="D454" i="17"/>
  <c r="F454" i="16" s="1"/>
  <c r="AG453" i="16"/>
  <c r="Z453" i="16"/>
  <c r="AA453" i="16" s="1"/>
  <c r="I453" i="16"/>
  <c r="J453" i="16"/>
  <c r="V453" i="16"/>
  <c r="W453" i="16" s="1"/>
  <c r="X453" i="16" s="1"/>
  <c r="R453" i="16"/>
  <c r="T453" i="16" s="1"/>
  <c r="M453" i="16"/>
  <c r="N453" i="16" s="1"/>
  <c r="AC453" i="16"/>
  <c r="AD453" i="16" s="1"/>
  <c r="AF453" i="16" s="1"/>
  <c r="AH453" i="16" s="1"/>
  <c r="Q453" i="16"/>
  <c r="K453" i="16"/>
  <c r="P454" i="16" l="1"/>
  <c r="V454" i="16"/>
  <c r="W454" i="16" s="1"/>
  <c r="X454" i="16" s="1"/>
  <c r="AC454" i="16"/>
  <c r="AD454" i="16" s="1"/>
  <c r="AF454" i="16" s="1"/>
  <c r="AH454" i="16" s="1"/>
  <c r="AG454" i="16"/>
  <c r="R454" i="16"/>
  <c r="T454" i="16" s="1"/>
  <c r="K454" i="16"/>
  <c r="J454" i="16"/>
  <c r="M454" i="16"/>
  <c r="N454" i="16" s="1"/>
  <c r="Q454" i="16"/>
  <c r="I454" i="16"/>
  <c r="Z454" i="16"/>
  <c r="AA454" i="16" s="1"/>
  <c r="A456" i="17"/>
  <c r="E455" i="17"/>
  <c r="G455" i="16" s="1"/>
  <c r="B455" i="17"/>
  <c r="C455" i="17"/>
  <c r="E455" i="16" s="1"/>
  <c r="S455" i="16" s="1"/>
  <c r="D455" i="17"/>
  <c r="F455" i="16" s="1"/>
  <c r="P455" i="16" l="1"/>
  <c r="V455" i="16"/>
  <c r="W455" i="16" s="1"/>
  <c r="X455" i="16" s="1"/>
  <c r="Q455" i="16"/>
  <c r="R455" i="16"/>
  <c r="T455" i="16" s="1"/>
  <c r="I455" i="16"/>
  <c r="J455" i="16"/>
  <c r="Z455" i="16"/>
  <c r="AA455" i="16" s="1"/>
  <c r="AG455" i="16"/>
  <c r="M455" i="16"/>
  <c r="N455" i="16" s="1"/>
  <c r="AC455" i="16"/>
  <c r="AD455" i="16" s="1"/>
  <c r="AF455" i="16" s="1"/>
  <c r="AH455" i="16" s="1"/>
  <c r="K455" i="16"/>
  <c r="A457" i="17"/>
  <c r="E456" i="17"/>
  <c r="G456" i="16" s="1"/>
  <c r="B456" i="17"/>
  <c r="C456" i="17"/>
  <c r="E456" i="16" s="1"/>
  <c r="S456" i="16" s="1"/>
  <c r="D456" i="17"/>
  <c r="F456" i="16" s="1"/>
  <c r="P456" i="16" l="1"/>
  <c r="AC456" i="16"/>
  <c r="AD456" i="16" s="1"/>
  <c r="AF456" i="16" s="1"/>
  <c r="AH456" i="16" s="1"/>
  <c r="I456" i="16"/>
  <c r="R456" i="16"/>
  <c r="T456" i="16" s="1"/>
  <c r="Q456" i="16"/>
  <c r="AG456" i="16"/>
  <c r="Z456" i="16"/>
  <c r="AA456" i="16" s="1"/>
  <c r="M456" i="16"/>
  <c r="N456" i="16" s="1"/>
  <c r="J456" i="16"/>
  <c r="V456" i="16"/>
  <c r="W456" i="16" s="1"/>
  <c r="X456" i="16" s="1"/>
  <c r="K456" i="16"/>
  <c r="A458" i="17"/>
  <c r="E457" i="17"/>
  <c r="G457" i="16" s="1"/>
  <c r="B457" i="17"/>
  <c r="C457" i="17"/>
  <c r="E457" i="16" s="1"/>
  <c r="S457" i="16" s="1"/>
  <c r="D457" i="17"/>
  <c r="F457" i="16" s="1"/>
  <c r="P457" i="16" l="1"/>
  <c r="AC457" i="16"/>
  <c r="AD457" i="16" s="1"/>
  <c r="AF457" i="16" s="1"/>
  <c r="AH457" i="16" s="1"/>
  <c r="R457" i="16"/>
  <c r="T457" i="16" s="1"/>
  <c r="I457" i="16"/>
  <c r="AG457" i="16"/>
  <c r="Z457" i="16"/>
  <c r="AA457" i="16" s="1"/>
  <c r="Q457" i="16"/>
  <c r="M457" i="16"/>
  <c r="N457" i="16" s="1"/>
  <c r="K457" i="16"/>
  <c r="V457" i="16"/>
  <c r="W457" i="16" s="1"/>
  <c r="X457" i="16" s="1"/>
  <c r="J457" i="16"/>
  <c r="A459" i="17"/>
  <c r="E458" i="17"/>
  <c r="G458" i="16" s="1"/>
  <c r="B458" i="17"/>
  <c r="C458" i="17"/>
  <c r="E458" i="16" s="1"/>
  <c r="S458" i="16" s="1"/>
  <c r="D458" i="17"/>
  <c r="F458" i="16" s="1"/>
  <c r="P458" i="16" l="1"/>
  <c r="V458" i="16"/>
  <c r="W458" i="16" s="1"/>
  <c r="X458" i="16" s="1"/>
  <c r="AC458" i="16"/>
  <c r="AD458" i="16" s="1"/>
  <c r="AF458" i="16" s="1"/>
  <c r="AH458" i="16" s="1"/>
  <c r="K458" i="16"/>
  <c r="M458" i="16"/>
  <c r="N458" i="16" s="1"/>
  <c r="J458" i="16"/>
  <c r="Z458" i="16"/>
  <c r="AA458" i="16" s="1"/>
  <c r="AG458" i="16"/>
  <c r="Q458" i="16"/>
  <c r="R458" i="16"/>
  <c r="T458" i="16" s="1"/>
  <c r="I458" i="16"/>
  <c r="A460" i="17"/>
  <c r="E459" i="17"/>
  <c r="G459" i="16" s="1"/>
  <c r="B459" i="17"/>
  <c r="C459" i="17"/>
  <c r="E459" i="16" s="1"/>
  <c r="S459" i="16" s="1"/>
  <c r="D459" i="17"/>
  <c r="F459" i="16" s="1"/>
  <c r="P459" i="16" l="1"/>
  <c r="AC459" i="16"/>
  <c r="AD459" i="16" s="1"/>
  <c r="AF459" i="16" s="1"/>
  <c r="AH459" i="16" s="1"/>
  <c r="J459" i="16"/>
  <c r="M459" i="16"/>
  <c r="N459" i="16" s="1"/>
  <c r="K459" i="16"/>
  <c r="R459" i="16"/>
  <c r="T459" i="16" s="1"/>
  <c r="AG459" i="16"/>
  <c r="Q459" i="16"/>
  <c r="V459" i="16"/>
  <c r="W459" i="16" s="1"/>
  <c r="X459" i="16" s="1"/>
  <c r="Z459" i="16"/>
  <c r="AA459" i="16" s="1"/>
  <c r="I459" i="16"/>
  <c r="A461" i="17"/>
  <c r="E460" i="17"/>
  <c r="G460" i="16" s="1"/>
  <c r="B460" i="17"/>
  <c r="C460" i="17"/>
  <c r="E460" i="16" s="1"/>
  <c r="S460" i="16" s="1"/>
  <c r="D460" i="17"/>
  <c r="F460" i="16" s="1"/>
  <c r="P460" i="16" l="1"/>
  <c r="I460" i="16"/>
  <c r="K460" i="16"/>
  <c r="M460" i="16"/>
  <c r="N460" i="16" s="1"/>
  <c r="AG460" i="16"/>
  <c r="R460" i="16"/>
  <c r="T460" i="16" s="1"/>
  <c r="Q460" i="16"/>
  <c r="AC460" i="16"/>
  <c r="AD460" i="16" s="1"/>
  <c r="AF460" i="16" s="1"/>
  <c r="AH460" i="16" s="1"/>
  <c r="Z460" i="16"/>
  <c r="AA460" i="16" s="1"/>
  <c r="J460" i="16"/>
  <c r="V460" i="16"/>
  <c r="W460" i="16" s="1"/>
  <c r="X460" i="16" s="1"/>
  <c r="A462" i="17"/>
  <c r="E461" i="17"/>
  <c r="G461" i="16" s="1"/>
  <c r="B461" i="17"/>
  <c r="C461" i="17"/>
  <c r="E461" i="16" s="1"/>
  <c r="S461" i="16" s="1"/>
  <c r="D461" i="17"/>
  <c r="F461" i="16" s="1"/>
  <c r="P461" i="16" l="1"/>
  <c r="AC461" i="16"/>
  <c r="AD461" i="16" s="1"/>
  <c r="AF461" i="16" s="1"/>
  <c r="AH461" i="16" s="1"/>
  <c r="AG461" i="16"/>
  <c r="Q461" i="16"/>
  <c r="Z461" i="16"/>
  <c r="AA461" i="16" s="1"/>
  <c r="K461" i="16"/>
  <c r="R461" i="16"/>
  <c r="T461" i="16" s="1"/>
  <c r="J461" i="16"/>
  <c r="M461" i="16"/>
  <c r="N461" i="16" s="1"/>
  <c r="V461" i="16"/>
  <c r="W461" i="16" s="1"/>
  <c r="X461" i="16" s="1"/>
  <c r="I461" i="16"/>
  <c r="A463" i="17"/>
  <c r="E462" i="17"/>
  <c r="G462" i="16" s="1"/>
  <c r="B462" i="17"/>
  <c r="C462" i="17"/>
  <c r="E462" i="16" s="1"/>
  <c r="S462" i="16" s="1"/>
  <c r="D462" i="17"/>
  <c r="F462" i="16" s="1"/>
  <c r="P462" i="16" l="1"/>
  <c r="AG462" i="16"/>
  <c r="M462" i="16"/>
  <c r="N462" i="16" s="1"/>
  <c r="R462" i="16"/>
  <c r="T462" i="16" s="1"/>
  <c r="Q462" i="16"/>
  <c r="K462" i="16"/>
  <c r="Z462" i="16"/>
  <c r="AA462" i="16" s="1"/>
  <c r="J462" i="16"/>
  <c r="I462" i="16"/>
  <c r="V462" i="16"/>
  <c r="W462" i="16" s="1"/>
  <c r="X462" i="16" s="1"/>
  <c r="AC462" i="16"/>
  <c r="AD462" i="16" s="1"/>
  <c r="AF462" i="16" s="1"/>
  <c r="AH462" i="16" s="1"/>
  <c r="A464" i="17"/>
  <c r="E463" i="17"/>
  <c r="G463" i="16" s="1"/>
  <c r="B463" i="17"/>
  <c r="C463" i="17"/>
  <c r="E463" i="16" s="1"/>
  <c r="S463" i="16" s="1"/>
  <c r="D463" i="17"/>
  <c r="F463" i="16" s="1"/>
  <c r="P463" i="16" l="1"/>
  <c r="K463" i="16"/>
  <c r="M463" i="16"/>
  <c r="N463" i="16" s="1"/>
  <c r="V463" i="16"/>
  <c r="W463" i="16" s="1"/>
  <c r="X463" i="16" s="1"/>
  <c r="J463" i="16"/>
  <c r="AG463" i="16"/>
  <c r="R463" i="16"/>
  <c r="T463" i="16" s="1"/>
  <c r="AC463" i="16"/>
  <c r="AD463" i="16" s="1"/>
  <c r="AF463" i="16" s="1"/>
  <c r="AH463" i="16" s="1"/>
  <c r="Q463" i="16"/>
  <c r="I463" i="16"/>
  <c r="Z463" i="16"/>
  <c r="AA463" i="16" s="1"/>
  <c r="A465" i="17"/>
  <c r="E464" i="17"/>
  <c r="G464" i="16" s="1"/>
  <c r="B464" i="17"/>
  <c r="C464" i="17"/>
  <c r="E464" i="16" s="1"/>
  <c r="S464" i="16" s="1"/>
  <c r="D464" i="17"/>
  <c r="F464" i="16" s="1"/>
  <c r="P464" i="16" l="1"/>
  <c r="R464" i="16"/>
  <c r="T464" i="16" s="1"/>
  <c r="Z464" i="16"/>
  <c r="AA464" i="16" s="1"/>
  <c r="Q464" i="16"/>
  <c r="M464" i="16"/>
  <c r="N464" i="16" s="1"/>
  <c r="AG464" i="16"/>
  <c r="J464" i="16"/>
  <c r="AC464" i="16"/>
  <c r="AD464" i="16" s="1"/>
  <c r="AF464" i="16" s="1"/>
  <c r="AH464" i="16" s="1"/>
  <c r="V464" i="16"/>
  <c r="W464" i="16" s="1"/>
  <c r="X464" i="16" s="1"/>
  <c r="I464" i="16"/>
  <c r="K464" i="16"/>
  <c r="A466" i="17"/>
  <c r="E465" i="17"/>
  <c r="G465" i="16" s="1"/>
  <c r="B465" i="17"/>
  <c r="C465" i="17"/>
  <c r="E465" i="16" s="1"/>
  <c r="S465" i="16" s="1"/>
  <c r="D465" i="17"/>
  <c r="F465" i="16" s="1"/>
  <c r="P465" i="16" l="1"/>
  <c r="A467" i="17"/>
  <c r="E466" i="17"/>
  <c r="G466" i="16" s="1"/>
  <c r="B466" i="17"/>
  <c r="C466" i="17"/>
  <c r="E466" i="16" s="1"/>
  <c r="S466" i="16" s="1"/>
  <c r="D466" i="17"/>
  <c r="F466" i="16" s="1"/>
  <c r="K465" i="16"/>
  <c r="V465" i="16"/>
  <c r="W465" i="16" s="1"/>
  <c r="X465" i="16" s="1"/>
  <c r="J465" i="16"/>
  <c r="AG465" i="16"/>
  <c r="Q465" i="16"/>
  <c r="R465" i="16"/>
  <c r="T465" i="16" s="1"/>
  <c r="I465" i="16"/>
  <c r="M465" i="16"/>
  <c r="N465" i="16" s="1"/>
  <c r="AC465" i="16"/>
  <c r="AD465" i="16" s="1"/>
  <c r="AF465" i="16" s="1"/>
  <c r="AH465" i="16" s="1"/>
  <c r="Z465" i="16"/>
  <c r="AA465" i="16" s="1"/>
  <c r="P466" i="16" l="1"/>
  <c r="I466" i="16"/>
  <c r="Z466" i="16"/>
  <c r="AA466" i="16" s="1"/>
  <c r="AG466" i="16"/>
  <c r="M466" i="16"/>
  <c r="N466" i="16" s="1"/>
  <c r="J466" i="16"/>
  <c r="R466" i="16"/>
  <c r="T466" i="16" s="1"/>
  <c r="K466" i="16"/>
  <c r="V466" i="16"/>
  <c r="W466" i="16" s="1"/>
  <c r="X466" i="16" s="1"/>
  <c r="Q466" i="16"/>
  <c r="AC466" i="16"/>
  <c r="AD466" i="16" s="1"/>
  <c r="AF466" i="16" s="1"/>
  <c r="AH466" i="16" s="1"/>
  <c r="A468" i="17"/>
  <c r="E467" i="17"/>
  <c r="G467" i="16" s="1"/>
  <c r="B467" i="17"/>
  <c r="C467" i="17"/>
  <c r="E467" i="16" s="1"/>
  <c r="S467" i="16" s="1"/>
  <c r="D467" i="17"/>
  <c r="F467" i="16" s="1"/>
  <c r="P467" i="16" l="1"/>
  <c r="AC467" i="16"/>
  <c r="AD467" i="16" s="1"/>
  <c r="AF467" i="16" s="1"/>
  <c r="AH467" i="16" s="1"/>
  <c r="J467" i="16"/>
  <c r="Q467" i="16"/>
  <c r="Z467" i="16"/>
  <c r="AA467" i="16" s="1"/>
  <c r="AG467" i="16"/>
  <c r="I467" i="16"/>
  <c r="R467" i="16"/>
  <c r="T467" i="16" s="1"/>
  <c r="V467" i="16"/>
  <c r="W467" i="16" s="1"/>
  <c r="X467" i="16" s="1"/>
  <c r="K467" i="16"/>
  <c r="M467" i="16"/>
  <c r="N467" i="16" s="1"/>
  <c r="A469" i="17"/>
  <c r="E468" i="17"/>
  <c r="G468" i="16" s="1"/>
  <c r="B468" i="17"/>
  <c r="C468" i="17"/>
  <c r="E468" i="16" s="1"/>
  <c r="S468" i="16" s="1"/>
  <c r="D468" i="17"/>
  <c r="F468" i="16" s="1"/>
  <c r="P468" i="16" l="1"/>
  <c r="V468" i="16"/>
  <c r="W468" i="16" s="1"/>
  <c r="X468" i="16" s="1"/>
  <c r="Z468" i="16"/>
  <c r="AA468" i="16" s="1"/>
  <c r="I468" i="16"/>
  <c r="R468" i="16"/>
  <c r="T468" i="16" s="1"/>
  <c r="J468" i="16"/>
  <c r="Q468" i="16"/>
  <c r="AC468" i="16"/>
  <c r="AD468" i="16" s="1"/>
  <c r="AF468" i="16" s="1"/>
  <c r="AH468" i="16" s="1"/>
  <c r="AG468" i="16"/>
  <c r="K468" i="16"/>
  <c r="M468" i="16"/>
  <c r="N468" i="16" s="1"/>
  <c r="A470" i="17"/>
  <c r="E469" i="17"/>
  <c r="G469" i="16" s="1"/>
  <c r="B469" i="17"/>
  <c r="C469" i="17"/>
  <c r="E469" i="16" s="1"/>
  <c r="S469" i="16" s="1"/>
  <c r="D469" i="17"/>
  <c r="F469" i="16" s="1"/>
  <c r="P469" i="16" l="1"/>
  <c r="A471" i="17"/>
  <c r="E470" i="17"/>
  <c r="G470" i="16" s="1"/>
  <c r="B470" i="17"/>
  <c r="C470" i="17"/>
  <c r="E470" i="16" s="1"/>
  <c r="S470" i="16" s="1"/>
  <c r="D470" i="17"/>
  <c r="F470" i="16" s="1"/>
  <c r="AC469" i="16"/>
  <c r="AD469" i="16" s="1"/>
  <c r="AF469" i="16" s="1"/>
  <c r="AH469" i="16" s="1"/>
  <c r="J469" i="16"/>
  <c r="R469" i="16"/>
  <c r="T469" i="16" s="1"/>
  <c r="Z469" i="16"/>
  <c r="AA469" i="16" s="1"/>
  <c r="K469" i="16"/>
  <c r="AG469" i="16"/>
  <c r="M469" i="16"/>
  <c r="N469" i="16" s="1"/>
  <c r="I469" i="16"/>
  <c r="V469" i="16"/>
  <c r="W469" i="16" s="1"/>
  <c r="X469" i="16" s="1"/>
  <c r="Q469" i="16"/>
  <c r="P470" i="16" l="1"/>
  <c r="AC470" i="16"/>
  <c r="AD470" i="16" s="1"/>
  <c r="AF470" i="16" s="1"/>
  <c r="AH470" i="16" s="1"/>
  <c r="Q470" i="16"/>
  <c r="M470" i="16"/>
  <c r="N470" i="16" s="1"/>
  <c r="K470" i="16"/>
  <c r="R470" i="16"/>
  <c r="T470" i="16" s="1"/>
  <c r="J470" i="16"/>
  <c r="V470" i="16"/>
  <c r="W470" i="16" s="1"/>
  <c r="X470" i="16" s="1"/>
  <c r="I470" i="16"/>
  <c r="AG470" i="16"/>
  <c r="Z470" i="16"/>
  <c r="AA470" i="16" s="1"/>
  <c r="A472" i="17"/>
  <c r="E471" i="17"/>
  <c r="G471" i="16" s="1"/>
  <c r="B471" i="17"/>
  <c r="C471" i="17"/>
  <c r="E471" i="16" s="1"/>
  <c r="S471" i="16" s="1"/>
  <c r="D471" i="17"/>
  <c r="F471" i="16" s="1"/>
  <c r="P471" i="16" l="1"/>
  <c r="V471" i="16"/>
  <c r="W471" i="16" s="1"/>
  <c r="X471" i="16" s="1"/>
  <c r="AG471" i="16"/>
  <c r="Z471" i="16"/>
  <c r="AA471" i="16" s="1"/>
  <c r="K471" i="16"/>
  <c r="Q471" i="16"/>
  <c r="J471" i="16"/>
  <c r="M471" i="16"/>
  <c r="N471" i="16" s="1"/>
  <c r="R471" i="16"/>
  <c r="T471" i="16" s="1"/>
  <c r="I471" i="16"/>
  <c r="AC471" i="16"/>
  <c r="AD471" i="16" s="1"/>
  <c r="AF471" i="16" s="1"/>
  <c r="AH471" i="16" s="1"/>
  <c r="A473" i="17"/>
  <c r="E472" i="17"/>
  <c r="G472" i="16" s="1"/>
  <c r="B472" i="17"/>
  <c r="C472" i="17"/>
  <c r="E472" i="16" s="1"/>
  <c r="S472" i="16" s="1"/>
  <c r="D472" i="17"/>
  <c r="F472" i="16" s="1"/>
  <c r="P472" i="16" l="1"/>
  <c r="A474" i="17"/>
  <c r="E473" i="17"/>
  <c r="G473" i="16" s="1"/>
  <c r="B473" i="17"/>
  <c r="C473" i="17"/>
  <c r="E473" i="16" s="1"/>
  <c r="S473" i="16" s="1"/>
  <c r="D473" i="17"/>
  <c r="F473" i="16" s="1"/>
  <c r="R472" i="16"/>
  <c r="T472" i="16" s="1"/>
  <c r="K472" i="16"/>
  <c r="Z472" i="16"/>
  <c r="AA472" i="16" s="1"/>
  <c r="J472" i="16"/>
  <c r="Q472" i="16"/>
  <c r="M472" i="16"/>
  <c r="N472" i="16" s="1"/>
  <c r="I472" i="16"/>
  <c r="AC472" i="16"/>
  <c r="AD472" i="16" s="1"/>
  <c r="AF472" i="16" s="1"/>
  <c r="AH472" i="16" s="1"/>
  <c r="V472" i="16"/>
  <c r="W472" i="16" s="1"/>
  <c r="X472" i="16" s="1"/>
  <c r="AG472" i="16"/>
  <c r="P473" i="16" l="1"/>
  <c r="Q473" i="16"/>
  <c r="R473" i="16"/>
  <c r="T473" i="16" s="1"/>
  <c r="AC473" i="16"/>
  <c r="AD473" i="16" s="1"/>
  <c r="AF473" i="16" s="1"/>
  <c r="AH473" i="16" s="1"/>
  <c r="K473" i="16"/>
  <c r="AG473" i="16"/>
  <c r="Z473" i="16"/>
  <c r="AA473" i="16" s="1"/>
  <c r="J473" i="16"/>
  <c r="M473" i="16"/>
  <c r="N473" i="16" s="1"/>
  <c r="V473" i="16"/>
  <c r="W473" i="16" s="1"/>
  <c r="X473" i="16" s="1"/>
  <c r="I473" i="16"/>
  <c r="A475" i="17"/>
  <c r="E474" i="17"/>
  <c r="G474" i="16" s="1"/>
  <c r="B474" i="17"/>
  <c r="C474" i="17"/>
  <c r="E474" i="16" s="1"/>
  <c r="S474" i="16" s="1"/>
  <c r="D474" i="17"/>
  <c r="F474" i="16" s="1"/>
  <c r="P474" i="16" l="1"/>
  <c r="A476" i="17"/>
  <c r="E475" i="17"/>
  <c r="G475" i="16" s="1"/>
  <c r="B475" i="17"/>
  <c r="C475" i="17"/>
  <c r="E475" i="16" s="1"/>
  <c r="S475" i="16" s="1"/>
  <c r="D475" i="17"/>
  <c r="F475" i="16" s="1"/>
  <c r="AC474" i="16"/>
  <c r="AD474" i="16" s="1"/>
  <c r="AF474" i="16" s="1"/>
  <c r="AH474" i="16" s="1"/>
  <c r="Z474" i="16"/>
  <c r="AA474" i="16" s="1"/>
  <c r="Q474" i="16"/>
  <c r="I474" i="16"/>
  <c r="R474" i="16"/>
  <c r="T474" i="16" s="1"/>
  <c r="M474" i="16"/>
  <c r="N474" i="16" s="1"/>
  <c r="J474" i="16"/>
  <c r="V474" i="16"/>
  <c r="W474" i="16" s="1"/>
  <c r="X474" i="16" s="1"/>
  <c r="K474" i="16"/>
  <c r="AG474" i="16"/>
  <c r="P475" i="16" l="1"/>
  <c r="AG475" i="16"/>
  <c r="V475" i="16"/>
  <c r="W475" i="16" s="1"/>
  <c r="X475" i="16" s="1"/>
  <c r="Q475" i="16"/>
  <c r="I475" i="16"/>
  <c r="R475" i="16"/>
  <c r="T475" i="16" s="1"/>
  <c r="J475" i="16"/>
  <c r="AC475" i="16"/>
  <c r="AD475" i="16" s="1"/>
  <c r="AF475" i="16" s="1"/>
  <c r="AH475" i="16" s="1"/>
  <c r="Z475" i="16"/>
  <c r="AA475" i="16" s="1"/>
  <c r="K475" i="16"/>
  <c r="M475" i="16"/>
  <c r="N475" i="16" s="1"/>
  <c r="A477" i="17"/>
  <c r="E476" i="17"/>
  <c r="G476" i="16" s="1"/>
  <c r="B476" i="17"/>
  <c r="C476" i="17"/>
  <c r="E476" i="16" s="1"/>
  <c r="S476" i="16" s="1"/>
  <c r="D476" i="17"/>
  <c r="F476" i="16" s="1"/>
  <c r="P476" i="16" l="1"/>
  <c r="K476" i="16"/>
  <c r="Z476" i="16"/>
  <c r="AA476" i="16" s="1"/>
  <c r="AC476" i="16"/>
  <c r="AD476" i="16" s="1"/>
  <c r="AF476" i="16" s="1"/>
  <c r="AH476" i="16" s="1"/>
  <c r="AG476" i="16"/>
  <c r="J476" i="16"/>
  <c r="R476" i="16"/>
  <c r="T476" i="16" s="1"/>
  <c r="I476" i="16"/>
  <c r="Q476" i="16"/>
  <c r="V476" i="16"/>
  <c r="W476" i="16" s="1"/>
  <c r="X476" i="16" s="1"/>
  <c r="M476" i="16"/>
  <c r="N476" i="16" s="1"/>
  <c r="A478" i="17"/>
  <c r="E477" i="17"/>
  <c r="G477" i="16" s="1"/>
  <c r="B477" i="17"/>
  <c r="C477" i="17"/>
  <c r="E477" i="16" s="1"/>
  <c r="S477" i="16" s="1"/>
  <c r="D477" i="17"/>
  <c r="F477" i="16" s="1"/>
  <c r="P477" i="16" l="1"/>
  <c r="R477" i="16"/>
  <c r="T477" i="16" s="1"/>
  <c r="Q477" i="16"/>
  <c r="AC477" i="16"/>
  <c r="AD477" i="16" s="1"/>
  <c r="AF477" i="16" s="1"/>
  <c r="AH477" i="16" s="1"/>
  <c r="I477" i="16"/>
  <c r="AG477" i="16"/>
  <c r="V477" i="16"/>
  <c r="W477" i="16" s="1"/>
  <c r="X477" i="16" s="1"/>
  <c r="Z477" i="16"/>
  <c r="AA477" i="16" s="1"/>
  <c r="K477" i="16"/>
  <c r="M477" i="16"/>
  <c r="N477" i="16" s="1"/>
  <c r="J477" i="16"/>
  <c r="A479" i="17"/>
  <c r="E478" i="17"/>
  <c r="G478" i="16" s="1"/>
  <c r="B478" i="17"/>
  <c r="C478" i="17"/>
  <c r="E478" i="16" s="1"/>
  <c r="S478" i="16" s="1"/>
  <c r="D478" i="17"/>
  <c r="F478" i="16" s="1"/>
  <c r="P478" i="16" l="1"/>
  <c r="AC478" i="16"/>
  <c r="AD478" i="16" s="1"/>
  <c r="AF478" i="16" s="1"/>
  <c r="AH478" i="16" s="1"/>
  <c r="V478" i="16"/>
  <c r="W478" i="16" s="1"/>
  <c r="X478" i="16" s="1"/>
  <c r="K478" i="16"/>
  <c r="I478" i="16"/>
  <c r="M478" i="16"/>
  <c r="N478" i="16" s="1"/>
  <c r="J478" i="16"/>
  <c r="Z478" i="16"/>
  <c r="AA478" i="16" s="1"/>
  <c r="AG478" i="16"/>
  <c r="Q478" i="16"/>
  <c r="R478" i="16"/>
  <c r="T478" i="16" s="1"/>
  <c r="A480" i="17"/>
  <c r="E479" i="17"/>
  <c r="G479" i="16" s="1"/>
  <c r="B479" i="17"/>
  <c r="C479" i="17"/>
  <c r="E479" i="16" s="1"/>
  <c r="S479" i="16" s="1"/>
  <c r="D479" i="17"/>
  <c r="F479" i="16" s="1"/>
  <c r="P479" i="16" l="1"/>
  <c r="R479" i="16"/>
  <c r="T479" i="16" s="1"/>
  <c r="Q479" i="16"/>
  <c r="I479" i="16"/>
  <c r="V479" i="16"/>
  <c r="W479" i="16" s="1"/>
  <c r="X479" i="16" s="1"/>
  <c r="J479" i="16"/>
  <c r="K479" i="16"/>
  <c r="Z479" i="16"/>
  <c r="AA479" i="16" s="1"/>
  <c r="AG479" i="16"/>
  <c r="M479" i="16"/>
  <c r="N479" i="16" s="1"/>
  <c r="AC479" i="16"/>
  <c r="AD479" i="16" s="1"/>
  <c r="AF479" i="16" s="1"/>
  <c r="AH479" i="16" s="1"/>
  <c r="A481" i="17"/>
  <c r="E480" i="17"/>
  <c r="G480" i="16" s="1"/>
  <c r="B480" i="17"/>
  <c r="C480" i="17"/>
  <c r="E480" i="16" s="1"/>
  <c r="S480" i="16" s="1"/>
  <c r="D480" i="17"/>
  <c r="F480" i="16" s="1"/>
  <c r="P480" i="16" l="1"/>
  <c r="A482" i="17"/>
  <c r="E481" i="17"/>
  <c r="G481" i="16" s="1"/>
  <c r="B481" i="17"/>
  <c r="C481" i="17"/>
  <c r="E481" i="16" s="1"/>
  <c r="S481" i="16" s="1"/>
  <c r="D481" i="17"/>
  <c r="F481" i="16" s="1"/>
  <c r="AC480" i="16"/>
  <c r="AD480" i="16" s="1"/>
  <c r="AF480" i="16" s="1"/>
  <c r="AH480" i="16" s="1"/>
  <c r="V480" i="16"/>
  <c r="W480" i="16" s="1"/>
  <c r="X480" i="16" s="1"/>
  <c r="K480" i="16"/>
  <c r="Q480" i="16"/>
  <c r="M480" i="16"/>
  <c r="N480" i="16" s="1"/>
  <c r="I480" i="16"/>
  <c r="AG480" i="16"/>
  <c r="Z480" i="16"/>
  <c r="AA480" i="16" s="1"/>
  <c r="J480" i="16"/>
  <c r="R480" i="16"/>
  <c r="T480" i="16" s="1"/>
  <c r="P481" i="16" l="1"/>
  <c r="J481" i="16"/>
  <c r="AG481" i="16"/>
  <c r="M481" i="16"/>
  <c r="N481" i="16" s="1"/>
  <c r="AC481" i="16"/>
  <c r="AD481" i="16" s="1"/>
  <c r="AF481" i="16" s="1"/>
  <c r="AH481" i="16" s="1"/>
  <c r="I481" i="16"/>
  <c r="V481" i="16"/>
  <c r="W481" i="16" s="1"/>
  <c r="X481" i="16" s="1"/>
  <c r="K481" i="16"/>
  <c r="R481" i="16"/>
  <c r="T481" i="16" s="1"/>
  <c r="Q481" i="16"/>
  <c r="Z481" i="16"/>
  <c r="AA481" i="16" s="1"/>
  <c r="A483" i="17"/>
  <c r="E482" i="17"/>
  <c r="G482" i="16" s="1"/>
  <c r="B482" i="17"/>
  <c r="C482" i="17"/>
  <c r="E482" i="16" s="1"/>
  <c r="S482" i="16" s="1"/>
  <c r="D482" i="17"/>
  <c r="F482" i="16" s="1"/>
  <c r="P482" i="16" l="1"/>
  <c r="J482" i="16"/>
  <c r="R482" i="16"/>
  <c r="T482" i="16" s="1"/>
  <c r="Q482" i="16"/>
  <c r="V482" i="16"/>
  <c r="W482" i="16" s="1"/>
  <c r="X482" i="16" s="1"/>
  <c r="Z482" i="16"/>
  <c r="AA482" i="16" s="1"/>
  <c r="AG482" i="16"/>
  <c r="M482" i="16"/>
  <c r="N482" i="16" s="1"/>
  <c r="K482" i="16"/>
  <c r="AC482" i="16"/>
  <c r="AD482" i="16" s="1"/>
  <c r="AF482" i="16" s="1"/>
  <c r="AH482" i="16" s="1"/>
  <c r="I482" i="16"/>
  <c r="A484" i="17"/>
  <c r="E483" i="17"/>
  <c r="G483" i="16" s="1"/>
  <c r="B483" i="17"/>
  <c r="C483" i="17"/>
  <c r="E483" i="16" s="1"/>
  <c r="S483" i="16" s="1"/>
  <c r="D483" i="17"/>
  <c r="F483" i="16" s="1"/>
  <c r="P483" i="16" l="1"/>
  <c r="A485" i="17"/>
  <c r="E484" i="17"/>
  <c r="G484" i="16" s="1"/>
  <c r="B484" i="17"/>
  <c r="C484" i="17"/>
  <c r="E484" i="16" s="1"/>
  <c r="S484" i="16" s="1"/>
  <c r="D484" i="17"/>
  <c r="F484" i="16" s="1"/>
  <c r="Q483" i="16"/>
  <c r="Z483" i="16"/>
  <c r="AA483" i="16" s="1"/>
  <c r="AG483" i="16"/>
  <c r="J483" i="16"/>
  <c r="R483" i="16"/>
  <c r="T483" i="16" s="1"/>
  <c r="M483" i="16"/>
  <c r="N483" i="16" s="1"/>
  <c r="K483" i="16"/>
  <c r="I483" i="16"/>
  <c r="V483" i="16"/>
  <c r="W483" i="16" s="1"/>
  <c r="X483" i="16" s="1"/>
  <c r="AC483" i="16"/>
  <c r="AD483" i="16" s="1"/>
  <c r="AF483" i="16" s="1"/>
  <c r="AH483" i="16" s="1"/>
  <c r="P484" i="16" l="1"/>
  <c r="V484" i="16"/>
  <c r="W484" i="16" s="1"/>
  <c r="X484" i="16" s="1"/>
  <c r="R484" i="16"/>
  <c r="T484" i="16" s="1"/>
  <c r="I484" i="16"/>
  <c r="K484" i="16"/>
  <c r="Z484" i="16"/>
  <c r="AA484" i="16" s="1"/>
  <c r="AG484" i="16"/>
  <c r="M484" i="16"/>
  <c r="N484" i="16" s="1"/>
  <c r="J484" i="16"/>
  <c r="AC484" i="16"/>
  <c r="AD484" i="16" s="1"/>
  <c r="AF484" i="16" s="1"/>
  <c r="AH484" i="16" s="1"/>
  <c r="Q484" i="16"/>
  <c r="A486" i="17"/>
  <c r="E485" i="17"/>
  <c r="G485" i="16" s="1"/>
  <c r="B485" i="17"/>
  <c r="C485" i="17"/>
  <c r="E485" i="16" s="1"/>
  <c r="S485" i="16" s="1"/>
  <c r="D485" i="17"/>
  <c r="F485" i="16" s="1"/>
  <c r="P485" i="16" l="1"/>
  <c r="A487" i="17"/>
  <c r="E486" i="17"/>
  <c r="G486" i="16" s="1"/>
  <c r="B486" i="17"/>
  <c r="C486" i="17"/>
  <c r="E486" i="16" s="1"/>
  <c r="S486" i="16" s="1"/>
  <c r="D486" i="17"/>
  <c r="F486" i="16" s="1"/>
  <c r="Z485" i="16"/>
  <c r="AA485" i="16" s="1"/>
  <c r="I485" i="16"/>
  <c r="R485" i="16"/>
  <c r="T485" i="16" s="1"/>
  <c r="Q485" i="16"/>
  <c r="M485" i="16"/>
  <c r="N485" i="16" s="1"/>
  <c r="K485" i="16"/>
  <c r="AG485" i="16"/>
  <c r="V485" i="16"/>
  <c r="W485" i="16" s="1"/>
  <c r="X485" i="16" s="1"/>
  <c r="AC485" i="16"/>
  <c r="AD485" i="16" s="1"/>
  <c r="AF485" i="16" s="1"/>
  <c r="AH485" i="16" s="1"/>
  <c r="J485" i="16"/>
  <c r="P486" i="16" l="1"/>
  <c r="R486" i="16"/>
  <c r="T486" i="16" s="1"/>
  <c r="AC486" i="16"/>
  <c r="AD486" i="16" s="1"/>
  <c r="AF486" i="16" s="1"/>
  <c r="AH486" i="16" s="1"/>
  <c r="J486" i="16"/>
  <c r="AG486" i="16"/>
  <c r="Z486" i="16"/>
  <c r="AA486" i="16" s="1"/>
  <c r="K486" i="16"/>
  <c r="M486" i="16"/>
  <c r="N486" i="16" s="1"/>
  <c r="I486" i="16"/>
  <c r="Q486" i="16"/>
  <c r="V486" i="16"/>
  <c r="W486" i="16" s="1"/>
  <c r="X486" i="16" s="1"/>
  <c r="A488" i="17"/>
  <c r="E487" i="17"/>
  <c r="G487" i="16" s="1"/>
  <c r="B487" i="17"/>
  <c r="C487" i="17"/>
  <c r="E487" i="16" s="1"/>
  <c r="S487" i="16" s="1"/>
  <c r="D487" i="17"/>
  <c r="F487" i="16" s="1"/>
  <c r="P487" i="16" l="1"/>
  <c r="I487" i="16"/>
  <c r="J487" i="16"/>
  <c r="V487" i="16"/>
  <c r="W487" i="16" s="1"/>
  <c r="X487" i="16" s="1"/>
  <c r="AG487" i="16"/>
  <c r="R487" i="16"/>
  <c r="T487" i="16" s="1"/>
  <c r="K487" i="16"/>
  <c r="M487" i="16"/>
  <c r="N487" i="16" s="1"/>
  <c r="Q487" i="16"/>
  <c r="AC487" i="16"/>
  <c r="AD487" i="16" s="1"/>
  <c r="AF487" i="16" s="1"/>
  <c r="AH487" i="16" s="1"/>
  <c r="Z487" i="16"/>
  <c r="AA487" i="16" s="1"/>
  <c r="A489" i="17"/>
  <c r="E488" i="17"/>
  <c r="G488" i="16" s="1"/>
  <c r="B488" i="17"/>
  <c r="C488" i="17"/>
  <c r="E488" i="16" s="1"/>
  <c r="S488" i="16" s="1"/>
  <c r="D488" i="17"/>
  <c r="F488" i="16" s="1"/>
  <c r="P488" i="16" l="1"/>
  <c r="J488" i="16"/>
  <c r="I488" i="16"/>
  <c r="V488" i="16"/>
  <c r="W488" i="16" s="1"/>
  <c r="X488" i="16" s="1"/>
  <c r="K488" i="16"/>
  <c r="Z488" i="16"/>
  <c r="AA488" i="16" s="1"/>
  <c r="Q488" i="16"/>
  <c r="R488" i="16"/>
  <c r="T488" i="16" s="1"/>
  <c r="AG488" i="16"/>
  <c r="M488" i="16"/>
  <c r="N488" i="16" s="1"/>
  <c r="AC488" i="16"/>
  <c r="AD488" i="16" s="1"/>
  <c r="AF488" i="16" s="1"/>
  <c r="AH488" i="16" s="1"/>
  <c r="A490" i="17"/>
  <c r="E489" i="17"/>
  <c r="G489" i="16" s="1"/>
  <c r="B489" i="17"/>
  <c r="C489" i="17"/>
  <c r="E489" i="16" s="1"/>
  <c r="S489" i="16" s="1"/>
  <c r="D489" i="17"/>
  <c r="F489" i="16" s="1"/>
  <c r="P489" i="16" l="1"/>
  <c r="V489" i="16"/>
  <c r="W489" i="16" s="1"/>
  <c r="X489" i="16" s="1"/>
  <c r="AC489" i="16"/>
  <c r="AD489" i="16" s="1"/>
  <c r="AF489" i="16" s="1"/>
  <c r="AH489" i="16" s="1"/>
  <c r="R489" i="16"/>
  <c r="T489" i="16" s="1"/>
  <c r="AG489" i="16"/>
  <c r="M489" i="16"/>
  <c r="N489" i="16" s="1"/>
  <c r="I489" i="16"/>
  <c r="Z489" i="16"/>
  <c r="AA489" i="16" s="1"/>
  <c r="Q489" i="16"/>
  <c r="K489" i="16"/>
  <c r="J489" i="16"/>
  <c r="A491" i="17"/>
  <c r="E490" i="17"/>
  <c r="G490" i="16" s="1"/>
  <c r="B490" i="17"/>
  <c r="C490" i="17"/>
  <c r="E490" i="16" s="1"/>
  <c r="S490" i="16" s="1"/>
  <c r="D490" i="17"/>
  <c r="F490" i="16" s="1"/>
  <c r="P490" i="16" l="1"/>
  <c r="A492" i="17"/>
  <c r="E491" i="17"/>
  <c r="G491" i="16" s="1"/>
  <c r="B491" i="17"/>
  <c r="C491" i="17"/>
  <c r="E491" i="16" s="1"/>
  <c r="S491" i="16" s="1"/>
  <c r="D491" i="17"/>
  <c r="F491" i="16" s="1"/>
  <c r="Z490" i="16"/>
  <c r="AA490" i="16" s="1"/>
  <c r="I490" i="16"/>
  <c r="R490" i="16"/>
  <c r="T490" i="16" s="1"/>
  <c r="Q490" i="16"/>
  <c r="M490" i="16"/>
  <c r="N490" i="16" s="1"/>
  <c r="AG490" i="16"/>
  <c r="AC490" i="16"/>
  <c r="AD490" i="16" s="1"/>
  <c r="AF490" i="16" s="1"/>
  <c r="AH490" i="16" s="1"/>
  <c r="K490" i="16"/>
  <c r="J490" i="16"/>
  <c r="V490" i="16"/>
  <c r="W490" i="16" s="1"/>
  <c r="X490" i="16" s="1"/>
  <c r="P491" i="16" l="1"/>
  <c r="Z491" i="16"/>
  <c r="AA491" i="16" s="1"/>
  <c r="AC491" i="16"/>
  <c r="AD491" i="16" s="1"/>
  <c r="AF491" i="16" s="1"/>
  <c r="AH491" i="16" s="1"/>
  <c r="K491" i="16"/>
  <c r="Q491" i="16"/>
  <c r="V491" i="16"/>
  <c r="W491" i="16" s="1"/>
  <c r="X491" i="16" s="1"/>
  <c r="I491" i="16"/>
  <c r="M491" i="16"/>
  <c r="N491" i="16" s="1"/>
  <c r="J491" i="16"/>
  <c r="AG491" i="16"/>
  <c r="R491" i="16"/>
  <c r="T491" i="16" s="1"/>
  <c r="A493" i="17"/>
  <c r="E492" i="17"/>
  <c r="G492" i="16" s="1"/>
  <c r="B492" i="17"/>
  <c r="C492" i="17"/>
  <c r="E492" i="16" s="1"/>
  <c r="S492" i="16" s="1"/>
  <c r="D492" i="17"/>
  <c r="F492" i="16" s="1"/>
  <c r="P492" i="16" l="1"/>
  <c r="R492" i="16"/>
  <c r="T492" i="16" s="1"/>
  <c r="K492" i="16"/>
  <c r="Z492" i="16"/>
  <c r="AA492" i="16" s="1"/>
  <c r="AG492" i="16"/>
  <c r="J492" i="16"/>
  <c r="M492" i="16"/>
  <c r="N492" i="16" s="1"/>
  <c r="Q492" i="16"/>
  <c r="V492" i="16"/>
  <c r="W492" i="16" s="1"/>
  <c r="X492" i="16" s="1"/>
  <c r="AC492" i="16"/>
  <c r="AD492" i="16" s="1"/>
  <c r="AF492" i="16" s="1"/>
  <c r="AH492" i="16" s="1"/>
  <c r="I492" i="16"/>
  <c r="A494" i="17"/>
  <c r="E493" i="17"/>
  <c r="G493" i="16" s="1"/>
  <c r="B493" i="17"/>
  <c r="C493" i="17"/>
  <c r="E493" i="16" s="1"/>
  <c r="S493" i="16" s="1"/>
  <c r="D493" i="17"/>
  <c r="F493" i="16" s="1"/>
  <c r="P493" i="16" l="1"/>
  <c r="R493" i="16"/>
  <c r="T493" i="16" s="1"/>
  <c r="V493" i="16"/>
  <c r="W493" i="16" s="1"/>
  <c r="X493" i="16" s="1"/>
  <c r="Q493" i="16"/>
  <c r="AC493" i="16"/>
  <c r="AD493" i="16" s="1"/>
  <c r="AF493" i="16" s="1"/>
  <c r="AH493" i="16" s="1"/>
  <c r="AG493" i="16"/>
  <c r="K493" i="16"/>
  <c r="J493" i="16"/>
  <c r="M493" i="16"/>
  <c r="N493" i="16" s="1"/>
  <c r="I493" i="16"/>
  <c r="Z493" i="16"/>
  <c r="AA493" i="16" s="1"/>
  <c r="A495" i="17"/>
  <c r="E494" i="17"/>
  <c r="G494" i="16" s="1"/>
  <c r="B494" i="17"/>
  <c r="C494" i="17"/>
  <c r="E494" i="16" s="1"/>
  <c r="S494" i="16" s="1"/>
  <c r="D494" i="17"/>
  <c r="F494" i="16" s="1"/>
  <c r="P494" i="16" l="1"/>
  <c r="AC494" i="16"/>
  <c r="AD494" i="16" s="1"/>
  <c r="AF494" i="16" s="1"/>
  <c r="AH494" i="16" s="1"/>
  <c r="M494" i="16"/>
  <c r="N494" i="16" s="1"/>
  <c r="K494" i="16"/>
  <c r="I494" i="16"/>
  <c r="R494" i="16"/>
  <c r="T494" i="16" s="1"/>
  <c r="AG494" i="16"/>
  <c r="J494" i="16"/>
  <c r="Z494" i="16"/>
  <c r="AA494" i="16" s="1"/>
  <c r="Q494" i="16"/>
  <c r="V494" i="16"/>
  <c r="W494" i="16" s="1"/>
  <c r="X494" i="16" s="1"/>
  <c r="A496" i="17"/>
  <c r="E495" i="17"/>
  <c r="G495" i="16" s="1"/>
  <c r="B495" i="17"/>
  <c r="C495" i="17"/>
  <c r="E495" i="16" s="1"/>
  <c r="S495" i="16" s="1"/>
  <c r="D495" i="17"/>
  <c r="F495" i="16" s="1"/>
  <c r="P495" i="16" l="1"/>
  <c r="V495" i="16"/>
  <c r="W495" i="16" s="1"/>
  <c r="X495" i="16" s="1"/>
  <c r="K495" i="16"/>
  <c r="AC495" i="16"/>
  <c r="AD495" i="16" s="1"/>
  <c r="AF495" i="16" s="1"/>
  <c r="AH495" i="16" s="1"/>
  <c r="I495" i="16"/>
  <c r="Z495" i="16"/>
  <c r="AA495" i="16" s="1"/>
  <c r="J495" i="16"/>
  <c r="Q495" i="16"/>
  <c r="M495" i="16"/>
  <c r="N495" i="16" s="1"/>
  <c r="R495" i="16"/>
  <c r="T495" i="16" s="1"/>
  <c r="AG495" i="16"/>
  <c r="A497" i="17"/>
  <c r="E496" i="17"/>
  <c r="G496" i="16" s="1"/>
  <c r="B496" i="17"/>
  <c r="C496" i="17"/>
  <c r="E496" i="16" s="1"/>
  <c r="S496" i="16" s="1"/>
  <c r="D496" i="17"/>
  <c r="F496" i="16" s="1"/>
  <c r="P496" i="16" l="1"/>
  <c r="A498" i="17"/>
  <c r="E497" i="17"/>
  <c r="G497" i="16" s="1"/>
  <c r="B497" i="17"/>
  <c r="C497" i="17"/>
  <c r="E497" i="16" s="1"/>
  <c r="S497" i="16" s="1"/>
  <c r="D497" i="17"/>
  <c r="F497" i="16" s="1"/>
  <c r="R496" i="16"/>
  <c r="T496" i="16" s="1"/>
  <c r="Q496" i="16"/>
  <c r="Z496" i="16"/>
  <c r="AA496" i="16" s="1"/>
  <c r="I496" i="16"/>
  <c r="V496" i="16"/>
  <c r="W496" i="16" s="1"/>
  <c r="X496" i="16" s="1"/>
  <c r="J496" i="16"/>
  <c r="AG496" i="16"/>
  <c r="AC496" i="16"/>
  <c r="AD496" i="16" s="1"/>
  <c r="AF496" i="16" s="1"/>
  <c r="AH496" i="16" s="1"/>
  <c r="K496" i="16"/>
  <c r="M496" i="16"/>
  <c r="N496" i="16" s="1"/>
  <c r="P497" i="16" l="1"/>
  <c r="K497" i="16"/>
  <c r="Z497" i="16"/>
  <c r="AA497" i="16" s="1"/>
  <c r="Q497" i="16"/>
  <c r="R497" i="16"/>
  <c r="T497" i="16" s="1"/>
  <c r="J497" i="16"/>
  <c r="I497" i="16"/>
  <c r="AC497" i="16"/>
  <c r="AD497" i="16" s="1"/>
  <c r="AF497" i="16" s="1"/>
  <c r="AH497" i="16" s="1"/>
  <c r="M497" i="16"/>
  <c r="N497" i="16" s="1"/>
  <c r="AG497" i="16"/>
  <c r="V497" i="16"/>
  <c r="W497" i="16" s="1"/>
  <c r="X497" i="16" s="1"/>
  <c r="A499" i="17"/>
  <c r="E498" i="17"/>
  <c r="G498" i="16" s="1"/>
  <c r="B498" i="17"/>
  <c r="C498" i="17"/>
  <c r="E498" i="16" s="1"/>
  <c r="S498" i="16" s="1"/>
  <c r="D498" i="17"/>
  <c r="F498" i="16" s="1"/>
  <c r="P498" i="16" l="1"/>
  <c r="V498" i="16"/>
  <c r="W498" i="16" s="1"/>
  <c r="X498" i="16" s="1"/>
  <c r="Q498" i="16"/>
  <c r="AC498" i="16"/>
  <c r="AD498" i="16" s="1"/>
  <c r="AF498" i="16" s="1"/>
  <c r="AH498" i="16" s="1"/>
  <c r="I498" i="16"/>
  <c r="J498" i="16"/>
  <c r="Z498" i="16"/>
  <c r="AA498" i="16" s="1"/>
  <c r="K498" i="16"/>
  <c r="AG498" i="16"/>
  <c r="R498" i="16"/>
  <c r="T498" i="16" s="1"/>
  <c r="M498" i="16"/>
  <c r="N498" i="16" s="1"/>
  <c r="A500" i="17"/>
  <c r="E499" i="17"/>
  <c r="G499" i="16" s="1"/>
  <c r="B499" i="17"/>
  <c r="C499" i="17"/>
  <c r="E499" i="16" s="1"/>
  <c r="S499" i="16" s="1"/>
  <c r="D499" i="17"/>
  <c r="F499" i="16" s="1"/>
  <c r="P499" i="16" l="1"/>
  <c r="Q499" i="16"/>
  <c r="M499" i="16"/>
  <c r="N499" i="16" s="1"/>
  <c r="V499" i="16"/>
  <c r="W499" i="16" s="1"/>
  <c r="X499" i="16" s="1"/>
  <c r="I499" i="16"/>
  <c r="R499" i="16"/>
  <c r="T499" i="16" s="1"/>
  <c r="K499" i="16"/>
  <c r="Z499" i="16"/>
  <c r="AA499" i="16" s="1"/>
  <c r="AC499" i="16"/>
  <c r="AD499" i="16" s="1"/>
  <c r="AF499" i="16" s="1"/>
  <c r="AH499" i="16" s="1"/>
  <c r="J499" i="16"/>
  <c r="AG499" i="16"/>
  <c r="A501" i="17"/>
  <c r="E500" i="17"/>
  <c r="G500" i="16" s="1"/>
  <c r="B500" i="17"/>
  <c r="C500" i="17"/>
  <c r="E500" i="16" s="1"/>
  <c r="S500" i="16" s="1"/>
  <c r="D500" i="17"/>
  <c r="F500" i="16" s="1"/>
  <c r="P500" i="16" l="1"/>
  <c r="M500" i="16"/>
  <c r="N500" i="16" s="1"/>
  <c r="V500" i="16"/>
  <c r="W500" i="16" s="1"/>
  <c r="X500" i="16" s="1"/>
  <c r="K500" i="16"/>
  <c r="J500" i="16"/>
  <c r="Z500" i="16"/>
  <c r="AA500" i="16" s="1"/>
  <c r="Q500" i="16"/>
  <c r="R500" i="16"/>
  <c r="T500" i="16" s="1"/>
  <c r="AG500" i="16"/>
  <c r="I500" i="16"/>
  <c r="AC500" i="16"/>
  <c r="AD500" i="16" s="1"/>
  <c r="AF500" i="16" s="1"/>
  <c r="AH500" i="16" s="1"/>
  <c r="A502" i="17"/>
  <c r="E501" i="17"/>
  <c r="G501" i="16" s="1"/>
  <c r="B501" i="17"/>
  <c r="C501" i="17"/>
  <c r="E501" i="16" s="1"/>
  <c r="S501" i="16" s="1"/>
  <c r="D501" i="17"/>
  <c r="F501" i="16" s="1"/>
  <c r="P501" i="16" l="1"/>
  <c r="Z501" i="16"/>
  <c r="AA501" i="16" s="1"/>
  <c r="V501" i="16"/>
  <c r="W501" i="16" s="1"/>
  <c r="X501" i="16" s="1"/>
  <c r="Q501" i="16"/>
  <c r="R501" i="16"/>
  <c r="T501" i="16" s="1"/>
  <c r="I501" i="16"/>
  <c r="M501" i="16"/>
  <c r="N501" i="16" s="1"/>
  <c r="K501" i="16"/>
  <c r="AG501" i="16"/>
  <c r="AC501" i="16"/>
  <c r="AD501" i="16" s="1"/>
  <c r="AF501" i="16" s="1"/>
  <c r="AH501" i="16" s="1"/>
  <c r="J501" i="16"/>
  <c r="A503" i="17"/>
  <c r="E502" i="17"/>
  <c r="G502" i="16" s="1"/>
  <c r="B502" i="17"/>
  <c r="C502" i="17"/>
  <c r="E502" i="16" s="1"/>
  <c r="S502" i="16" s="1"/>
  <c r="D502" i="17"/>
  <c r="F502" i="16" s="1"/>
  <c r="P502" i="16" l="1"/>
  <c r="Z502" i="16"/>
  <c r="AA502" i="16" s="1"/>
  <c r="AC502" i="16"/>
  <c r="AD502" i="16" s="1"/>
  <c r="AF502" i="16" s="1"/>
  <c r="AH502" i="16" s="1"/>
  <c r="AG502" i="16"/>
  <c r="J502" i="16"/>
  <c r="M502" i="16"/>
  <c r="N502" i="16" s="1"/>
  <c r="Q502" i="16"/>
  <c r="K502" i="16"/>
  <c r="V502" i="16"/>
  <c r="W502" i="16" s="1"/>
  <c r="X502" i="16" s="1"/>
  <c r="I502" i="16"/>
  <c r="R502" i="16"/>
  <c r="T502" i="16" s="1"/>
  <c r="A504" i="17"/>
  <c r="E503" i="17"/>
  <c r="G503" i="16" s="1"/>
  <c r="B503" i="17"/>
  <c r="C503" i="17"/>
  <c r="E503" i="16" s="1"/>
  <c r="S503" i="16" s="1"/>
  <c r="D503" i="17"/>
  <c r="F503" i="16" s="1"/>
  <c r="P503" i="16" l="1"/>
  <c r="A505" i="17"/>
  <c r="E504" i="17"/>
  <c r="G504" i="16" s="1"/>
  <c r="B504" i="17"/>
  <c r="C504" i="17"/>
  <c r="E504" i="16" s="1"/>
  <c r="S504" i="16" s="1"/>
  <c r="D504" i="17"/>
  <c r="F504" i="16" s="1"/>
  <c r="J503" i="16"/>
  <c r="Q503" i="16"/>
  <c r="K503" i="16"/>
  <c r="Z503" i="16"/>
  <c r="AA503" i="16" s="1"/>
  <c r="AG503" i="16"/>
  <c r="V503" i="16"/>
  <c r="W503" i="16" s="1"/>
  <c r="X503" i="16" s="1"/>
  <c r="R503" i="16"/>
  <c r="T503" i="16" s="1"/>
  <c r="AC503" i="16"/>
  <c r="AD503" i="16" s="1"/>
  <c r="AF503" i="16" s="1"/>
  <c r="AH503" i="16" s="1"/>
  <c r="M503" i="16"/>
  <c r="N503" i="16" s="1"/>
  <c r="I503" i="16"/>
  <c r="P504" i="16" l="1"/>
  <c r="J504" i="16"/>
  <c r="AG504" i="16"/>
  <c r="R504" i="16"/>
  <c r="T504" i="16" s="1"/>
  <c r="I504" i="16"/>
  <c r="M504" i="16"/>
  <c r="N504" i="16" s="1"/>
  <c r="V504" i="16"/>
  <c r="W504" i="16" s="1"/>
  <c r="X504" i="16" s="1"/>
  <c r="Q504" i="16"/>
  <c r="Z504" i="16"/>
  <c r="AA504" i="16" s="1"/>
  <c r="AC504" i="16"/>
  <c r="AD504" i="16" s="1"/>
  <c r="AF504" i="16" s="1"/>
  <c r="AH504" i="16" s="1"/>
  <c r="K504" i="16"/>
  <c r="A506" i="17"/>
  <c r="E505" i="17"/>
  <c r="G505" i="16" s="1"/>
  <c r="B505" i="17"/>
  <c r="C505" i="17"/>
  <c r="E505" i="16" s="1"/>
  <c r="S505" i="16" s="1"/>
  <c r="D505" i="17"/>
  <c r="F505" i="16" s="1"/>
  <c r="P505" i="16" l="1"/>
  <c r="AG505" i="16"/>
  <c r="Z505" i="16"/>
  <c r="AA505" i="16" s="1"/>
  <c r="I505" i="16"/>
  <c r="J505" i="16"/>
  <c r="R505" i="16"/>
  <c r="T505" i="16" s="1"/>
  <c r="AC505" i="16"/>
  <c r="AD505" i="16" s="1"/>
  <c r="AF505" i="16" s="1"/>
  <c r="AH505" i="16" s="1"/>
  <c r="Q505" i="16"/>
  <c r="M505" i="16"/>
  <c r="N505" i="16" s="1"/>
  <c r="V505" i="16"/>
  <c r="W505" i="16" s="1"/>
  <c r="X505" i="16" s="1"/>
  <c r="K505" i="16"/>
  <c r="A507" i="17"/>
  <c r="E506" i="17"/>
  <c r="G506" i="16" s="1"/>
  <c r="B506" i="17"/>
  <c r="C506" i="17"/>
  <c r="E506" i="16" s="1"/>
  <c r="S506" i="16" s="1"/>
  <c r="D506" i="17"/>
  <c r="F506" i="16" s="1"/>
  <c r="P506" i="16" l="1"/>
  <c r="K506" i="16"/>
  <c r="J506" i="16"/>
  <c r="AC506" i="16"/>
  <c r="AD506" i="16" s="1"/>
  <c r="AF506" i="16" s="1"/>
  <c r="AH506" i="16" s="1"/>
  <c r="R506" i="16"/>
  <c r="T506" i="16" s="1"/>
  <c r="V506" i="16"/>
  <c r="W506" i="16" s="1"/>
  <c r="X506" i="16" s="1"/>
  <c r="Q506" i="16"/>
  <c r="Z506" i="16"/>
  <c r="AA506" i="16" s="1"/>
  <c r="AG506" i="16"/>
  <c r="I506" i="16"/>
  <c r="M506" i="16"/>
  <c r="N506" i="16" s="1"/>
  <c r="A508" i="17"/>
  <c r="E507" i="17"/>
  <c r="G507" i="16" s="1"/>
  <c r="B507" i="17"/>
  <c r="C507" i="17"/>
  <c r="E507" i="16" s="1"/>
  <c r="S507" i="16" s="1"/>
  <c r="D507" i="17"/>
  <c r="F507" i="16" s="1"/>
  <c r="P507" i="16" l="1"/>
  <c r="I507" i="16"/>
  <c r="AC507" i="16"/>
  <c r="AD507" i="16" s="1"/>
  <c r="AF507" i="16" s="1"/>
  <c r="AH507" i="16" s="1"/>
  <c r="AG507" i="16"/>
  <c r="Q507" i="16"/>
  <c r="Z507" i="16"/>
  <c r="AA507" i="16" s="1"/>
  <c r="J507" i="16"/>
  <c r="M507" i="16"/>
  <c r="N507" i="16" s="1"/>
  <c r="R507" i="16"/>
  <c r="T507" i="16" s="1"/>
  <c r="V507" i="16"/>
  <c r="W507" i="16" s="1"/>
  <c r="X507" i="16" s="1"/>
  <c r="K507" i="16"/>
  <c r="A509" i="17"/>
  <c r="E508" i="17"/>
  <c r="G508" i="16" s="1"/>
  <c r="B508" i="17"/>
  <c r="C508" i="17"/>
  <c r="E508" i="16" s="1"/>
  <c r="S508" i="16" s="1"/>
  <c r="D508" i="17"/>
  <c r="F508" i="16" s="1"/>
  <c r="P508" i="16" l="1"/>
  <c r="A510" i="17"/>
  <c r="E509" i="17"/>
  <c r="G509" i="16" s="1"/>
  <c r="B509" i="17"/>
  <c r="C509" i="17"/>
  <c r="E509" i="16" s="1"/>
  <c r="S509" i="16" s="1"/>
  <c r="D509" i="17"/>
  <c r="F509" i="16" s="1"/>
  <c r="J508" i="16"/>
  <c r="R508" i="16"/>
  <c r="T508" i="16" s="1"/>
  <c r="K508" i="16"/>
  <c r="Z508" i="16"/>
  <c r="AA508" i="16" s="1"/>
  <c r="AG508" i="16"/>
  <c r="I508" i="16"/>
  <c r="V508" i="16"/>
  <c r="W508" i="16" s="1"/>
  <c r="X508" i="16" s="1"/>
  <c r="Q508" i="16"/>
  <c r="M508" i="16"/>
  <c r="N508" i="16" s="1"/>
  <c r="AC508" i="16"/>
  <c r="AD508" i="16" s="1"/>
  <c r="AF508" i="16" s="1"/>
  <c r="AH508" i="16" s="1"/>
  <c r="P509" i="16" l="1"/>
  <c r="Q509" i="16"/>
  <c r="M509" i="16"/>
  <c r="N509" i="16" s="1"/>
  <c r="K509" i="16"/>
  <c r="AG509" i="16"/>
  <c r="Z509" i="16"/>
  <c r="AA509" i="16" s="1"/>
  <c r="V509" i="16"/>
  <c r="W509" i="16" s="1"/>
  <c r="X509" i="16" s="1"/>
  <c r="J509" i="16"/>
  <c r="R509" i="16"/>
  <c r="T509" i="16" s="1"/>
  <c r="I509" i="16"/>
  <c r="AC509" i="16"/>
  <c r="AD509" i="16" s="1"/>
  <c r="AF509" i="16" s="1"/>
  <c r="AH509" i="16" s="1"/>
  <c r="A511" i="17"/>
  <c r="E510" i="17"/>
  <c r="G510" i="16" s="1"/>
  <c r="B510" i="17"/>
  <c r="C510" i="17"/>
  <c r="E510" i="16" s="1"/>
  <c r="S510" i="16" s="1"/>
  <c r="D510" i="17"/>
  <c r="F510" i="16" s="1"/>
  <c r="P510" i="16" l="1"/>
  <c r="V510" i="16"/>
  <c r="W510" i="16" s="1"/>
  <c r="X510" i="16" s="1"/>
  <c r="I510" i="16"/>
  <c r="K510" i="16"/>
  <c r="M510" i="16"/>
  <c r="N510" i="16" s="1"/>
  <c r="Z510" i="16"/>
  <c r="AA510" i="16" s="1"/>
  <c r="J510" i="16"/>
  <c r="R510" i="16"/>
  <c r="T510" i="16" s="1"/>
  <c r="AG510" i="16"/>
  <c r="Q510" i="16"/>
  <c r="AC510" i="16"/>
  <c r="AD510" i="16" s="1"/>
  <c r="AF510" i="16" s="1"/>
  <c r="AH510" i="16" s="1"/>
  <c r="A512" i="17"/>
  <c r="E511" i="17"/>
  <c r="G511" i="16" s="1"/>
  <c r="B511" i="17"/>
  <c r="C511" i="17"/>
  <c r="E511" i="16" s="1"/>
  <c r="S511" i="16" s="1"/>
  <c r="D511" i="17"/>
  <c r="F511" i="16" s="1"/>
  <c r="P511" i="16" l="1"/>
  <c r="Q511" i="16"/>
  <c r="AC511" i="16"/>
  <c r="AD511" i="16" s="1"/>
  <c r="AF511" i="16" s="1"/>
  <c r="AH511" i="16" s="1"/>
  <c r="Z511" i="16"/>
  <c r="AA511" i="16" s="1"/>
  <c r="J511" i="16"/>
  <c r="K511" i="16"/>
  <c r="M511" i="16"/>
  <c r="N511" i="16" s="1"/>
  <c r="R511" i="16"/>
  <c r="T511" i="16" s="1"/>
  <c r="I511" i="16"/>
  <c r="V511" i="16"/>
  <c r="W511" i="16" s="1"/>
  <c r="X511" i="16" s="1"/>
  <c r="AG511" i="16"/>
  <c r="A513" i="17"/>
  <c r="E512" i="17"/>
  <c r="G512" i="16" s="1"/>
  <c r="B512" i="17"/>
  <c r="C512" i="17"/>
  <c r="E512" i="16" s="1"/>
  <c r="S512" i="16" s="1"/>
  <c r="D512" i="17"/>
  <c r="F512" i="16" s="1"/>
  <c r="P512" i="16" l="1"/>
  <c r="Z512" i="16"/>
  <c r="AA512" i="16" s="1"/>
  <c r="Q512" i="16"/>
  <c r="K512" i="16"/>
  <c r="I512" i="16"/>
  <c r="R512" i="16"/>
  <c r="T512" i="16" s="1"/>
  <c r="V512" i="16"/>
  <c r="W512" i="16" s="1"/>
  <c r="X512" i="16" s="1"/>
  <c r="J512" i="16"/>
  <c r="M512" i="16"/>
  <c r="N512" i="16" s="1"/>
  <c r="AC512" i="16"/>
  <c r="AD512" i="16" s="1"/>
  <c r="AF512" i="16" s="1"/>
  <c r="AH512" i="16" s="1"/>
  <c r="AG512" i="16"/>
  <c r="A514" i="17"/>
  <c r="E513" i="17"/>
  <c r="G513" i="16" s="1"/>
  <c r="B513" i="17"/>
  <c r="C513" i="17"/>
  <c r="E513" i="16" s="1"/>
  <c r="S513" i="16" s="1"/>
  <c r="D513" i="17"/>
  <c r="F513" i="16" s="1"/>
  <c r="P513" i="16" l="1"/>
  <c r="A515" i="17"/>
  <c r="E514" i="17"/>
  <c r="G514" i="16" s="1"/>
  <c r="B514" i="17"/>
  <c r="C514" i="17"/>
  <c r="E514" i="16" s="1"/>
  <c r="S514" i="16" s="1"/>
  <c r="D514" i="17"/>
  <c r="F514" i="16" s="1"/>
  <c r="V513" i="16"/>
  <c r="W513" i="16" s="1"/>
  <c r="X513" i="16" s="1"/>
  <c r="AC513" i="16"/>
  <c r="AD513" i="16" s="1"/>
  <c r="AF513" i="16" s="1"/>
  <c r="AH513" i="16" s="1"/>
  <c r="Q513" i="16"/>
  <c r="Z513" i="16"/>
  <c r="AA513" i="16" s="1"/>
  <c r="I513" i="16"/>
  <c r="AG513" i="16"/>
  <c r="M513" i="16"/>
  <c r="N513" i="16" s="1"/>
  <c r="K513" i="16"/>
  <c r="J513" i="16"/>
  <c r="R513" i="16"/>
  <c r="T513" i="16" s="1"/>
  <c r="P514" i="16" l="1"/>
  <c r="Q514" i="16"/>
  <c r="M514" i="16"/>
  <c r="N514" i="16" s="1"/>
  <c r="V514" i="16"/>
  <c r="W514" i="16" s="1"/>
  <c r="X514" i="16" s="1"/>
  <c r="K514" i="16"/>
  <c r="AG514" i="16"/>
  <c r="R514" i="16"/>
  <c r="T514" i="16" s="1"/>
  <c r="J514" i="16"/>
  <c r="I514" i="16"/>
  <c r="Z514" i="16"/>
  <c r="AA514" i="16" s="1"/>
  <c r="AC514" i="16"/>
  <c r="AD514" i="16" s="1"/>
  <c r="AF514" i="16" s="1"/>
  <c r="AH514" i="16" s="1"/>
  <c r="A516" i="17"/>
  <c r="E515" i="17"/>
  <c r="G515" i="16" s="1"/>
  <c r="B515" i="17"/>
  <c r="C515" i="17"/>
  <c r="E515" i="16" s="1"/>
  <c r="S515" i="16" s="1"/>
  <c r="D515" i="17"/>
  <c r="F515" i="16" s="1"/>
  <c r="P515" i="16" l="1"/>
  <c r="V515" i="16"/>
  <c r="W515" i="16" s="1"/>
  <c r="X515" i="16" s="1"/>
  <c r="AG515" i="16"/>
  <c r="J515" i="16"/>
  <c r="M515" i="16"/>
  <c r="N515" i="16" s="1"/>
  <c r="K515" i="16"/>
  <c r="R515" i="16"/>
  <c r="T515" i="16" s="1"/>
  <c r="Q515" i="16"/>
  <c r="I515" i="16"/>
  <c r="AC515" i="16"/>
  <c r="AD515" i="16" s="1"/>
  <c r="AF515" i="16" s="1"/>
  <c r="AH515" i="16" s="1"/>
  <c r="Z515" i="16"/>
  <c r="AA515" i="16" s="1"/>
  <c r="A517" i="17"/>
  <c r="E516" i="17"/>
  <c r="G516" i="16" s="1"/>
  <c r="B516" i="17"/>
  <c r="C516" i="17"/>
  <c r="E516" i="16" s="1"/>
  <c r="S516" i="16" s="1"/>
  <c r="D516" i="17"/>
  <c r="F516" i="16" s="1"/>
  <c r="P516" i="16" l="1"/>
  <c r="V516" i="16"/>
  <c r="W516" i="16" s="1"/>
  <c r="X516" i="16" s="1"/>
  <c r="M516" i="16"/>
  <c r="N516" i="16" s="1"/>
  <c r="I516" i="16"/>
  <c r="Z516" i="16"/>
  <c r="AA516" i="16" s="1"/>
  <c r="J516" i="16"/>
  <c r="AG516" i="16"/>
  <c r="AC516" i="16"/>
  <c r="AD516" i="16" s="1"/>
  <c r="AF516" i="16" s="1"/>
  <c r="AH516" i="16" s="1"/>
  <c r="Q516" i="16"/>
  <c r="K516" i="16"/>
  <c r="R516" i="16"/>
  <c r="T516" i="16" s="1"/>
  <c r="A518" i="17"/>
  <c r="E517" i="17"/>
  <c r="G517" i="16" s="1"/>
  <c r="B517" i="17"/>
  <c r="C517" i="17"/>
  <c r="E517" i="16" s="1"/>
  <c r="S517" i="16" s="1"/>
  <c r="D517" i="17"/>
  <c r="F517" i="16" s="1"/>
  <c r="P517" i="16" l="1"/>
  <c r="I517" i="16"/>
  <c r="V517" i="16"/>
  <c r="W517" i="16" s="1"/>
  <c r="X517" i="16" s="1"/>
  <c r="AG517" i="16"/>
  <c r="Z517" i="16"/>
  <c r="AA517" i="16" s="1"/>
  <c r="K517" i="16"/>
  <c r="J517" i="16"/>
  <c r="Q517" i="16"/>
  <c r="R517" i="16"/>
  <c r="T517" i="16" s="1"/>
  <c r="AC517" i="16"/>
  <c r="AD517" i="16" s="1"/>
  <c r="AF517" i="16" s="1"/>
  <c r="AH517" i="16" s="1"/>
  <c r="M517" i="16"/>
  <c r="N517" i="16" s="1"/>
  <c r="A519" i="17"/>
  <c r="E518" i="17"/>
  <c r="G518" i="16" s="1"/>
  <c r="B518" i="17"/>
  <c r="C518" i="17"/>
  <c r="E518" i="16" s="1"/>
  <c r="S518" i="16" s="1"/>
  <c r="D518" i="17"/>
  <c r="F518" i="16" s="1"/>
  <c r="P518" i="16" l="1"/>
  <c r="I518" i="16"/>
  <c r="R518" i="16"/>
  <c r="T518" i="16" s="1"/>
  <c r="Q518" i="16"/>
  <c r="AC518" i="16"/>
  <c r="AD518" i="16" s="1"/>
  <c r="AF518" i="16" s="1"/>
  <c r="AH518" i="16" s="1"/>
  <c r="AG518" i="16"/>
  <c r="V518" i="16"/>
  <c r="W518" i="16" s="1"/>
  <c r="X518" i="16" s="1"/>
  <c r="K518" i="16"/>
  <c r="J518" i="16"/>
  <c r="M518" i="16"/>
  <c r="N518" i="16" s="1"/>
  <c r="Z518" i="16"/>
  <c r="AA518" i="16" s="1"/>
  <c r="A520" i="17"/>
  <c r="E519" i="17"/>
  <c r="G519" i="16" s="1"/>
  <c r="B519" i="17"/>
  <c r="C519" i="17"/>
  <c r="E519" i="16" s="1"/>
  <c r="S519" i="16" s="1"/>
  <c r="D519" i="17"/>
  <c r="F519" i="16" s="1"/>
  <c r="P519" i="16" l="1"/>
  <c r="R519" i="16"/>
  <c r="T519" i="16" s="1"/>
  <c r="I519" i="16"/>
  <c r="AG519" i="16"/>
  <c r="V519" i="16"/>
  <c r="W519" i="16" s="1"/>
  <c r="X519" i="16" s="1"/>
  <c r="Z519" i="16"/>
  <c r="AA519" i="16" s="1"/>
  <c r="Q519" i="16"/>
  <c r="AC519" i="16"/>
  <c r="AD519" i="16" s="1"/>
  <c r="AF519" i="16" s="1"/>
  <c r="AH519" i="16" s="1"/>
  <c r="J519" i="16"/>
  <c r="K519" i="16"/>
  <c r="M519" i="16"/>
  <c r="N519" i="16" s="1"/>
  <c r="A521" i="17"/>
  <c r="E520" i="17"/>
  <c r="G520" i="16" s="1"/>
  <c r="B520" i="17"/>
  <c r="C520" i="17"/>
  <c r="E520" i="16" s="1"/>
  <c r="S520" i="16" s="1"/>
  <c r="D520" i="17"/>
  <c r="F520" i="16" s="1"/>
  <c r="P520" i="16" l="1"/>
  <c r="Q520" i="16"/>
  <c r="AC520" i="16"/>
  <c r="AD520" i="16" s="1"/>
  <c r="AF520" i="16" s="1"/>
  <c r="AH520" i="16" s="1"/>
  <c r="Z520" i="16"/>
  <c r="AA520" i="16" s="1"/>
  <c r="J520" i="16"/>
  <c r="R520" i="16"/>
  <c r="T520" i="16" s="1"/>
  <c r="I520" i="16"/>
  <c r="M520" i="16"/>
  <c r="N520" i="16" s="1"/>
  <c r="K520" i="16"/>
  <c r="AG520" i="16"/>
  <c r="V520" i="16"/>
  <c r="W520" i="16" s="1"/>
  <c r="X520" i="16" s="1"/>
  <c r="A522" i="17"/>
  <c r="E521" i="17"/>
  <c r="G521" i="16" s="1"/>
  <c r="B521" i="17"/>
  <c r="C521" i="17"/>
  <c r="E521" i="16" s="1"/>
  <c r="S521" i="16" s="1"/>
  <c r="D521" i="17"/>
  <c r="F521" i="16" s="1"/>
  <c r="P521" i="16" l="1"/>
  <c r="AG521" i="16"/>
  <c r="K521" i="16"/>
  <c r="Z521" i="16"/>
  <c r="AA521" i="16" s="1"/>
  <c r="R521" i="16"/>
  <c r="T521" i="16" s="1"/>
  <c r="V521" i="16"/>
  <c r="W521" i="16" s="1"/>
  <c r="X521" i="16" s="1"/>
  <c r="J521" i="16"/>
  <c r="Q521" i="16"/>
  <c r="I521" i="16"/>
  <c r="M521" i="16"/>
  <c r="N521" i="16" s="1"/>
  <c r="AC521" i="16"/>
  <c r="AD521" i="16" s="1"/>
  <c r="AF521" i="16" s="1"/>
  <c r="AH521" i="16" s="1"/>
  <c r="A523" i="17"/>
  <c r="E522" i="17"/>
  <c r="G522" i="16" s="1"/>
  <c r="B522" i="17"/>
  <c r="C522" i="17"/>
  <c r="E522" i="16" s="1"/>
  <c r="S522" i="16" s="1"/>
  <c r="D522" i="17"/>
  <c r="F522" i="16" s="1"/>
  <c r="P522" i="16" l="1"/>
  <c r="V522" i="16"/>
  <c r="W522" i="16" s="1"/>
  <c r="X522" i="16" s="1"/>
  <c r="AG522" i="16"/>
  <c r="M522" i="16"/>
  <c r="N522" i="16" s="1"/>
  <c r="AC522" i="16"/>
  <c r="AD522" i="16" s="1"/>
  <c r="AF522" i="16" s="1"/>
  <c r="AH522" i="16" s="1"/>
  <c r="J522" i="16"/>
  <c r="Z522" i="16"/>
  <c r="AA522" i="16" s="1"/>
  <c r="I522" i="16"/>
  <c r="R522" i="16"/>
  <c r="T522" i="16" s="1"/>
  <c r="Q522" i="16"/>
  <c r="K522" i="16"/>
  <c r="A524" i="17"/>
  <c r="E523" i="17"/>
  <c r="G523" i="16" s="1"/>
  <c r="B523" i="17"/>
  <c r="C523" i="17"/>
  <c r="E523" i="16" s="1"/>
  <c r="S523" i="16" s="1"/>
  <c r="D523" i="17"/>
  <c r="F523" i="16" s="1"/>
  <c r="P523" i="16" l="1"/>
  <c r="V523" i="16"/>
  <c r="W523" i="16" s="1"/>
  <c r="X523" i="16" s="1"/>
  <c r="M523" i="16"/>
  <c r="N523" i="16" s="1"/>
  <c r="Q523" i="16"/>
  <c r="Z523" i="16"/>
  <c r="AA523" i="16" s="1"/>
  <c r="J523" i="16"/>
  <c r="K523" i="16"/>
  <c r="R523" i="16"/>
  <c r="T523" i="16" s="1"/>
  <c r="AG523" i="16"/>
  <c r="AC523" i="16"/>
  <c r="AD523" i="16" s="1"/>
  <c r="AF523" i="16" s="1"/>
  <c r="AH523" i="16" s="1"/>
  <c r="I523" i="16"/>
  <c r="A525" i="17"/>
  <c r="E524" i="17"/>
  <c r="G524" i="16" s="1"/>
  <c r="B524" i="17"/>
  <c r="C524" i="17"/>
  <c r="E524" i="16" s="1"/>
  <c r="S524" i="16" s="1"/>
  <c r="D524" i="17"/>
  <c r="F524" i="16" s="1"/>
  <c r="P524" i="16" l="1"/>
  <c r="Q524" i="16"/>
  <c r="AC524" i="16"/>
  <c r="AD524" i="16" s="1"/>
  <c r="AF524" i="16" s="1"/>
  <c r="AH524" i="16" s="1"/>
  <c r="R524" i="16"/>
  <c r="T524" i="16" s="1"/>
  <c r="Z524" i="16"/>
  <c r="AA524" i="16" s="1"/>
  <c r="J524" i="16"/>
  <c r="K524" i="16"/>
  <c r="M524" i="16"/>
  <c r="N524" i="16" s="1"/>
  <c r="I524" i="16"/>
  <c r="AG524" i="16"/>
  <c r="V524" i="16"/>
  <c r="W524" i="16" s="1"/>
  <c r="X524" i="16" s="1"/>
  <c r="A526" i="17"/>
  <c r="E525" i="17"/>
  <c r="G525" i="16" s="1"/>
  <c r="B525" i="17"/>
  <c r="C525" i="17"/>
  <c r="E525" i="16" s="1"/>
  <c r="S525" i="16" s="1"/>
  <c r="D525" i="17"/>
  <c r="F525" i="16" s="1"/>
  <c r="P525" i="16" l="1"/>
  <c r="A527" i="17"/>
  <c r="E526" i="17"/>
  <c r="G526" i="16" s="1"/>
  <c r="B526" i="17"/>
  <c r="C526" i="17"/>
  <c r="E526" i="16" s="1"/>
  <c r="S526" i="16" s="1"/>
  <c r="D526" i="17"/>
  <c r="F526" i="16" s="1"/>
  <c r="M525" i="16"/>
  <c r="N525" i="16" s="1"/>
  <c r="AC525" i="16"/>
  <c r="AD525" i="16" s="1"/>
  <c r="AF525" i="16" s="1"/>
  <c r="AH525" i="16" s="1"/>
  <c r="I525" i="16"/>
  <c r="K525" i="16"/>
  <c r="R525" i="16"/>
  <c r="T525" i="16" s="1"/>
  <c r="Q525" i="16"/>
  <c r="V525" i="16"/>
  <c r="W525" i="16" s="1"/>
  <c r="X525" i="16" s="1"/>
  <c r="Z525" i="16"/>
  <c r="AA525" i="16" s="1"/>
  <c r="J525" i="16"/>
  <c r="AG525" i="16"/>
  <c r="P526" i="16" l="1"/>
  <c r="AC526" i="16"/>
  <c r="AD526" i="16" s="1"/>
  <c r="AF526" i="16" s="1"/>
  <c r="AH526" i="16" s="1"/>
  <c r="M526" i="16"/>
  <c r="N526" i="16" s="1"/>
  <c r="Q526" i="16"/>
  <c r="I526" i="16"/>
  <c r="V526" i="16"/>
  <c r="W526" i="16" s="1"/>
  <c r="X526" i="16" s="1"/>
  <c r="J526" i="16"/>
  <c r="K526" i="16"/>
  <c r="R526" i="16"/>
  <c r="T526" i="16" s="1"/>
  <c r="AG526" i="16"/>
  <c r="Z526" i="16"/>
  <c r="AA526" i="16" s="1"/>
  <c r="A528" i="17"/>
  <c r="E527" i="17"/>
  <c r="G527" i="16" s="1"/>
  <c r="B527" i="17"/>
  <c r="C527" i="17"/>
  <c r="E527" i="16" s="1"/>
  <c r="S527" i="16" s="1"/>
  <c r="D527" i="17"/>
  <c r="F527" i="16" s="1"/>
  <c r="P527" i="16" l="1"/>
  <c r="J527" i="16"/>
  <c r="Z527" i="16"/>
  <c r="AA527" i="16" s="1"/>
  <c r="I527" i="16"/>
  <c r="Q527" i="16"/>
  <c r="M527" i="16"/>
  <c r="N527" i="16" s="1"/>
  <c r="AG527" i="16"/>
  <c r="AC527" i="16"/>
  <c r="AD527" i="16" s="1"/>
  <c r="AF527" i="16" s="1"/>
  <c r="AH527" i="16" s="1"/>
  <c r="R527" i="16"/>
  <c r="T527" i="16" s="1"/>
  <c r="V527" i="16"/>
  <c r="W527" i="16" s="1"/>
  <c r="X527" i="16" s="1"/>
  <c r="K527" i="16"/>
  <c r="A529" i="17"/>
  <c r="E528" i="17"/>
  <c r="G528" i="16" s="1"/>
  <c r="B528" i="17"/>
  <c r="C528" i="17"/>
  <c r="E528" i="16" s="1"/>
  <c r="S528" i="16" s="1"/>
  <c r="D528" i="17"/>
  <c r="F528" i="16" s="1"/>
  <c r="P528" i="16" l="1"/>
  <c r="I528" i="16"/>
  <c r="V528" i="16"/>
  <c r="W528" i="16" s="1"/>
  <c r="X528" i="16" s="1"/>
  <c r="AG528" i="16"/>
  <c r="Q528" i="16"/>
  <c r="AC528" i="16"/>
  <c r="AD528" i="16" s="1"/>
  <c r="AF528" i="16" s="1"/>
  <c r="AH528" i="16" s="1"/>
  <c r="K528" i="16"/>
  <c r="M528" i="16"/>
  <c r="N528" i="16" s="1"/>
  <c r="R528" i="16"/>
  <c r="T528" i="16" s="1"/>
  <c r="Z528" i="16"/>
  <c r="AA528" i="16" s="1"/>
  <c r="J528" i="16"/>
  <c r="A530" i="17"/>
  <c r="E529" i="17"/>
  <c r="G529" i="16" s="1"/>
  <c r="B529" i="17"/>
  <c r="C529" i="17"/>
  <c r="E529" i="16" s="1"/>
  <c r="S529" i="16" s="1"/>
  <c r="D529" i="17"/>
  <c r="F529" i="16" s="1"/>
  <c r="P529" i="16" l="1"/>
  <c r="M529" i="16"/>
  <c r="N529" i="16" s="1"/>
  <c r="I529" i="16"/>
  <c r="AC529" i="16"/>
  <c r="AD529" i="16" s="1"/>
  <c r="AF529" i="16" s="1"/>
  <c r="AH529" i="16" s="1"/>
  <c r="K529" i="16"/>
  <c r="R529" i="16"/>
  <c r="T529" i="16" s="1"/>
  <c r="Q529" i="16"/>
  <c r="V529" i="16"/>
  <c r="W529" i="16" s="1"/>
  <c r="X529" i="16" s="1"/>
  <c r="AG529" i="16"/>
  <c r="Z529" i="16"/>
  <c r="AA529" i="16" s="1"/>
  <c r="J529" i="16"/>
  <c r="A531" i="17"/>
  <c r="E530" i="17"/>
  <c r="G530" i="16" s="1"/>
  <c r="B530" i="17"/>
  <c r="C530" i="17"/>
  <c r="E530" i="16" s="1"/>
  <c r="S530" i="16" s="1"/>
  <c r="D530" i="17"/>
  <c r="F530" i="16" s="1"/>
  <c r="P530" i="16" l="1"/>
  <c r="A532" i="17"/>
  <c r="E531" i="17"/>
  <c r="G531" i="16" s="1"/>
  <c r="B531" i="17"/>
  <c r="C531" i="17"/>
  <c r="E531" i="16" s="1"/>
  <c r="S531" i="16" s="1"/>
  <c r="D531" i="17"/>
  <c r="F531" i="16" s="1"/>
  <c r="AC530" i="16"/>
  <c r="AD530" i="16" s="1"/>
  <c r="AF530" i="16" s="1"/>
  <c r="AH530" i="16" s="1"/>
  <c r="R530" i="16"/>
  <c r="T530" i="16" s="1"/>
  <c r="K530" i="16"/>
  <c r="AG530" i="16"/>
  <c r="Z530" i="16"/>
  <c r="AA530" i="16" s="1"/>
  <c r="Q530" i="16"/>
  <c r="M530" i="16"/>
  <c r="N530" i="16" s="1"/>
  <c r="V530" i="16"/>
  <c r="W530" i="16" s="1"/>
  <c r="X530" i="16" s="1"/>
  <c r="I530" i="16"/>
  <c r="J530" i="16"/>
  <c r="P531" i="16" l="1"/>
  <c r="J531" i="16"/>
  <c r="Z531" i="16"/>
  <c r="AA531" i="16" s="1"/>
  <c r="Q531" i="16"/>
  <c r="K531" i="16"/>
  <c r="I531" i="16"/>
  <c r="M531" i="16"/>
  <c r="N531" i="16" s="1"/>
  <c r="AG531" i="16"/>
  <c r="V531" i="16"/>
  <c r="W531" i="16" s="1"/>
  <c r="X531" i="16" s="1"/>
  <c r="R531" i="16"/>
  <c r="T531" i="16" s="1"/>
  <c r="AC531" i="16"/>
  <c r="AD531" i="16" s="1"/>
  <c r="AF531" i="16" s="1"/>
  <c r="AH531" i="16" s="1"/>
  <c r="A533" i="17"/>
  <c r="E532" i="17"/>
  <c r="G532" i="16" s="1"/>
  <c r="B532" i="17"/>
  <c r="C532" i="17"/>
  <c r="E532" i="16" s="1"/>
  <c r="S532" i="16" s="1"/>
  <c r="D532" i="17"/>
  <c r="F532" i="16" s="1"/>
  <c r="P532" i="16" l="1"/>
  <c r="M532" i="16"/>
  <c r="N532" i="16" s="1"/>
  <c r="AC532" i="16"/>
  <c r="AD532" i="16" s="1"/>
  <c r="AF532" i="16" s="1"/>
  <c r="AH532" i="16" s="1"/>
  <c r="I532" i="16"/>
  <c r="J532" i="16"/>
  <c r="Z532" i="16"/>
  <c r="AA532" i="16" s="1"/>
  <c r="K532" i="16"/>
  <c r="Q532" i="16"/>
  <c r="R532" i="16"/>
  <c r="T532" i="16" s="1"/>
  <c r="V532" i="16"/>
  <c r="W532" i="16" s="1"/>
  <c r="X532" i="16" s="1"/>
  <c r="AG532" i="16"/>
  <c r="A534" i="17"/>
  <c r="E533" i="17"/>
  <c r="G533" i="16" s="1"/>
  <c r="B533" i="17"/>
  <c r="C533" i="17"/>
  <c r="E533" i="16" s="1"/>
  <c r="S533" i="16" s="1"/>
  <c r="D533" i="17"/>
  <c r="F533" i="16" s="1"/>
  <c r="P533" i="16" l="1"/>
  <c r="A535" i="17"/>
  <c r="E534" i="17"/>
  <c r="G534" i="16" s="1"/>
  <c r="B534" i="17"/>
  <c r="C534" i="17"/>
  <c r="E534" i="16" s="1"/>
  <c r="S534" i="16" s="1"/>
  <c r="D534" i="17"/>
  <c r="F534" i="16" s="1"/>
  <c r="R533" i="16"/>
  <c r="T533" i="16" s="1"/>
  <c r="M533" i="16"/>
  <c r="N533" i="16" s="1"/>
  <c r="J533" i="16"/>
  <c r="Z533" i="16"/>
  <c r="AA533" i="16" s="1"/>
  <c r="I533" i="16"/>
  <c r="K533" i="16"/>
  <c r="AC533" i="16"/>
  <c r="AD533" i="16" s="1"/>
  <c r="AF533" i="16" s="1"/>
  <c r="AH533" i="16" s="1"/>
  <c r="AG533" i="16"/>
  <c r="V533" i="16"/>
  <c r="W533" i="16" s="1"/>
  <c r="X533" i="16" s="1"/>
  <c r="Q533" i="16"/>
  <c r="P534" i="16" l="1"/>
  <c r="I534" i="16"/>
  <c r="M534" i="16"/>
  <c r="N534" i="16" s="1"/>
  <c r="Q534" i="16"/>
  <c r="V534" i="16"/>
  <c r="W534" i="16" s="1"/>
  <c r="X534" i="16" s="1"/>
  <c r="J534" i="16"/>
  <c r="R534" i="16"/>
  <c r="T534" i="16" s="1"/>
  <c r="AC534" i="16"/>
  <c r="AD534" i="16" s="1"/>
  <c r="AF534" i="16" s="1"/>
  <c r="AH534" i="16" s="1"/>
  <c r="K534" i="16"/>
  <c r="Z534" i="16"/>
  <c r="AA534" i="16" s="1"/>
  <c r="AG534" i="16"/>
  <c r="A536" i="17"/>
  <c r="E535" i="17"/>
  <c r="G535" i="16" s="1"/>
  <c r="B535" i="17"/>
  <c r="C535" i="17"/>
  <c r="E535" i="16" s="1"/>
  <c r="S535" i="16" s="1"/>
  <c r="D535" i="17"/>
  <c r="F535" i="16" s="1"/>
  <c r="P535" i="16" l="1"/>
  <c r="M535" i="16"/>
  <c r="N535" i="16" s="1"/>
  <c r="V535" i="16"/>
  <c r="W535" i="16" s="1"/>
  <c r="X535" i="16" s="1"/>
  <c r="I535" i="16"/>
  <c r="J535" i="16"/>
  <c r="Z535" i="16"/>
  <c r="AA535" i="16" s="1"/>
  <c r="Q535" i="16"/>
  <c r="AG535" i="16"/>
  <c r="R535" i="16"/>
  <c r="T535" i="16" s="1"/>
  <c r="AC535" i="16"/>
  <c r="AD535" i="16" s="1"/>
  <c r="AF535" i="16" s="1"/>
  <c r="AH535" i="16" s="1"/>
  <c r="K535" i="16"/>
  <c r="A537" i="17"/>
  <c r="E536" i="17"/>
  <c r="G536" i="16" s="1"/>
  <c r="B536" i="17"/>
  <c r="C536" i="17"/>
  <c r="E536" i="16" s="1"/>
  <c r="S536" i="16" s="1"/>
  <c r="D536" i="17"/>
  <c r="F536" i="16" s="1"/>
  <c r="P536" i="16" l="1"/>
  <c r="V536" i="16"/>
  <c r="W536" i="16" s="1"/>
  <c r="X536" i="16" s="1"/>
  <c r="I536" i="16"/>
  <c r="Z536" i="16"/>
  <c r="AA536" i="16" s="1"/>
  <c r="J536" i="16"/>
  <c r="AC536" i="16"/>
  <c r="AD536" i="16" s="1"/>
  <c r="AF536" i="16" s="1"/>
  <c r="AH536" i="16" s="1"/>
  <c r="M536" i="16"/>
  <c r="N536" i="16" s="1"/>
  <c r="K536" i="16"/>
  <c r="AG536" i="16"/>
  <c r="Q536" i="16"/>
  <c r="R536" i="16"/>
  <c r="T536" i="16" s="1"/>
  <c r="A538" i="17"/>
  <c r="E537" i="17"/>
  <c r="G537" i="16" s="1"/>
  <c r="B537" i="17"/>
  <c r="C537" i="17"/>
  <c r="E537" i="16" s="1"/>
  <c r="S537" i="16" s="1"/>
  <c r="D537" i="17"/>
  <c r="F537" i="16" s="1"/>
  <c r="P537" i="16" l="1"/>
  <c r="R537" i="16"/>
  <c r="T537" i="16" s="1"/>
  <c r="AG537" i="16"/>
  <c r="K537" i="16"/>
  <c r="I537" i="16"/>
  <c r="Z537" i="16"/>
  <c r="AA537" i="16" s="1"/>
  <c r="AC537" i="16"/>
  <c r="AD537" i="16" s="1"/>
  <c r="AF537" i="16" s="1"/>
  <c r="AH537" i="16" s="1"/>
  <c r="J537" i="16"/>
  <c r="M537" i="16"/>
  <c r="N537" i="16" s="1"/>
  <c r="Q537" i="16"/>
  <c r="V537" i="16"/>
  <c r="W537" i="16" s="1"/>
  <c r="X537" i="16" s="1"/>
  <c r="A539" i="17"/>
  <c r="E538" i="17"/>
  <c r="G538" i="16" s="1"/>
  <c r="B538" i="17"/>
  <c r="C538" i="17"/>
  <c r="E538" i="16" s="1"/>
  <c r="S538" i="16" s="1"/>
  <c r="D538" i="17"/>
  <c r="F538" i="16" s="1"/>
  <c r="P538" i="16" l="1"/>
  <c r="K538" i="16"/>
  <c r="V538" i="16"/>
  <c r="W538" i="16" s="1"/>
  <c r="X538" i="16" s="1"/>
  <c r="J538" i="16"/>
  <c r="Z538" i="16"/>
  <c r="AA538" i="16" s="1"/>
  <c r="AC538" i="16"/>
  <c r="AD538" i="16" s="1"/>
  <c r="AF538" i="16" s="1"/>
  <c r="AH538" i="16" s="1"/>
  <c r="Q538" i="16"/>
  <c r="R538" i="16"/>
  <c r="T538" i="16" s="1"/>
  <c r="I538" i="16"/>
  <c r="AG538" i="16"/>
  <c r="M538" i="16"/>
  <c r="N538" i="16" s="1"/>
  <c r="A540" i="17"/>
  <c r="E539" i="17"/>
  <c r="G539" i="16" s="1"/>
  <c r="B539" i="17"/>
  <c r="C539" i="17"/>
  <c r="E539" i="16" s="1"/>
  <c r="S539" i="16" s="1"/>
  <c r="D539" i="17"/>
  <c r="F539" i="16" s="1"/>
  <c r="P539" i="16" l="1"/>
  <c r="V539" i="16"/>
  <c r="W539" i="16" s="1"/>
  <c r="X539" i="16" s="1"/>
  <c r="Q539" i="16"/>
  <c r="AG539" i="16"/>
  <c r="R539" i="16"/>
  <c r="T539" i="16" s="1"/>
  <c r="Z539" i="16"/>
  <c r="AA539" i="16" s="1"/>
  <c r="M539" i="16"/>
  <c r="N539" i="16" s="1"/>
  <c r="I539" i="16"/>
  <c r="J539" i="16"/>
  <c r="AC539" i="16"/>
  <c r="AD539" i="16" s="1"/>
  <c r="AF539" i="16" s="1"/>
  <c r="AH539" i="16" s="1"/>
  <c r="K539" i="16"/>
  <c r="A541" i="17"/>
  <c r="E540" i="17"/>
  <c r="G540" i="16" s="1"/>
  <c r="B540" i="17"/>
  <c r="C540" i="17"/>
  <c r="E540" i="16" s="1"/>
  <c r="S540" i="16" s="1"/>
  <c r="D540" i="17"/>
  <c r="F540" i="16" s="1"/>
  <c r="P540" i="16" l="1"/>
  <c r="I540" i="16"/>
  <c r="K540" i="16"/>
  <c r="V540" i="16"/>
  <c r="W540" i="16" s="1"/>
  <c r="X540" i="16" s="1"/>
  <c r="AG540" i="16"/>
  <c r="Z540" i="16"/>
  <c r="AA540" i="16" s="1"/>
  <c r="AC540" i="16"/>
  <c r="AD540" i="16" s="1"/>
  <c r="AF540" i="16" s="1"/>
  <c r="AH540" i="16" s="1"/>
  <c r="M540" i="16"/>
  <c r="N540" i="16" s="1"/>
  <c r="Q540" i="16"/>
  <c r="R540" i="16"/>
  <c r="T540" i="16" s="1"/>
  <c r="J540" i="16"/>
  <c r="A542" i="17"/>
  <c r="E541" i="17"/>
  <c r="G541" i="16" s="1"/>
  <c r="B541" i="17"/>
  <c r="C541" i="17"/>
  <c r="E541" i="16" s="1"/>
  <c r="S541" i="16" s="1"/>
  <c r="D541" i="17"/>
  <c r="F541" i="16" s="1"/>
  <c r="P541" i="16" l="1"/>
  <c r="K541" i="16"/>
  <c r="M541" i="16"/>
  <c r="N541" i="16" s="1"/>
  <c r="R541" i="16"/>
  <c r="T541" i="16" s="1"/>
  <c r="Z541" i="16"/>
  <c r="AA541" i="16" s="1"/>
  <c r="AG541" i="16"/>
  <c r="I541" i="16"/>
  <c r="AC541" i="16"/>
  <c r="AD541" i="16" s="1"/>
  <c r="AF541" i="16" s="1"/>
  <c r="AH541" i="16" s="1"/>
  <c r="J541" i="16"/>
  <c r="Q541" i="16"/>
  <c r="V541" i="16"/>
  <c r="W541" i="16" s="1"/>
  <c r="X541" i="16" s="1"/>
  <c r="A543" i="17"/>
  <c r="E542" i="17"/>
  <c r="G542" i="16" s="1"/>
  <c r="B542" i="17"/>
  <c r="C542" i="17"/>
  <c r="E542" i="16" s="1"/>
  <c r="S542" i="16" s="1"/>
  <c r="D542" i="17"/>
  <c r="F542" i="16" s="1"/>
  <c r="P542" i="16" l="1"/>
  <c r="R542" i="16"/>
  <c r="T542" i="16" s="1"/>
  <c r="J542" i="16"/>
  <c r="Q542" i="16"/>
  <c r="V542" i="16"/>
  <c r="W542" i="16" s="1"/>
  <c r="X542" i="16" s="1"/>
  <c r="Z542" i="16"/>
  <c r="AA542" i="16" s="1"/>
  <c r="AG542" i="16"/>
  <c r="M542" i="16"/>
  <c r="N542" i="16" s="1"/>
  <c r="I542" i="16"/>
  <c r="AC542" i="16"/>
  <c r="AD542" i="16" s="1"/>
  <c r="AF542" i="16" s="1"/>
  <c r="AH542" i="16" s="1"/>
  <c r="K542" i="16"/>
  <c r="A544" i="17"/>
  <c r="E543" i="17"/>
  <c r="G543" i="16" s="1"/>
  <c r="B543" i="17"/>
  <c r="C543" i="17"/>
  <c r="E543" i="16" s="1"/>
  <c r="S543" i="16" s="1"/>
  <c r="D543" i="17"/>
  <c r="F543" i="16" s="1"/>
  <c r="P543" i="16" l="1"/>
  <c r="R543" i="16"/>
  <c r="T543" i="16" s="1"/>
  <c r="I543" i="16"/>
  <c r="Q543" i="16"/>
  <c r="V543" i="16"/>
  <c r="W543" i="16" s="1"/>
  <c r="X543" i="16" s="1"/>
  <c r="Z543" i="16"/>
  <c r="AA543" i="16" s="1"/>
  <c r="K543" i="16"/>
  <c r="J543" i="16"/>
  <c r="AC543" i="16"/>
  <c r="AD543" i="16" s="1"/>
  <c r="AF543" i="16" s="1"/>
  <c r="AH543" i="16" s="1"/>
  <c r="M543" i="16"/>
  <c r="N543" i="16" s="1"/>
  <c r="AG543" i="16"/>
  <c r="A545" i="17"/>
  <c r="E544" i="17"/>
  <c r="G544" i="16" s="1"/>
  <c r="B544" i="17"/>
  <c r="C544" i="17"/>
  <c r="E544" i="16" s="1"/>
  <c r="S544" i="16" s="1"/>
  <c r="D544" i="17"/>
  <c r="F544" i="16" s="1"/>
  <c r="P544" i="16" l="1"/>
  <c r="AG544" i="16"/>
  <c r="Z544" i="16"/>
  <c r="AA544" i="16" s="1"/>
  <c r="R544" i="16"/>
  <c r="T544" i="16" s="1"/>
  <c r="J544" i="16"/>
  <c r="I544" i="16"/>
  <c r="V544" i="16"/>
  <c r="W544" i="16" s="1"/>
  <c r="X544" i="16" s="1"/>
  <c r="K544" i="16"/>
  <c r="Q544" i="16"/>
  <c r="M544" i="16"/>
  <c r="N544" i="16" s="1"/>
  <c r="AC544" i="16"/>
  <c r="AD544" i="16" s="1"/>
  <c r="AF544" i="16" s="1"/>
  <c r="AH544" i="16" s="1"/>
  <c r="A546" i="17"/>
  <c r="E545" i="17"/>
  <c r="G545" i="16" s="1"/>
  <c r="B545" i="17"/>
  <c r="C545" i="17"/>
  <c r="E545" i="16" s="1"/>
  <c r="S545" i="16" s="1"/>
  <c r="D545" i="17"/>
  <c r="F545" i="16" s="1"/>
  <c r="P545" i="16" l="1"/>
  <c r="AC545" i="16"/>
  <c r="AD545" i="16" s="1"/>
  <c r="AF545" i="16" s="1"/>
  <c r="AH545" i="16" s="1"/>
  <c r="V545" i="16"/>
  <c r="W545" i="16" s="1"/>
  <c r="X545" i="16" s="1"/>
  <c r="AG545" i="16"/>
  <c r="J545" i="16"/>
  <c r="Z545" i="16"/>
  <c r="AA545" i="16" s="1"/>
  <c r="Q545" i="16"/>
  <c r="R545" i="16"/>
  <c r="T545" i="16" s="1"/>
  <c r="K545" i="16"/>
  <c r="I545" i="16"/>
  <c r="M545" i="16"/>
  <c r="N545" i="16" s="1"/>
  <c r="A547" i="17"/>
  <c r="E546" i="17"/>
  <c r="G546" i="16" s="1"/>
  <c r="B546" i="17"/>
  <c r="C546" i="17"/>
  <c r="E546" i="16" s="1"/>
  <c r="S546" i="16" s="1"/>
  <c r="D546" i="17"/>
  <c r="F546" i="16" s="1"/>
  <c r="P546" i="16" l="1"/>
  <c r="Q546" i="16"/>
  <c r="AG546" i="16"/>
  <c r="R546" i="16"/>
  <c r="T546" i="16" s="1"/>
  <c r="K546" i="16"/>
  <c r="J546" i="16"/>
  <c r="M546" i="16"/>
  <c r="N546" i="16" s="1"/>
  <c r="AC546" i="16"/>
  <c r="AD546" i="16" s="1"/>
  <c r="AF546" i="16" s="1"/>
  <c r="AH546" i="16" s="1"/>
  <c r="V546" i="16"/>
  <c r="W546" i="16" s="1"/>
  <c r="X546" i="16" s="1"/>
  <c r="Z546" i="16"/>
  <c r="AA546" i="16" s="1"/>
  <c r="I546" i="16"/>
  <c r="A548" i="17"/>
  <c r="E547" i="17"/>
  <c r="G547" i="16" s="1"/>
  <c r="B547" i="17"/>
  <c r="C547" i="17"/>
  <c r="E547" i="16" s="1"/>
  <c r="S547" i="16" s="1"/>
  <c r="D547" i="17"/>
  <c r="F547" i="16" s="1"/>
  <c r="P547" i="16" l="1"/>
  <c r="A549" i="17"/>
  <c r="E548" i="17"/>
  <c r="G548" i="16" s="1"/>
  <c r="B548" i="17"/>
  <c r="C548" i="17"/>
  <c r="E548" i="16" s="1"/>
  <c r="S548" i="16" s="1"/>
  <c r="D548" i="17"/>
  <c r="F548" i="16" s="1"/>
  <c r="AG547" i="16"/>
  <c r="R547" i="16"/>
  <c r="T547" i="16" s="1"/>
  <c r="K547" i="16"/>
  <c r="M547" i="16"/>
  <c r="N547" i="16" s="1"/>
  <c r="Q547" i="16"/>
  <c r="AC547" i="16"/>
  <c r="AD547" i="16" s="1"/>
  <c r="AF547" i="16" s="1"/>
  <c r="AH547" i="16" s="1"/>
  <c r="Z547" i="16"/>
  <c r="AA547" i="16" s="1"/>
  <c r="J547" i="16"/>
  <c r="I547" i="16"/>
  <c r="V547" i="16"/>
  <c r="W547" i="16" s="1"/>
  <c r="X547" i="16" s="1"/>
  <c r="P548" i="16" l="1"/>
  <c r="AG548" i="16"/>
  <c r="K548" i="16"/>
  <c r="V548" i="16"/>
  <c r="W548" i="16" s="1"/>
  <c r="X548" i="16" s="1"/>
  <c r="I548" i="16"/>
  <c r="M548" i="16"/>
  <c r="N548" i="16" s="1"/>
  <c r="Q548" i="16"/>
  <c r="J548" i="16"/>
  <c r="R548" i="16"/>
  <c r="T548" i="16" s="1"/>
  <c r="Z548" i="16"/>
  <c r="AA548" i="16" s="1"/>
  <c r="AC548" i="16"/>
  <c r="AD548" i="16" s="1"/>
  <c r="AF548" i="16" s="1"/>
  <c r="AH548" i="16" s="1"/>
  <c r="A550" i="17"/>
  <c r="E549" i="17"/>
  <c r="G549" i="16" s="1"/>
  <c r="B549" i="17"/>
  <c r="C549" i="17"/>
  <c r="E549" i="16" s="1"/>
  <c r="S549" i="16" s="1"/>
  <c r="D549" i="17"/>
  <c r="F549" i="16" s="1"/>
  <c r="P549" i="16" l="1"/>
  <c r="V549" i="16"/>
  <c r="W549" i="16" s="1"/>
  <c r="X549" i="16" s="1"/>
  <c r="Q549" i="16"/>
  <c r="J549" i="16"/>
  <c r="R549" i="16"/>
  <c r="T549" i="16" s="1"/>
  <c r="M549" i="16"/>
  <c r="N549" i="16" s="1"/>
  <c r="K549" i="16"/>
  <c r="AG549" i="16"/>
  <c r="Z549" i="16"/>
  <c r="AA549" i="16" s="1"/>
  <c r="AC549" i="16"/>
  <c r="AD549" i="16" s="1"/>
  <c r="AF549" i="16" s="1"/>
  <c r="AH549" i="16" s="1"/>
  <c r="I549" i="16"/>
  <c r="A551" i="17"/>
  <c r="E550" i="17"/>
  <c r="G550" i="16" s="1"/>
  <c r="B550" i="17"/>
  <c r="C550" i="17"/>
  <c r="E550" i="16" s="1"/>
  <c r="S550" i="16" s="1"/>
  <c r="D550" i="17"/>
  <c r="F550" i="16" s="1"/>
  <c r="P550" i="16" l="1"/>
  <c r="A552" i="17"/>
  <c r="E551" i="17"/>
  <c r="G551" i="16" s="1"/>
  <c r="B551" i="17"/>
  <c r="C551" i="17"/>
  <c r="E551" i="16" s="1"/>
  <c r="S551" i="16" s="1"/>
  <c r="D551" i="17"/>
  <c r="F551" i="16" s="1"/>
  <c r="R550" i="16"/>
  <c r="T550" i="16" s="1"/>
  <c r="AG550" i="16"/>
  <c r="K550" i="16"/>
  <c r="J550" i="16"/>
  <c r="Q550" i="16"/>
  <c r="AC550" i="16"/>
  <c r="AD550" i="16" s="1"/>
  <c r="AF550" i="16" s="1"/>
  <c r="AH550" i="16" s="1"/>
  <c r="I550" i="16"/>
  <c r="V550" i="16"/>
  <c r="W550" i="16" s="1"/>
  <c r="X550" i="16" s="1"/>
  <c r="M550" i="16"/>
  <c r="N550" i="16" s="1"/>
  <c r="Z550" i="16"/>
  <c r="AA550" i="16" s="1"/>
  <c r="P551" i="16" l="1"/>
  <c r="AG551" i="16"/>
  <c r="V551" i="16"/>
  <c r="W551" i="16" s="1"/>
  <c r="X551" i="16" s="1"/>
  <c r="AC551" i="16"/>
  <c r="AD551" i="16" s="1"/>
  <c r="AF551" i="16" s="1"/>
  <c r="AH551" i="16" s="1"/>
  <c r="I551" i="16"/>
  <c r="K551" i="16"/>
  <c r="M551" i="16"/>
  <c r="N551" i="16" s="1"/>
  <c r="Q551" i="16"/>
  <c r="Z551" i="16"/>
  <c r="AA551" i="16" s="1"/>
  <c r="J551" i="16"/>
  <c r="R551" i="16"/>
  <c r="T551" i="16" s="1"/>
  <c r="A553" i="17"/>
  <c r="E552" i="17"/>
  <c r="G552" i="16" s="1"/>
  <c r="B552" i="17"/>
  <c r="C552" i="17"/>
  <c r="E552" i="16" s="1"/>
  <c r="S552" i="16" s="1"/>
  <c r="D552" i="17"/>
  <c r="F552" i="16" s="1"/>
  <c r="P552" i="16" l="1"/>
  <c r="AG552" i="16"/>
  <c r="Z552" i="16"/>
  <c r="AA552" i="16" s="1"/>
  <c r="Q552" i="16"/>
  <c r="J552" i="16"/>
  <c r="M552" i="16"/>
  <c r="N552" i="16" s="1"/>
  <c r="K552" i="16"/>
  <c r="AC552" i="16"/>
  <c r="AD552" i="16" s="1"/>
  <c r="AF552" i="16" s="1"/>
  <c r="AH552" i="16" s="1"/>
  <c r="I552" i="16"/>
  <c r="V552" i="16"/>
  <c r="W552" i="16" s="1"/>
  <c r="X552" i="16" s="1"/>
  <c r="R552" i="16"/>
  <c r="T552" i="16" s="1"/>
  <c r="A554" i="17"/>
  <c r="E553" i="17"/>
  <c r="G553" i="16" s="1"/>
  <c r="B553" i="17"/>
  <c r="C553" i="17"/>
  <c r="E553" i="16" s="1"/>
  <c r="S553" i="16" s="1"/>
  <c r="D553" i="17"/>
  <c r="F553" i="16" s="1"/>
  <c r="P553" i="16" l="1"/>
  <c r="AC553" i="16"/>
  <c r="AD553" i="16" s="1"/>
  <c r="AF553" i="16" s="1"/>
  <c r="AH553" i="16" s="1"/>
  <c r="Z553" i="16"/>
  <c r="AA553" i="16" s="1"/>
  <c r="Q553" i="16"/>
  <c r="M553" i="16"/>
  <c r="N553" i="16" s="1"/>
  <c r="I553" i="16"/>
  <c r="R553" i="16"/>
  <c r="T553" i="16" s="1"/>
  <c r="K553" i="16"/>
  <c r="V553" i="16"/>
  <c r="W553" i="16" s="1"/>
  <c r="X553" i="16" s="1"/>
  <c r="AG553" i="16"/>
  <c r="J553" i="16"/>
  <c r="A555" i="17"/>
  <c r="E554" i="17"/>
  <c r="G554" i="16" s="1"/>
  <c r="B554" i="17"/>
  <c r="C554" i="17"/>
  <c r="E554" i="16" s="1"/>
  <c r="S554" i="16" s="1"/>
  <c r="D554" i="17"/>
  <c r="F554" i="16" s="1"/>
  <c r="P554" i="16" l="1"/>
  <c r="Z554" i="16"/>
  <c r="AA554" i="16" s="1"/>
  <c r="AC554" i="16"/>
  <c r="AD554" i="16" s="1"/>
  <c r="AF554" i="16" s="1"/>
  <c r="AH554" i="16" s="1"/>
  <c r="K554" i="16"/>
  <c r="R554" i="16"/>
  <c r="T554" i="16" s="1"/>
  <c r="I554" i="16"/>
  <c r="Q554" i="16"/>
  <c r="M554" i="16"/>
  <c r="N554" i="16" s="1"/>
  <c r="J554" i="16"/>
  <c r="V554" i="16"/>
  <c r="W554" i="16" s="1"/>
  <c r="X554" i="16" s="1"/>
  <c r="AG554" i="16"/>
  <c r="A556" i="17"/>
  <c r="E555" i="17"/>
  <c r="G555" i="16" s="1"/>
  <c r="B555" i="17"/>
  <c r="C555" i="17"/>
  <c r="E555" i="16" s="1"/>
  <c r="S555" i="16" s="1"/>
  <c r="D555" i="17"/>
  <c r="F555" i="16" s="1"/>
  <c r="P555" i="16" l="1"/>
  <c r="A557" i="17"/>
  <c r="E556" i="17"/>
  <c r="G556" i="16" s="1"/>
  <c r="B556" i="17"/>
  <c r="C556" i="17"/>
  <c r="E556" i="16" s="1"/>
  <c r="S556" i="16" s="1"/>
  <c r="D556" i="17"/>
  <c r="F556" i="16" s="1"/>
  <c r="AC555" i="16"/>
  <c r="AD555" i="16" s="1"/>
  <c r="AF555" i="16" s="1"/>
  <c r="AH555" i="16" s="1"/>
  <c r="V555" i="16"/>
  <c r="W555" i="16" s="1"/>
  <c r="X555" i="16" s="1"/>
  <c r="AG555" i="16"/>
  <c r="M555" i="16"/>
  <c r="N555" i="16" s="1"/>
  <c r="Q555" i="16"/>
  <c r="Z555" i="16"/>
  <c r="AA555" i="16" s="1"/>
  <c r="J555" i="16"/>
  <c r="R555" i="16"/>
  <c r="T555" i="16" s="1"/>
  <c r="I555" i="16"/>
  <c r="K555" i="16"/>
  <c r="P556" i="16" l="1"/>
  <c r="AG556" i="16"/>
  <c r="J556" i="16"/>
  <c r="Z556" i="16"/>
  <c r="AA556" i="16" s="1"/>
  <c r="I556" i="16"/>
  <c r="Q556" i="16"/>
  <c r="M556" i="16"/>
  <c r="N556" i="16" s="1"/>
  <c r="AC556" i="16"/>
  <c r="AD556" i="16" s="1"/>
  <c r="AF556" i="16" s="1"/>
  <c r="AH556" i="16" s="1"/>
  <c r="K556" i="16"/>
  <c r="V556" i="16"/>
  <c r="W556" i="16" s="1"/>
  <c r="X556" i="16" s="1"/>
  <c r="R556" i="16"/>
  <c r="T556" i="16" s="1"/>
  <c r="A558" i="17"/>
  <c r="E557" i="17"/>
  <c r="G557" i="16" s="1"/>
  <c r="B557" i="17"/>
  <c r="C557" i="17"/>
  <c r="E557" i="16" s="1"/>
  <c r="S557" i="16" s="1"/>
  <c r="D557" i="17"/>
  <c r="F557" i="16" s="1"/>
  <c r="P557" i="16" l="1"/>
  <c r="J557" i="16"/>
  <c r="R557" i="16"/>
  <c r="T557" i="16" s="1"/>
  <c r="AC557" i="16"/>
  <c r="AD557" i="16" s="1"/>
  <c r="AF557" i="16" s="1"/>
  <c r="AH557" i="16" s="1"/>
  <c r="I557" i="16"/>
  <c r="M557" i="16"/>
  <c r="N557" i="16" s="1"/>
  <c r="Q557" i="16"/>
  <c r="V557" i="16"/>
  <c r="W557" i="16" s="1"/>
  <c r="X557" i="16" s="1"/>
  <c r="K557" i="16"/>
  <c r="AG557" i="16"/>
  <c r="Z557" i="16"/>
  <c r="AA557" i="16" s="1"/>
  <c r="A559" i="17"/>
  <c r="E558" i="17"/>
  <c r="G558" i="16" s="1"/>
  <c r="B558" i="17"/>
  <c r="C558" i="17"/>
  <c r="E558" i="16" s="1"/>
  <c r="S558" i="16" s="1"/>
  <c r="D558" i="17"/>
  <c r="F558" i="16" s="1"/>
  <c r="P558" i="16" l="1"/>
  <c r="A560" i="17"/>
  <c r="E559" i="17"/>
  <c r="G559" i="16" s="1"/>
  <c r="B559" i="17"/>
  <c r="C559" i="17"/>
  <c r="E559" i="16" s="1"/>
  <c r="S559" i="16" s="1"/>
  <c r="D559" i="17"/>
  <c r="F559" i="16" s="1"/>
  <c r="K558" i="16"/>
  <c r="R558" i="16"/>
  <c r="T558" i="16" s="1"/>
  <c r="AC558" i="16"/>
  <c r="AD558" i="16" s="1"/>
  <c r="AF558" i="16" s="1"/>
  <c r="AH558" i="16" s="1"/>
  <c r="J558" i="16"/>
  <c r="AG558" i="16"/>
  <c r="Z558" i="16"/>
  <c r="AA558" i="16" s="1"/>
  <c r="Q558" i="16"/>
  <c r="I558" i="16"/>
  <c r="V558" i="16"/>
  <c r="W558" i="16" s="1"/>
  <c r="X558" i="16" s="1"/>
  <c r="M558" i="16"/>
  <c r="N558" i="16" s="1"/>
  <c r="P559" i="16" l="1"/>
  <c r="K559" i="16"/>
  <c r="J559" i="16"/>
  <c r="V559" i="16"/>
  <c r="W559" i="16" s="1"/>
  <c r="X559" i="16" s="1"/>
  <c r="I559" i="16"/>
  <c r="Q559" i="16"/>
  <c r="AC559" i="16"/>
  <c r="AD559" i="16" s="1"/>
  <c r="AF559" i="16" s="1"/>
  <c r="AH559" i="16" s="1"/>
  <c r="AG559" i="16"/>
  <c r="M559" i="16"/>
  <c r="N559" i="16" s="1"/>
  <c r="Z559" i="16"/>
  <c r="AA559" i="16" s="1"/>
  <c r="R559" i="16"/>
  <c r="T559" i="16" s="1"/>
  <c r="A561" i="17"/>
  <c r="E560" i="17"/>
  <c r="G560" i="16" s="1"/>
  <c r="B560" i="17"/>
  <c r="C560" i="17"/>
  <c r="E560" i="16" s="1"/>
  <c r="S560" i="16" s="1"/>
  <c r="D560" i="17"/>
  <c r="F560" i="16" s="1"/>
  <c r="P560" i="16" l="1"/>
  <c r="A562" i="17"/>
  <c r="E561" i="17"/>
  <c r="G561" i="16" s="1"/>
  <c r="B561" i="17"/>
  <c r="C561" i="17"/>
  <c r="E561" i="16" s="1"/>
  <c r="S561" i="16" s="1"/>
  <c r="D561" i="17"/>
  <c r="F561" i="16" s="1"/>
  <c r="Q560" i="16"/>
  <c r="R560" i="16"/>
  <c r="T560" i="16" s="1"/>
  <c r="AC560" i="16"/>
  <c r="AD560" i="16" s="1"/>
  <c r="AF560" i="16" s="1"/>
  <c r="AH560" i="16" s="1"/>
  <c r="AG560" i="16"/>
  <c r="I560" i="16"/>
  <c r="V560" i="16"/>
  <c r="W560" i="16" s="1"/>
  <c r="X560" i="16" s="1"/>
  <c r="J560" i="16"/>
  <c r="K560" i="16"/>
  <c r="Z560" i="16"/>
  <c r="AA560" i="16" s="1"/>
  <c r="M560" i="16"/>
  <c r="N560" i="16" s="1"/>
  <c r="P561" i="16" l="1"/>
  <c r="K561" i="16"/>
  <c r="V561" i="16"/>
  <c r="W561" i="16" s="1"/>
  <c r="X561" i="16" s="1"/>
  <c r="Z561" i="16"/>
  <c r="AA561" i="16" s="1"/>
  <c r="Q561" i="16"/>
  <c r="M561" i="16"/>
  <c r="N561" i="16" s="1"/>
  <c r="I561" i="16"/>
  <c r="R561" i="16"/>
  <c r="T561" i="16" s="1"/>
  <c r="J561" i="16"/>
  <c r="AC561" i="16"/>
  <c r="AD561" i="16" s="1"/>
  <c r="AF561" i="16" s="1"/>
  <c r="AH561" i="16" s="1"/>
  <c r="AG561" i="16"/>
  <c r="A563" i="17"/>
  <c r="E562" i="17"/>
  <c r="G562" i="16" s="1"/>
  <c r="B562" i="17"/>
  <c r="C562" i="17"/>
  <c r="E562" i="16" s="1"/>
  <c r="S562" i="16" s="1"/>
  <c r="D562" i="17"/>
  <c r="F562" i="16" s="1"/>
  <c r="P562" i="16" l="1"/>
  <c r="AC562" i="16"/>
  <c r="AD562" i="16" s="1"/>
  <c r="AF562" i="16" s="1"/>
  <c r="AH562" i="16" s="1"/>
  <c r="V562" i="16"/>
  <c r="W562" i="16" s="1"/>
  <c r="X562" i="16" s="1"/>
  <c r="K562" i="16"/>
  <c r="I562" i="16"/>
  <c r="R562" i="16"/>
  <c r="T562" i="16" s="1"/>
  <c r="J562" i="16"/>
  <c r="AG562" i="16"/>
  <c r="M562" i="16"/>
  <c r="N562" i="16" s="1"/>
  <c r="Q562" i="16"/>
  <c r="Z562" i="16"/>
  <c r="AA562" i="16" s="1"/>
  <c r="A564" i="17"/>
  <c r="E563" i="17"/>
  <c r="G563" i="16" s="1"/>
  <c r="B563" i="17"/>
  <c r="C563" i="17"/>
  <c r="E563" i="16" s="1"/>
  <c r="S563" i="16" s="1"/>
  <c r="D563" i="17"/>
  <c r="F563" i="16" s="1"/>
  <c r="P563" i="16" l="1"/>
  <c r="AG563" i="16"/>
  <c r="K563" i="16"/>
  <c r="AC563" i="16"/>
  <c r="AD563" i="16" s="1"/>
  <c r="AF563" i="16" s="1"/>
  <c r="AH563" i="16" s="1"/>
  <c r="Q563" i="16"/>
  <c r="M563" i="16"/>
  <c r="N563" i="16" s="1"/>
  <c r="V563" i="16"/>
  <c r="W563" i="16" s="1"/>
  <c r="X563" i="16" s="1"/>
  <c r="J563" i="16"/>
  <c r="Z563" i="16"/>
  <c r="AA563" i="16" s="1"/>
  <c r="I563" i="16"/>
  <c r="R563" i="16"/>
  <c r="T563" i="16" s="1"/>
  <c r="A565" i="17"/>
  <c r="E564" i="17"/>
  <c r="G564" i="16" s="1"/>
  <c r="B564" i="17"/>
  <c r="C564" i="17"/>
  <c r="E564" i="16" s="1"/>
  <c r="S564" i="16" s="1"/>
  <c r="D564" i="17"/>
  <c r="F564" i="16" s="1"/>
  <c r="P564" i="16" l="1"/>
  <c r="AC564" i="16"/>
  <c r="AD564" i="16" s="1"/>
  <c r="AF564" i="16" s="1"/>
  <c r="AH564" i="16" s="1"/>
  <c r="I564" i="16"/>
  <c r="J564" i="16"/>
  <c r="R564" i="16"/>
  <c r="T564" i="16" s="1"/>
  <c r="Z564" i="16"/>
  <c r="AA564" i="16" s="1"/>
  <c r="Q564" i="16"/>
  <c r="AG564" i="16"/>
  <c r="M564" i="16"/>
  <c r="N564" i="16" s="1"/>
  <c r="V564" i="16"/>
  <c r="W564" i="16" s="1"/>
  <c r="X564" i="16" s="1"/>
  <c r="K564" i="16"/>
  <c r="A566" i="17"/>
  <c r="E565" i="17"/>
  <c r="G565" i="16" s="1"/>
  <c r="B565" i="17"/>
  <c r="C565" i="17"/>
  <c r="E565" i="16" s="1"/>
  <c r="S565" i="16" s="1"/>
  <c r="D565" i="17"/>
  <c r="F565" i="16" s="1"/>
  <c r="P565" i="16" l="1"/>
  <c r="A567" i="17"/>
  <c r="E566" i="17"/>
  <c r="G566" i="16" s="1"/>
  <c r="B566" i="17"/>
  <c r="C566" i="17"/>
  <c r="E566" i="16" s="1"/>
  <c r="S566" i="16" s="1"/>
  <c r="D566" i="17"/>
  <c r="F566" i="16" s="1"/>
  <c r="J565" i="16"/>
  <c r="K565" i="16"/>
  <c r="Z565" i="16"/>
  <c r="AA565" i="16" s="1"/>
  <c r="I565" i="16"/>
  <c r="AG565" i="16"/>
  <c r="AC565" i="16"/>
  <c r="AD565" i="16" s="1"/>
  <c r="AF565" i="16" s="1"/>
  <c r="AH565" i="16" s="1"/>
  <c r="R565" i="16"/>
  <c r="T565" i="16" s="1"/>
  <c r="M565" i="16"/>
  <c r="N565" i="16" s="1"/>
  <c r="Q565" i="16"/>
  <c r="V565" i="16"/>
  <c r="W565" i="16" s="1"/>
  <c r="X565" i="16" s="1"/>
  <c r="P566" i="16" l="1"/>
  <c r="R566" i="16"/>
  <c r="T566" i="16" s="1"/>
  <c r="AG566" i="16"/>
  <c r="I566" i="16"/>
  <c r="M566" i="16"/>
  <c r="N566" i="16" s="1"/>
  <c r="J566" i="16"/>
  <c r="Q566" i="16"/>
  <c r="V566" i="16"/>
  <c r="W566" i="16" s="1"/>
  <c r="X566" i="16" s="1"/>
  <c r="Z566" i="16"/>
  <c r="AA566" i="16" s="1"/>
  <c r="K566" i="16"/>
  <c r="AC566" i="16"/>
  <c r="AD566" i="16" s="1"/>
  <c r="AF566" i="16" s="1"/>
  <c r="AH566" i="16" s="1"/>
  <c r="A568" i="17"/>
  <c r="E567" i="17"/>
  <c r="G567" i="16" s="1"/>
  <c r="B567" i="17"/>
  <c r="C567" i="17"/>
  <c r="E567" i="16" s="1"/>
  <c r="S567" i="16" s="1"/>
  <c r="D567" i="17"/>
  <c r="F567" i="16" s="1"/>
  <c r="P567" i="16" l="1"/>
  <c r="AC567" i="16"/>
  <c r="AD567" i="16" s="1"/>
  <c r="AF567" i="16" s="1"/>
  <c r="AH567" i="16" s="1"/>
  <c r="AG567" i="16"/>
  <c r="Z567" i="16"/>
  <c r="AA567" i="16" s="1"/>
  <c r="Q567" i="16"/>
  <c r="M567" i="16"/>
  <c r="N567" i="16" s="1"/>
  <c r="K567" i="16"/>
  <c r="I567" i="16"/>
  <c r="R567" i="16"/>
  <c r="T567" i="16" s="1"/>
  <c r="J567" i="16"/>
  <c r="V567" i="16"/>
  <c r="W567" i="16" s="1"/>
  <c r="X567" i="16" s="1"/>
  <c r="A569" i="17"/>
  <c r="E568" i="17"/>
  <c r="G568" i="16" s="1"/>
  <c r="B568" i="17"/>
  <c r="C568" i="17"/>
  <c r="E568" i="16" s="1"/>
  <c r="S568" i="16" s="1"/>
  <c r="D568" i="17"/>
  <c r="F568" i="16" s="1"/>
  <c r="P568" i="16" l="1"/>
  <c r="J568" i="16"/>
  <c r="Q568" i="16"/>
  <c r="R568" i="16"/>
  <c r="T568" i="16" s="1"/>
  <c r="K568" i="16"/>
  <c r="AG568" i="16"/>
  <c r="Z568" i="16"/>
  <c r="AA568" i="16" s="1"/>
  <c r="I568" i="16"/>
  <c r="M568" i="16"/>
  <c r="N568" i="16" s="1"/>
  <c r="V568" i="16"/>
  <c r="W568" i="16" s="1"/>
  <c r="X568" i="16" s="1"/>
  <c r="AC568" i="16"/>
  <c r="AD568" i="16" s="1"/>
  <c r="AF568" i="16" s="1"/>
  <c r="AH568" i="16" s="1"/>
  <c r="A570" i="17"/>
  <c r="E569" i="17"/>
  <c r="G569" i="16" s="1"/>
  <c r="B569" i="17"/>
  <c r="C569" i="17"/>
  <c r="E569" i="16" s="1"/>
  <c r="S569" i="16" s="1"/>
  <c r="D569" i="17"/>
  <c r="F569" i="16" s="1"/>
  <c r="P569" i="16" l="1"/>
  <c r="AC569" i="16"/>
  <c r="AD569" i="16" s="1"/>
  <c r="AF569" i="16" s="1"/>
  <c r="AH569" i="16" s="1"/>
  <c r="R569" i="16"/>
  <c r="T569" i="16" s="1"/>
  <c r="I569" i="16"/>
  <c r="AG569" i="16"/>
  <c r="M569" i="16"/>
  <c r="N569" i="16" s="1"/>
  <c r="K569" i="16"/>
  <c r="Z569" i="16"/>
  <c r="AA569" i="16" s="1"/>
  <c r="J569" i="16"/>
  <c r="V569" i="16"/>
  <c r="W569" i="16" s="1"/>
  <c r="X569" i="16" s="1"/>
  <c r="Q569" i="16"/>
  <c r="A571" i="17"/>
  <c r="E570" i="17"/>
  <c r="G570" i="16" s="1"/>
  <c r="B570" i="17"/>
  <c r="C570" i="17"/>
  <c r="E570" i="16" s="1"/>
  <c r="S570" i="16" s="1"/>
  <c r="D570" i="17"/>
  <c r="F570" i="16" s="1"/>
  <c r="P570" i="16" l="1"/>
  <c r="A572" i="17"/>
  <c r="E571" i="17"/>
  <c r="G571" i="16" s="1"/>
  <c r="B571" i="17"/>
  <c r="C571" i="17"/>
  <c r="E571" i="16" s="1"/>
  <c r="S571" i="16" s="1"/>
  <c r="D571" i="17"/>
  <c r="F571" i="16" s="1"/>
  <c r="M570" i="16"/>
  <c r="N570" i="16" s="1"/>
  <c r="Z570" i="16"/>
  <c r="AA570" i="16" s="1"/>
  <c r="I570" i="16"/>
  <c r="R570" i="16"/>
  <c r="T570" i="16" s="1"/>
  <c r="AG570" i="16"/>
  <c r="J570" i="16"/>
  <c r="V570" i="16"/>
  <c r="W570" i="16" s="1"/>
  <c r="X570" i="16" s="1"/>
  <c r="Q570" i="16"/>
  <c r="K570" i="16"/>
  <c r="AC570" i="16"/>
  <c r="AD570" i="16" s="1"/>
  <c r="AF570" i="16" s="1"/>
  <c r="AH570" i="16" s="1"/>
  <c r="P571" i="16" l="1"/>
  <c r="I571" i="16"/>
  <c r="Z571" i="16"/>
  <c r="AA571" i="16" s="1"/>
  <c r="J571" i="16"/>
  <c r="K571" i="16"/>
  <c r="V571" i="16"/>
  <c r="W571" i="16" s="1"/>
  <c r="X571" i="16" s="1"/>
  <c r="R571" i="16"/>
  <c r="T571" i="16" s="1"/>
  <c r="AC571" i="16"/>
  <c r="AD571" i="16" s="1"/>
  <c r="AF571" i="16" s="1"/>
  <c r="AH571" i="16" s="1"/>
  <c r="Q571" i="16"/>
  <c r="AG571" i="16"/>
  <c r="M571" i="16"/>
  <c r="N571" i="16" s="1"/>
  <c r="A573" i="17"/>
  <c r="E572" i="17"/>
  <c r="G572" i="16" s="1"/>
  <c r="B572" i="17"/>
  <c r="C572" i="17"/>
  <c r="E572" i="16" s="1"/>
  <c r="S572" i="16" s="1"/>
  <c r="D572" i="17"/>
  <c r="F572" i="16" s="1"/>
  <c r="P572" i="16" l="1"/>
  <c r="I572" i="16"/>
  <c r="R572" i="16"/>
  <c r="T572" i="16" s="1"/>
  <c r="Z572" i="16"/>
  <c r="AA572" i="16" s="1"/>
  <c r="Q572" i="16"/>
  <c r="M572" i="16"/>
  <c r="N572" i="16" s="1"/>
  <c r="K572" i="16"/>
  <c r="V572" i="16"/>
  <c r="W572" i="16" s="1"/>
  <c r="X572" i="16" s="1"/>
  <c r="AG572" i="16"/>
  <c r="AC572" i="16"/>
  <c r="AD572" i="16" s="1"/>
  <c r="AF572" i="16" s="1"/>
  <c r="AH572" i="16" s="1"/>
  <c r="J572" i="16"/>
  <c r="A574" i="17"/>
  <c r="E573" i="17"/>
  <c r="G573" i="16" s="1"/>
  <c r="B573" i="17"/>
  <c r="C573" i="17"/>
  <c r="E573" i="16" s="1"/>
  <c r="S573" i="16" s="1"/>
  <c r="D573" i="17"/>
  <c r="F573" i="16" s="1"/>
  <c r="P573" i="16" l="1"/>
  <c r="AC573" i="16"/>
  <c r="AD573" i="16" s="1"/>
  <c r="AF573" i="16" s="1"/>
  <c r="AH573" i="16" s="1"/>
  <c r="Q573" i="16"/>
  <c r="V573" i="16"/>
  <c r="W573" i="16" s="1"/>
  <c r="X573" i="16" s="1"/>
  <c r="AG573" i="16"/>
  <c r="Z573" i="16"/>
  <c r="AA573" i="16" s="1"/>
  <c r="J573" i="16"/>
  <c r="R573" i="16"/>
  <c r="T573" i="16" s="1"/>
  <c r="I573" i="16"/>
  <c r="M573" i="16"/>
  <c r="N573" i="16" s="1"/>
  <c r="K573" i="16"/>
  <c r="A575" i="17"/>
  <c r="E574" i="17"/>
  <c r="G574" i="16" s="1"/>
  <c r="B574" i="17"/>
  <c r="C574" i="17"/>
  <c r="E574" i="16" s="1"/>
  <c r="S574" i="16" s="1"/>
  <c r="D574" i="17"/>
  <c r="F574" i="16" s="1"/>
  <c r="P574" i="16" l="1"/>
  <c r="A576" i="17"/>
  <c r="E575" i="17"/>
  <c r="G575" i="16" s="1"/>
  <c r="B575" i="17"/>
  <c r="C575" i="17"/>
  <c r="E575" i="16" s="1"/>
  <c r="S575" i="16" s="1"/>
  <c r="D575" i="17"/>
  <c r="F575" i="16" s="1"/>
  <c r="K574" i="16"/>
  <c r="J574" i="16"/>
  <c r="AG574" i="16"/>
  <c r="R574" i="16"/>
  <c r="T574" i="16" s="1"/>
  <c r="I574" i="16"/>
  <c r="AC574" i="16"/>
  <c r="AD574" i="16" s="1"/>
  <c r="AF574" i="16" s="1"/>
  <c r="AH574" i="16" s="1"/>
  <c r="Z574" i="16"/>
  <c r="AA574" i="16" s="1"/>
  <c r="V574" i="16"/>
  <c r="W574" i="16" s="1"/>
  <c r="X574" i="16" s="1"/>
  <c r="Q574" i="16"/>
  <c r="M574" i="16"/>
  <c r="N574" i="16" s="1"/>
  <c r="P575" i="16" l="1"/>
  <c r="AC575" i="16"/>
  <c r="AD575" i="16" s="1"/>
  <c r="AF575" i="16" s="1"/>
  <c r="AH575" i="16" s="1"/>
  <c r="I575" i="16"/>
  <c r="R575" i="16"/>
  <c r="T575" i="16" s="1"/>
  <c r="J575" i="16"/>
  <c r="M575" i="16"/>
  <c r="N575" i="16" s="1"/>
  <c r="Q575" i="16"/>
  <c r="Z575" i="16"/>
  <c r="AA575" i="16" s="1"/>
  <c r="AG575" i="16"/>
  <c r="K575" i="16"/>
  <c r="V575" i="16"/>
  <c r="W575" i="16" s="1"/>
  <c r="X575" i="16" s="1"/>
  <c r="A577" i="17"/>
  <c r="E576" i="17"/>
  <c r="G576" i="16" s="1"/>
  <c r="B576" i="17"/>
  <c r="C576" i="17"/>
  <c r="E576" i="16" s="1"/>
  <c r="S576" i="16" s="1"/>
  <c r="D576" i="17"/>
  <c r="F576" i="16" s="1"/>
  <c r="P576" i="16" l="1"/>
  <c r="M576" i="16"/>
  <c r="N576" i="16" s="1"/>
  <c r="Z576" i="16"/>
  <c r="AA576" i="16" s="1"/>
  <c r="K576" i="16"/>
  <c r="AG576" i="16"/>
  <c r="V576" i="16"/>
  <c r="W576" i="16" s="1"/>
  <c r="X576" i="16" s="1"/>
  <c r="I576" i="16"/>
  <c r="Q576" i="16"/>
  <c r="R576" i="16"/>
  <c r="T576" i="16" s="1"/>
  <c r="J576" i="16"/>
  <c r="AC576" i="16"/>
  <c r="AD576" i="16" s="1"/>
  <c r="AF576" i="16" s="1"/>
  <c r="AH576" i="16" s="1"/>
  <c r="A578" i="17"/>
  <c r="E577" i="17"/>
  <c r="G577" i="16" s="1"/>
  <c r="B577" i="17"/>
  <c r="C577" i="17"/>
  <c r="E577" i="16" s="1"/>
  <c r="S577" i="16" s="1"/>
  <c r="D577" i="17"/>
  <c r="F577" i="16" s="1"/>
  <c r="P577" i="16" l="1"/>
  <c r="R577" i="16"/>
  <c r="T577" i="16" s="1"/>
  <c r="Q577" i="16"/>
  <c r="Z577" i="16"/>
  <c r="AA577" i="16" s="1"/>
  <c r="M577" i="16"/>
  <c r="N577" i="16" s="1"/>
  <c r="K577" i="16"/>
  <c r="AC577" i="16"/>
  <c r="AD577" i="16" s="1"/>
  <c r="AF577" i="16" s="1"/>
  <c r="AH577" i="16" s="1"/>
  <c r="J577" i="16"/>
  <c r="AG577" i="16"/>
  <c r="V577" i="16"/>
  <c r="W577" i="16" s="1"/>
  <c r="X577" i="16" s="1"/>
  <c r="I577" i="16"/>
  <c r="A579" i="17"/>
  <c r="E578" i="17"/>
  <c r="G578" i="16" s="1"/>
  <c r="B578" i="17"/>
  <c r="C578" i="17"/>
  <c r="E578" i="16" s="1"/>
  <c r="S578" i="16" s="1"/>
  <c r="D578" i="17"/>
  <c r="F578" i="16" s="1"/>
  <c r="P578" i="16" l="1"/>
  <c r="Q578" i="16"/>
  <c r="K578" i="16"/>
  <c r="R578" i="16"/>
  <c r="T578" i="16" s="1"/>
  <c r="J578" i="16"/>
  <c r="I578" i="16"/>
  <c r="AG578" i="16"/>
  <c r="M578" i="16"/>
  <c r="N578" i="16" s="1"/>
  <c r="V578" i="16"/>
  <c r="W578" i="16" s="1"/>
  <c r="X578" i="16" s="1"/>
  <c r="AC578" i="16"/>
  <c r="AD578" i="16" s="1"/>
  <c r="AF578" i="16" s="1"/>
  <c r="AH578" i="16" s="1"/>
  <c r="Z578" i="16"/>
  <c r="AA578" i="16" s="1"/>
  <c r="A580" i="17"/>
  <c r="E579" i="17"/>
  <c r="G579" i="16" s="1"/>
  <c r="B579" i="17"/>
  <c r="C579" i="17"/>
  <c r="E579" i="16" s="1"/>
  <c r="S579" i="16" s="1"/>
  <c r="D579" i="17"/>
  <c r="F579" i="16" s="1"/>
  <c r="P579" i="16" l="1"/>
  <c r="AC579" i="16"/>
  <c r="AD579" i="16" s="1"/>
  <c r="AF579" i="16" s="1"/>
  <c r="AH579" i="16" s="1"/>
  <c r="K579" i="16"/>
  <c r="M579" i="16"/>
  <c r="N579" i="16" s="1"/>
  <c r="I579" i="16"/>
  <c r="J579" i="16"/>
  <c r="R579" i="16"/>
  <c r="T579" i="16" s="1"/>
  <c r="Q579" i="16"/>
  <c r="V579" i="16"/>
  <c r="W579" i="16" s="1"/>
  <c r="X579" i="16" s="1"/>
  <c r="AG579" i="16"/>
  <c r="Z579" i="16"/>
  <c r="AA579" i="16" s="1"/>
  <c r="A581" i="17"/>
  <c r="E580" i="17"/>
  <c r="G580" i="16" s="1"/>
  <c r="B580" i="17"/>
  <c r="C580" i="17"/>
  <c r="E580" i="16" s="1"/>
  <c r="S580" i="16" s="1"/>
  <c r="D580" i="17"/>
  <c r="F580" i="16" s="1"/>
  <c r="P580" i="16" l="1"/>
  <c r="AC580" i="16"/>
  <c r="AD580" i="16" s="1"/>
  <c r="AF580" i="16" s="1"/>
  <c r="AH580" i="16" s="1"/>
  <c r="Q580" i="16"/>
  <c r="I580" i="16"/>
  <c r="R580" i="16"/>
  <c r="T580" i="16" s="1"/>
  <c r="K580" i="16"/>
  <c r="M580" i="16"/>
  <c r="N580" i="16" s="1"/>
  <c r="J580" i="16"/>
  <c r="V580" i="16"/>
  <c r="W580" i="16" s="1"/>
  <c r="X580" i="16" s="1"/>
  <c r="Z580" i="16"/>
  <c r="AA580" i="16" s="1"/>
  <c r="AG580" i="16"/>
  <c r="A582" i="17"/>
  <c r="E581" i="17"/>
  <c r="G581" i="16" s="1"/>
  <c r="B581" i="17"/>
  <c r="C581" i="17"/>
  <c r="E581" i="16" s="1"/>
  <c r="S581" i="16" s="1"/>
  <c r="D581" i="17"/>
  <c r="F581" i="16" s="1"/>
  <c r="P581" i="16" l="1"/>
  <c r="A583" i="17"/>
  <c r="E582" i="17"/>
  <c r="G582" i="16" s="1"/>
  <c r="B582" i="17"/>
  <c r="C582" i="17"/>
  <c r="E582" i="16" s="1"/>
  <c r="S582" i="16" s="1"/>
  <c r="D582" i="17"/>
  <c r="F582" i="16" s="1"/>
  <c r="I581" i="16"/>
  <c r="AG581" i="16"/>
  <c r="M581" i="16"/>
  <c r="N581" i="16" s="1"/>
  <c r="K581" i="16"/>
  <c r="Q581" i="16"/>
  <c r="R581" i="16"/>
  <c r="T581" i="16" s="1"/>
  <c r="J581" i="16"/>
  <c r="V581" i="16"/>
  <c r="W581" i="16" s="1"/>
  <c r="X581" i="16" s="1"/>
  <c r="AC581" i="16"/>
  <c r="AD581" i="16" s="1"/>
  <c r="AF581" i="16" s="1"/>
  <c r="AH581" i="16" s="1"/>
  <c r="Z581" i="16"/>
  <c r="AA581" i="16" s="1"/>
  <c r="P582" i="16" l="1"/>
  <c r="Q582" i="16"/>
  <c r="AC582" i="16"/>
  <c r="AD582" i="16" s="1"/>
  <c r="AF582" i="16" s="1"/>
  <c r="AH582" i="16" s="1"/>
  <c r="AG582" i="16"/>
  <c r="Z582" i="16"/>
  <c r="AA582" i="16" s="1"/>
  <c r="J582" i="16"/>
  <c r="I582" i="16"/>
  <c r="V582" i="16"/>
  <c r="W582" i="16" s="1"/>
  <c r="X582" i="16" s="1"/>
  <c r="K582" i="16"/>
  <c r="R582" i="16"/>
  <c r="T582" i="16" s="1"/>
  <c r="M582" i="16"/>
  <c r="N582" i="16" s="1"/>
  <c r="A584" i="17"/>
  <c r="E583" i="17"/>
  <c r="G583" i="16" s="1"/>
  <c r="B583" i="17"/>
  <c r="C583" i="17"/>
  <c r="E583" i="16" s="1"/>
  <c r="S583" i="16" s="1"/>
  <c r="D583" i="17"/>
  <c r="F583" i="16" s="1"/>
  <c r="P583" i="16" l="1"/>
  <c r="Q583" i="16"/>
  <c r="Z583" i="16"/>
  <c r="AA583" i="16" s="1"/>
  <c r="V583" i="16"/>
  <c r="W583" i="16" s="1"/>
  <c r="X583" i="16" s="1"/>
  <c r="K583" i="16"/>
  <c r="J583" i="16"/>
  <c r="M583" i="16"/>
  <c r="N583" i="16" s="1"/>
  <c r="I583" i="16"/>
  <c r="R583" i="16"/>
  <c r="T583" i="16" s="1"/>
  <c r="AG583" i="16"/>
  <c r="AC583" i="16"/>
  <c r="AD583" i="16" s="1"/>
  <c r="AF583" i="16" s="1"/>
  <c r="AH583" i="16" s="1"/>
  <c r="A585" i="17"/>
  <c r="E584" i="17"/>
  <c r="G584" i="16" s="1"/>
  <c r="B584" i="17"/>
  <c r="C584" i="17"/>
  <c r="E584" i="16" s="1"/>
  <c r="S584" i="16" s="1"/>
  <c r="D584" i="17"/>
  <c r="F584" i="16" s="1"/>
  <c r="P584" i="16" l="1"/>
  <c r="Z584" i="16"/>
  <c r="AA584" i="16" s="1"/>
  <c r="V584" i="16"/>
  <c r="W584" i="16" s="1"/>
  <c r="X584" i="16" s="1"/>
  <c r="AC584" i="16"/>
  <c r="AD584" i="16" s="1"/>
  <c r="AF584" i="16" s="1"/>
  <c r="AH584" i="16" s="1"/>
  <c r="K584" i="16"/>
  <c r="AG584" i="16"/>
  <c r="R584" i="16"/>
  <c r="T584" i="16" s="1"/>
  <c r="M584" i="16"/>
  <c r="N584" i="16" s="1"/>
  <c r="J584" i="16"/>
  <c r="I584" i="16"/>
  <c r="Q584" i="16"/>
  <c r="A586" i="17"/>
  <c r="E585" i="17"/>
  <c r="G585" i="16" s="1"/>
  <c r="B585" i="17"/>
  <c r="C585" i="17"/>
  <c r="E585" i="16" s="1"/>
  <c r="S585" i="16" s="1"/>
  <c r="D585" i="17"/>
  <c r="F585" i="16" s="1"/>
  <c r="P585" i="16" l="1"/>
  <c r="K585" i="16"/>
  <c r="V585" i="16"/>
  <c r="W585" i="16" s="1"/>
  <c r="X585" i="16" s="1"/>
  <c r="Q585" i="16"/>
  <c r="Z585" i="16"/>
  <c r="AA585" i="16" s="1"/>
  <c r="AC585" i="16"/>
  <c r="AD585" i="16" s="1"/>
  <c r="AF585" i="16" s="1"/>
  <c r="AH585" i="16" s="1"/>
  <c r="J585" i="16"/>
  <c r="R585" i="16"/>
  <c r="T585" i="16" s="1"/>
  <c r="I585" i="16"/>
  <c r="AG585" i="16"/>
  <c r="M585" i="16"/>
  <c r="N585" i="16" s="1"/>
  <c r="A587" i="17"/>
  <c r="E586" i="17"/>
  <c r="G586" i="16" s="1"/>
  <c r="B586" i="17"/>
  <c r="C586" i="17"/>
  <c r="E586" i="16" s="1"/>
  <c r="S586" i="16" s="1"/>
  <c r="D586" i="17"/>
  <c r="F586" i="16" s="1"/>
  <c r="P586" i="16" l="1"/>
  <c r="AG586" i="16"/>
  <c r="R586" i="16"/>
  <c r="T586" i="16" s="1"/>
  <c r="Q586" i="16"/>
  <c r="AC586" i="16"/>
  <c r="AD586" i="16" s="1"/>
  <c r="AF586" i="16" s="1"/>
  <c r="AH586" i="16" s="1"/>
  <c r="J586" i="16"/>
  <c r="V586" i="16"/>
  <c r="W586" i="16" s="1"/>
  <c r="X586" i="16" s="1"/>
  <c r="K586" i="16"/>
  <c r="I586" i="16"/>
  <c r="M586" i="16"/>
  <c r="N586" i="16" s="1"/>
  <c r="Z586" i="16"/>
  <c r="AA586" i="16" s="1"/>
  <c r="A588" i="17"/>
  <c r="E587" i="17"/>
  <c r="G587" i="16" s="1"/>
  <c r="B587" i="17"/>
  <c r="C587" i="17"/>
  <c r="E587" i="16" s="1"/>
  <c r="S587" i="16" s="1"/>
  <c r="D587" i="17"/>
  <c r="F587" i="16" s="1"/>
  <c r="P587" i="16" l="1"/>
  <c r="Q587" i="16"/>
  <c r="M587" i="16"/>
  <c r="N587" i="16" s="1"/>
  <c r="AC587" i="16"/>
  <c r="AD587" i="16" s="1"/>
  <c r="AF587" i="16" s="1"/>
  <c r="AH587" i="16" s="1"/>
  <c r="K587" i="16"/>
  <c r="Z587" i="16"/>
  <c r="AA587" i="16" s="1"/>
  <c r="AG587" i="16"/>
  <c r="J587" i="16"/>
  <c r="R587" i="16"/>
  <c r="T587" i="16" s="1"/>
  <c r="V587" i="16"/>
  <c r="W587" i="16" s="1"/>
  <c r="X587" i="16" s="1"/>
  <c r="I587" i="16"/>
  <c r="A589" i="17"/>
  <c r="E588" i="17"/>
  <c r="G588" i="16" s="1"/>
  <c r="B588" i="17"/>
  <c r="C588" i="17"/>
  <c r="E588" i="16" s="1"/>
  <c r="S588" i="16" s="1"/>
  <c r="D588" i="17"/>
  <c r="F588" i="16" s="1"/>
  <c r="P588" i="16" l="1"/>
  <c r="A590" i="17"/>
  <c r="E589" i="17"/>
  <c r="G589" i="16" s="1"/>
  <c r="B589" i="17"/>
  <c r="C589" i="17"/>
  <c r="E589" i="16" s="1"/>
  <c r="S589" i="16" s="1"/>
  <c r="D589" i="17"/>
  <c r="F589" i="16" s="1"/>
  <c r="AC588" i="16"/>
  <c r="AD588" i="16" s="1"/>
  <c r="AF588" i="16" s="1"/>
  <c r="AH588" i="16" s="1"/>
  <c r="AG588" i="16"/>
  <c r="Z588" i="16"/>
  <c r="AA588" i="16" s="1"/>
  <c r="Q588" i="16"/>
  <c r="J588" i="16"/>
  <c r="R588" i="16"/>
  <c r="T588" i="16" s="1"/>
  <c r="M588" i="16"/>
  <c r="N588" i="16" s="1"/>
  <c r="K588" i="16"/>
  <c r="I588" i="16"/>
  <c r="V588" i="16"/>
  <c r="W588" i="16" s="1"/>
  <c r="X588" i="16" s="1"/>
  <c r="P589" i="16" l="1"/>
  <c r="AG589" i="16"/>
  <c r="M589" i="16"/>
  <c r="N589" i="16" s="1"/>
  <c r="V589" i="16"/>
  <c r="W589" i="16" s="1"/>
  <c r="X589" i="16" s="1"/>
  <c r="Q589" i="16"/>
  <c r="Z589" i="16"/>
  <c r="AA589" i="16" s="1"/>
  <c r="J589" i="16"/>
  <c r="K589" i="16"/>
  <c r="AC589" i="16"/>
  <c r="AD589" i="16" s="1"/>
  <c r="AF589" i="16" s="1"/>
  <c r="AH589" i="16" s="1"/>
  <c r="I589" i="16"/>
  <c r="R589" i="16"/>
  <c r="T589" i="16" s="1"/>
  <c r="A591" i="17"/>
  <c r="E590" i="17"/>
  <c r="G590" i="16" s="1"/>
  <c r="B590" i="17"/>
  <c r="C590" i="17"/>
  <c r="E590" i="16" s="1"/>
  <c r="S590" i="16" s="1"/>
  <c r="D590" i="17"/>
  <c r="F590" i="16" s="1"/>
  <c r="P590" i="16" l="1"/>
  <c r="I590" i="16"/>
  <c r="J590" i="16"/>
  <c r="AC590" i="16"/>
  <c r="AD590" i="16" s="1"/>
  <c r="AF590" i="16" s="1"/>
  <c r="AH590" i="16" s="1"/>
  <c r="Z590" i="16"/>
  <c r="AA590" i="16" s="1"/>
  <c r="V590" i="16"/>
  <c r="W590" i="16" s="1"/>
  <c r="X590" i="16" s="1"/>
  <c r="K590" i="16"/>
  <c r="R590" i="16"/>
  <c r="T590" i="16" s="1"/>
  <c r="AG590" i="16"/>
  <c r="M590" i="16"/>
  <c r="N590" i="16" s="1"/>
  <c r="Q590" i="16"/>
  <c r="A592" i="17"/>
  <c r="E591" i="17"/>
  <c r="G591" i="16" s="1"/>
  <c r="B591" i="17"/>
  <c r="C591" i="17"/>
  <c r="E591" i="16" s="1"/>
  <c r="S591" i="16" s="1"/>
  <c r="D591" i="17"/>
  <c r="F591" i="16" s="1"/>
  <c r="P591" i="16" l="1"/>
  <c r="I591" i="16"/>
  <c r="Z591" i="16"/>
  <c r="AA591" i="16" s="1"/>
  <c r="AG591" i="16"/>
  <c r="R591" i="16"/>
  <c r="T591" i="16" s="1"/>
  <c r="K591" i="16"/>
  <c r="J591" i="16"/>
  <c r="V591" i="16"/>
  <c r="W591" i="16" s="1"/>
  <c r="X591" i="16" s="1"/>
  <c r="M591" i="16"/>
  <c r="N591" i="16" s="1"/>
  <c r="AC591" i="16"/>
  <c r="AD591" i="16" s="1"/>
  <c r="AF591" i="16" s="1"/>
  <c r="AH591" i="16" s="1"/>
  <c r="Q591" i="16"/>
  <c r="A593" i="17"/>
  <c r="E592" i="17"/>
  <c r="G592" i="16" s="1"/>
  <c r="B592" i="17"/>
  <c r="C592" i="17"/>
  <c r="E592" i="16" s="1"/>
  <c r="S592" i="16" s="1"/>
  <c r="D592" i="17"/>
  <c r="F592" i="16" s="1"/>
  <c r="P592" i="16" l="1"/>
  <c r="K592" i="16"/>
  <c r="R592" i="16"/>
  <c r="T592" i="16" s="1"/>
  <c r="M592" i="16"/>
  <c r="N592" i="16" s="1"/>
  <c r="AG592" i="16"/>
  <c r="J592" i="16"/>
  <c r="Z592" i="16"/>
  <c r="AA592" i="16" s="1"/>
  <c r="Q592" i="16"/>
  <c r="V592" i="16"/>
  <c r="W592" i="16" s="1"/>
  <c r="X592" i="16" s="1"/>
  <c r="I592" i="16"/>
  <c r="AC592" i="16"/>
  <c r="AD592" i="16" s="1"/>
  <c r="AF592" i="16" s="1"/>
  <c r="AH592" i="16" s="1"/>
  <c r="A594" i="17"/>
  <c r="E593" i="17"/>
  <c r="G593" i="16" s="1"/>
  <c r="B593" i="17"/>
  <c r="C593" i="17"/>
  <c r="E593" i="16" s="1"/>
  <c r="S593" i="16" s="1"/>
  <c r="D593" i="17"/>
  <c r="F593" i="16" s="1"/>
  <c r="P593" i="16" l="1"/>
  <c r="J593" i="16"/>
  <c r="R593" i="16"/>
  <c r="T593" i="16" s="1"/>
  <c r="V593" i="16"/>
  <c r="W593" i="16" s="1"/>
  <c r="X593" i="16" s="1"/>
  <c r="I593" i="16"/>
  <c r="M593" i="16"/>
  <c r="N593" i="16" s="1"/>
  <c r="K593" i="16"/>
  <c r="Q593" i="16"/>
  <c r="AC593" i="16"/>
  <c r="AD593" i="16" s="1"/>
  <c r="AF593" i="16" s="1"/>
  <c r="AH593" i="16" s="1"/>
  <c r="AG593" i="16"/>
  <c r="Z593" i="16"/>
  <c r="AA593" i="16" s="1"/>
  <c r="A595" i="17"/>
  <c r="E594" i="17"/>
  <c r="G594" i="16" s="1"/>
  <c r="B594" i="17"/>
  <c r="C594" i="17"/>
  <c r="E594" i="16" s="1"/>
  <c r="S594" i="16" s="1"/>
  <c r="D594" i="17"/>
  <c r="F594" i="16" s="1"/>
  <c r="P594" i="16" l="1"/>
  <c r="A596" i="17"/>
  <c r="E595" i="17"/>
  <c r="G595" i="16" s="1"/>
  <c r="B595" i="17"/>
  <c r="C595" i="17"/>
  <c r="E595" i="16" s="1"/>
  <c r="S595" i="16" s="1"/>
  <c r="D595" i="17"/>
  <c r="F595" i="16" s="1"/>
  <c r="AG594" i="16"/>
  <c r="Z594" i="16"/>
  <c r="AA594" i="16" s="1"/>
  <c r="K594" i="16"/>
  <c r="I594" i="16"/>
  <c r="V594" i="16"/>
  <c r="W594" i="16" s="1"/>
  <c r="X594" i="16" s="1"/>
  <c r="J594" i="16"/>
  <c r="R594" i="16"/>
  <c r="T594" i="16" s="1"/>
  <c r="AC594" i="16"/>
  <c r="AD594" i="16" s="1"/>
  <c r="AF594" i="16" s="1"/>
  <c r="AH594" i="16" s="1"/>
  <c r="M594" i="16"/>
  <c r="N594" i="16" s="1"/>
  <c r="Q594" i="16"/>
  <c r="P595" i="16" l="1"/>
  <c r="V595" i="16"/>
  <c r="W595" i="16" s="1"/>
  <c r="X595" i="16" s="1"/>
  <c r="K595" i="16"/>
  <c r="R595" i="16"/>
  <c r="T595" i="16" s="1"/>
  <c r="J595" i="16"/>
  <c r="Z595" i="16"/>
  <c r="AA595" i="16" s="1"/>
  <c r="Q595" i="16"/>
  <c r="I595" i="16"/>
  <c r="M595" i="16"/>
  <c r="N595" i="16" s="1"/>
  <c r="AG595" i="16"/>
  <c r="AC595" i="16"/>
  <c r="AD595" i="16" s="1"/>
  <c r="AF595" i="16" s="1"/>
  <c r="AH595" i="16" s="1"/>
  <c r="A597" i="17"/>
  <c r="E596" i="17"/>
  <c r="G596" i="16" s="1"/>
  <c r="B596" i="17"/>
  <c r="C596" i="17"/>
  <c r="E596" i="16" s="1"/>
  <c r="S596" i="16" s="1"/>
  <c r="D596" i="17"/>
  <c r="F596" i="16" s="1"/>
  <c r="P596" i="16" l="1"/>
  <c r="V596" i="16"/>
  <c r="W596" i="16" s="1"/>
  <c r="X596" i="16" s="1"/>
  <c r="Q596" i="16"/>
  <c r="M596" i="16"/>
  <c r="N596" i="16" s="1"/>
  <c r="K596" i="16"/>
  <c r="AC596" i="16"/>
  <c r="AD596" i="16" s="1"/>
  <c r="AF596" i="16" s="1"/>
  <c r="AH596" i="16" s="1"/>
  <c r="I596" i="16"/>
  <c r="Z596" i="16"/>
  <c r="AA596" i="16" s="1"/>
  <c r="AG596" i="16"/>
  <c r="J596" i="16"/>
  <c r="R596" i="16"/>
  <c r="T596" i="16" s="1"/>
  <c r="A598" i="17"/>
  <c r="E597" i="17"/>
  <c r="G597" i="16" s="1"/>
  <c r="B597" i="17"/>
  <c r="C597" i="17"/>
  <c r="E597" i="16" s="1"/>
  <c r="S597" i="16" s="1"/>
  <c r="D597" i="17"/>
  <c r="F597" i="16" s="1"/>
  <c r="P597" i="16" l="1"/>
  <c r="K597" i="16"/>
  <c r="Z597" i="16"/>
  <c r="AA597" i="16" s="1"/>
  <c r="AC597" i="16"/>
  <c r="AD597" i="16" s="1"/>
  <c r="AF597" i="16" s="1"/>
  <c r="AH597" i="16" s="1"/>
  <c r="Q597" i="16"/>
  <c r="R597" i="16"/>
  <c r="T597" i="16" s="1"/>
  <c r="I597" i="16"/>
  <c r="J597" i="16"/>
  <c r="M597" i="16"/>
  <c r="N597" i="16" s="1"/>
  <c r="V597" i="16"/>
  <c r="W597" i="16" s="1"/>
  <c r="X597" i="16" s="1"/>
  <c r="AG597" i="16"/>
  <c r="A599" i="17"/>
  <c r="E598" i="17"/>
  <c r="G598" i="16" s="1"/>
  <c r="B598" i="17"/>
  <c r="C598" i="17"/>
  <c r="E598" i="16" s="1"/>
  <c r="S598" i="16" s="1"/>
  <c r="D598" i="17"/>
  <c r="F598" i="16" s="1"/>
  <c r="P598" i="16" l="1"/>
  <c r="A600" i="17"/>
  <c r="E599" i="17"/>
  <c r="G599" i="16" s="1"/>
  <c r="B599" i="17"/>
  <c r="C599" i="17"/>
  <c r="E599" i="16" s="1"/>
  <c r="S599" i="16" s="1"/>
  <c r="D599" i="17"/>
  <c r="F599" i="16" s="1"/>
  <c r="AC598" i="16"/>
  <c r="AD598" i="16" s="1"/>
  <c r="AF598" i="16" s="1"/>
  <c r="AH598" i="16" s="1"/>
  <c r="K598" i="16"/>
  <c r="M598" i="16"/>
  <c r="N598" i="16" s="1"/>
  <c r="J598" i="16"/>
  <c r="Q598" i="16"/>
  <c r="I598" i="16"/>
  <c r="R598" i="16"/>
  <c r="T598" i="16" s="1"/>
  <c r="AG598" i="16"/>
  <c r="Z598" i="16"/>
  <c r="AA598" i="16" s="1"/>
  <c r="V598" i="16"/>
  <c r="W598" i="16" s="1"/>
  <c r="X598" i="16" s="1"/>
  <c r="P599" i="16" l="1"/>
  <c r="AC599" i="16"/>
  <c r="AD599" i="16" s="1"/>
  <c r="AF599" i="16" s="1"/>
  <c r="AH599" i="16" s="1"/>
  <c r="V599" i="16"/>
  <c r="W599" i="16" s="1"/>
  <c r="X599" i="16" s="1"/>
  <c r="M599" i="16"/>
  <c r="N599" i="16" s="1"/>
  <c r="AG599" i="16"/>
  <c r="K599" i="16"/>
  <c r="Z599" i="16"/>
  <c r="AA599" i="16" s="1"/>
  <c r="J599" i="16"/>
  <c r="Q599" i="16"/>
  <c r="I599" i="16"/>
  <c r="R599" i="16"/>
  <c r="T599" i="16" s="1"/>
  <c r="A601" i="17"/>
  <c r="E600" i="17"/>
  <c r="G600" i="16" s="1"/>
  <c r="B600" i="17"/>
  <c r="C600" i="17"/>
  <c r="E600" i="16" s="1"/>
  <c r="S600" i="16" s="1"/>
  <c r="D600" i="17"/>
  <c r="F600" i="16" s="1"/>
  <c r="P600" i="16" l="1"/>
  <c r="Z600" i="16"/>
  <c r="AA600" i="16" s="1"/>
  <c r="K600" i="16"/>
  <c r="AG600" i="16"/>
  <c r="R600" i="16"/>
  <c r="T600" i="16" s="1"/>
  <c r="Q600" i="16"/>
  <c r="AC600" i="16"/>
  <c r="AD600" i="16" s="1"/>
  <c r="AF600" i="16" s="1"/>
  <c r="AH600" i="16" s="1"/>
  <c r="V600" i="16"/>
  <c r="W600" i="16" s="1"/>
  <c r="X600" i="16" s="1"/>
  <c r="J600" i="16"/>
  <c r="M600" i="16"/>
  <c r="N600" i="16" s="1"/>
  <c r="I600" i="16"/>
  <c r="A602" i="17"/>
  <c r="E601" i="17"/>
  <c r="G601" i="16" s="1"/>
  <c r="B601" i="17"/>
  <c r="C601" i="17"/>
  <c r="E601" i="16" s="1"/>
  <c r="S601" i="16" s="1"/>
  <c r="D601" i="17"/>
  <c r="F601" i="16" s="1"/>
  <c r="P601" i="16" l="1"/>
  <c r="M601" i="16"/>
  <c r="N601" i="16" s="1"/>
  <c r="R601" i="16"/>
  <c r="T601" i="16" s="1"/>
  <c r="V601" i="16"/>
  <c r="W601" i="16" s="1"/>
  <c r="X601" i="16" s="1"/>
  <c r="J601" i="16"/>
  <c r="Q601" i="16"/>
  <c r="AG601" i="16"/>
  <c r="AC601" i="16"/>
  <c r="AD601" i="16" s="1"/>
  <c r="AF601" i="16" s="1"/>
  <c r="AH601" i="16" s="1"/>
  <c r="K601" i="16"/>
  <c r="Z601" i="16"/>
  <c r="AA601" i="16" s="1"/>
  <c r="I601" i="16"/>
  <c r="A603" i="17"/>
  <c r="E602" i="17"/>
  <c r="G602" i="16" s="1"/>
  <c r="B602" i="17"/>
  <c r="C602" i="17"/>
  <c r="E602" i="16" s="1"/>
  <c r="S602" i="16" s="1"/>
  <c r="D602" i="17"/>
  <c r="F602" i="16" s="1"/>
  <c r="P602" i="16" l="1"/>
  <c r="AG602" i="16"/>
  <c r="Q602" i="16"/>
  <c r="Q3" i="16" s="1"/>
  <c r="Z602" i="16"/>
  <c r="AA602" i="16" s="1"/>
  <c r="K602" i="16"/>
  <c r="P3" i="16"/>
  <c r="R602" i="16"/>
  <c r="J602" i="16"/>
  <c r="M602" i="16"/>
  <c r="N602" i="16" s="1"/>
  <c r="V602" i="16"/>
  <c r="C16" i="16"/>
  <c r="I602" i="16"/>
  <c r="AC602" i="16"/>
  <c r="AD602" i="16" s="1"/>
  <c r="AF602" i="16" s="1"/>
  <c r="AH602" i="16" s="1"/>
  <c r="A604" i="17"/>
  <c r="E603" i="17"/>
  <c r="B603" i="17"/>
  <c r="C603" i="17"/>
  <c r="D603" i="17"/>
  <c r="AF3" i="16" l="1"/>
  <c r="T602" i="16"/>
  <c r="R3" i="16"/>
  <c r="A605" i="17"/>
  <c r="E604" i="17"/>
  <c r="B604" i="17"/>
  <c r="C604" i="17"/>
  <c r="D604" i="17"/>
  <c r="W602" i="16"/>
  <c r="X602" i="16" s="1"/>
  <c r="W3" i="16"/>
  <c r="AG40" i="16"/>
  <c r="T3" i="16" l="1"/>
  <c r="C9" i="16" s="1"/>
  <c r="AG54" i="16"/>
  <c r="AG66" i="16"/>
  <c r="A606" i="17"/>
  <c r="E605" i="17"/>
  <c r="B605" i="17"/>
  <c r="C605" i="17"/>
  <c r="D605" i="17"/>
  <c r="X3" i="16" l="1"/>
  <c r="Z65" i="16" s="1"/>
  <c r="AA65" i="16" s="1"/>
  <c r="AH3" i="16"/>
  <c r="C12" i="16" s="1"/>
  <c r="C14" i="16" s="1"/>
  <c r="Z61" i="16"/>
  <c r="AA61" i="16" s="1"/>
  <c r="Z66" i="16"/>
  <c r="AA66" i="16" s="1"/>
  <c r="Z60" i="16"/>
  <c r="AA60" i="16" s="1"/>
  <c r="Z57" i="16"/>
  <c r="AA57" i="16" s="1"/>
  <c r="Z56" i="16"/>
  <c r="AA56" i="16" s="1"/>
  <c r="Z55" i="16"/>
  <c r="AA55" i="16" s="1"/>
  <c r="Z63" i="16"/>
  <c r="AA63" i="16" s="1"/>
  <c r="Z64" i="16"/>
  <c r="AA64" i="16" s="1"/>
  <c r="Z62" i="16"/>
  <c r="AA62" i="16" s="1"/>
  <c r="Z50" i="16"/>
  <c r="AA50" i="16" s="1"/>
  <c r="Z12" i="16"/>
  <c r="AA12" i="16" s="1"/>
  <c r="Z26" i="16"/>
  <c r="AA26" i="16" s="1"/>
  <c r="Z36" i="16"/>
  <c r="AA36" i="16" s="1"/>
  <c r="Z39" i="16"/>
  <c r="AA39" i="16" s="1"/>
  <c r="Z6" i="16"/>
  <c r="AA6" i="16" s="1"/>
  <c r="Z24" i="16"/>
  <c r="AA24" i="16" s="1"/>
  <c r="Z38" i="16"/>
  <c r="AA38" i="16" s="1"/>
  <c r="Z54" i="16"/>
  <c r="AA54" i="16" s="1"/>
  <c r="Z45" i="16"/>
  <c r="AA45" i="16" s="1"/>
  <c r="Z43" i="16"/>
  <c r="AA43" i="16" s="1"/>
  <c r="Z5" i="16"/>
  <c r="AA5" i="16" s="1"/>
  <c r="Z42" i="16"/>
  <c r="AA42" i="16" s="1"/>
  <c r="Z27" i="16"/>
  <c r="AA27" i="16" s="1"/>
  <c r="Z51" i="16"/>
  <c r="AA51" i="16" s="1"/>
  <c r="Z53" i="16"/>
  <c r="AA53" i="16" s="1"/>
  <c r="Z19" i="16"/>
  <c r="AA19" i="16" s="1"/>
  <c r="Z49" i="16"/>
  <c r="AA49" i="16" s="1"/>
  <c r="Z32" i="16"/>
  <c r="AA32" i="16" s="1"/>
  <c r="Z33" i="16"/>
  <c r="AA33" i="16" s="1"/>
  <c r="Z9" i="16"/>
  <c r="AA9" i="16" s="1"/>
  <c r="Z17" i="16"/>
  <c r="AA17" i="16" s="1"/>
  <c r="Z10" i="16"/>
  <c r="AA10" i="16" s="1"/>
  <c r="Z48" i="16"/>
  <c r="AA48" i="16" s="1"/>
  <c r="Z13" i="16"/>
  <c r="AA13" i="16" s="1"/>
  <c r="Z15" i="16"/>
  <c r="AA15" i="16" s="1"/>
  <c r="A607" i="17"/>
  <c r="E606" i="17"/>
  <c r="B606" i="17"/>
  <c r="C606" i="17"/>
  <c r="D606" i="17"/>
  <c r="Z18" i="16" l="1"/>
  <c r="AA18" i="16" s="1"/>
  <c r="Z34" i="16"/>
  <c r="AA34" i="16" s="1"/>
  <c r="Z8" i="16"/>
  <c r="AA8" i="16" s="1"/>
  <c r="Z28" i="16"/>
  <c r="AA28" i="16" s="1"/>
  <c r="Z37" i="16"/>
  <c r="AA37" i="16" s="1"/>
  <c r="Z35" i="16"/>
  <c r="AA35" i="16" s="1"/>
  <c r="Z14" i="16"/>
  <c r="AA14" i="16" s="1"/>
  <c r="Z46" i="16"/>
  <c r="AA46" i="16" s="1"/>
  <c r="Z16" i="16"/>
  <c r="AA16" i="16" s="1"/>
  <c r="Z47" i="16"/>
  <c r="AA47" i="16" s="1"/>
  <c r="Z21" i="16"/>
  <c r="AA21" i="16" s="1"/>
  <c r="Z30" i="16"/>
  <c r="AA30" i="16" s="1"/>
  <c r="Z7" i="16"/>
  <c r="AA7" i="16" s="1"/>
  <c r="Z41" i="16"/>
  <c r="AA41" i="16" s="1"/>
  <c r="Z11" i="16"/>
  <c r="AA11" i="16" s="1"/>
  <c r="Z31" i="16"/>
  <c r="AA31" i="16" s="1"/>
  <c r="Z20" i="16"/>
  <c r="AA20" i="16" s="1"/>
  <c r="Z52" i="16"/>
  <c r="AA52" i="16" s="1"/>
  <c r="Z25" i="16"/>
  <c r="AA25" i="16" s="1"/>
  <c r="Z22" i="16"/>
  <c r="AA22" i="16" s="1"/>
  <c r="Z29" i="16"/>
  <c r="AA29" i="16" s="1"/>
  <c r="Z23" i="16"/>
  <c r="AA23" i="16" s="1"/>
  <c r="Z40" i="16"/>
  <c r="AA40" i="16" s="1"/>
  <c r="Z4" i="16"/>
  <c r="Z44" i="16"/>
  <c r="AA44" i="16" s="1"/>
  <c r="Z59" i="16"/>
  <c r="AA59" i="16" s="1"/>
  <c r="Z58" i="16"/>
  <c r="AA58" i="16" s="1"/>
  <c r="A608" i="17"/>
  <c r="E607" i="17"/>
  <c r="B607" i="17"/>
  <c r="C607" i="17"/>
  <c r="D607" i="17"/>
  <c r="AA3" i="16" l="1"/>
  <c r="C11" i="16" s="1"/>
  <c r="C13" i="16" s="1"/>
  <c r="AA4" i="16"/>
  <c r="A609" i="17"/>
  <c r="E608" i="17"/>
  <c r="B608" i="17"/>
  <c r="C608" i="17"/>
  <c r="D608" i="17"/>
  <c r="A610" i="17" l="1"/>
  <c r="E609" i="17"/>
  <c r="B609" i="17"/>
  <c r="C609" i="17"/>
  <c r="D609" i="17"/>
  <c r="A611" i="17" l="1"/>
  <c r="E610" i="17"/>
  <c r="B610" i="17"/>
  <c r="C610" i="17"/>
  <c r="D610" i="17"/>
  <c r="A612" i="17" l="1"/>
  <c r="E611" i="17"/>
  <c r="B611" i="17"/>
  <c r="C611" i="17"/>
  <c r="D611" i="17"/>
  <c r="A613" i="17" l="1"/>
  <c r="E612" i="17"/>
  <c r="B612" i="17"/>
  <c r="C612" i="17"/>
  <c r="D612" i="17"/>
  <c r="A614" i="17" l="1"/>
  <c r="E613" i="17"/>
  <c r="B613" i="17"/>
  <c r="C613" i="17"/>
  <c r="D613" i="17"/>
  <c r="A615" i="17" l="1"/>
  <c r="E614" i="17"/>
  <c r="B614" i="17"/>
  <c r="C614" i="17"/>
  <c r="D614" i="17"/>
  <c r="A616" i="17" l="1"/>
  <c r="E615" i="17"/>
  <c r="B615" i="17"/>
  <c r="C615" i="17"/>
  <c r="D615" i="17"/>
  <c r="A617" i="17" l="1"/>
  <c r="E616" i="17"/>
  <c r="B616" i="17"/>
  <c r="C616" i="17"/>
  <c r="D616" i="17"/>
  <c r="A618" i="17" l="1"/>
  <c r="E617" i="17"/>
  <c r="B617" i="17"/>
  <c r="C617" i="17"/>
  <c r="D617" i="17"/>
  <c r="A619" i="17" l="1"/>
  <c r="E618" i="17"/>
  <c r="B618" i="17"/>
  <c r="C618" i="17"/>
  <c r="D618" i="17"/>
  <c r="A620" i="17" l="1"/>
  <c r="E619" i="17"/>
  <c r="B619" i="17"/>
  <c r="C619" i="17"/>
  <c r="D619" i="17"/>
  <c r="A621" i="17" l="1"/>
  <c r="E620" i="17"/>
  <c r="B620" i="17"/>
  <c r="C620" i="17"/>
  <c r="D620" i="17"/>
  <c r="A622" i="17" l="1"/>
  <c r="E621" i="17"/>
  <c r="B621" i="17"/>
  <c r="C621" i="17"/>
  <c r="D621" i="17"/>
  <c r="A623" i="17" l="1"/>
  <c r="E622" i="17"/>
  <c r="B622" i="17"/>
  <c r="C622" i="17"/>
  <c r="D622" i="17"/>
  <c r="A624" i="17" l="1"/>
  <c r="E623" i="17"/>
  <c r="B623" i="17"/>
  <c r="C623" i="17"/>
  <c r="D623" i="17"/>
  <c r="A625" i="17" l="1"/>
  <c r="E624" i="17"/>
  <c r="B624" i="17"/>
  <c r="C624" i="17"/>
  <c r="D624" i="17"/>
  <c r="A626" i="17" l="1"/>
  <c r="E625" i="17"/>
  <c r="B625" i="17"/>
  <c r="C625" i="17"/>
  <c r="D625" i="17"/>
  <c r="A627" i="17" l="1"/>
  <c r="E626" i="17"/>
  <c r="B626" i="17"/>
  <c r="C626" i="17"/>
  <c r="D626" i="17"/>
  <c r="A628" i="17" l="1"/>
  <c r="E627" i="17"/>
  <c r="B627" i="17"/>
  <c r="C627" i="17"/>
  <c r="D627" i="17"/>
  <c r="A629" i="17" l="1"/>
  <c r="E628" i="17"/>
  <c r="B628" i="17"/>
  <c r="C628" i="17"/>
  <c r="D628" i="17"/>
  <c r="A630" i="17" l="1"/>
  <c r="E629" i="17"/>
  <c r="B629" i="17"/>
  <c r="C629" i="17"/>
  <c r="D629" i="17"/>
  <c r="A631" i="17" l="1"/>
  <c r="E630" i="17"/>
  <c r="B630" i="17"/>
  <c r="C630" i="17"/>
  <c r="D630" i="17"/>
  <c r="A632" i="17" l="1"/>
  <c r="E631" i="17"/>
  <c r="B631" i="17"/>
  <c r="C631" i="17"/>
  <c r="D631" i="17"/>
  <c r="A633" i="17" l="1"/>
  <c r="E632" i="17"/>
  <c r="B632" i="17"/>
  <c r="C632" i="17"/>
  <c r="D632" i="17"/>
  <c r="A634" i="17" l="1"/>
  <c r="E633" i="17"/>
  <c r="B633" i="17"/>
  <c r="C633" i="17"/>
  <c r="D633" i="17"/>
  <c r="A635" i="17" l="1"/>
  <c r="E634" i="17"/>
  <c r="B634" i="17"/>
  <c r="C634" i="17"/>
  <c r="D634" i="17"/>
  <c r="A636" i="17" l="1"/>
  <c r="E635" i="17"/>
  <c r="B635" i="17"/>
  <c r="C635" i="17"/>
  <c r="D635" i="17"/>
  <c r="A637" i="17" l="1"/>
  <c r="E636" i="17"/>
  <c r="B636" i="17"/>
  <c r="C636" i="17"/>
  <c r="D636" i="17"/>
  <c r="A638" i="17" l="1"/>
  <c r="E637" i="17"/>
  <c r="B637" i="17"/>
  <c r="C637" i="17"/>
  <c r="D637" i="17"/>
  <c r="A639" i="17" l="1"/>
  <c r="E638" i="17"/>
  <c r="B638" i="17"/>
  <c r="C638" i="17"/>
  <c r="D638" i="17"/>
  <c r="A640" i="17" l="1"/>
  <c r="E639" i="17"/>
  <c r="B639" i="17"/>
  <c r="C639" i="17"/>
  <c r="D639" i="17"/>
  <c r="A641" i="17" l="1"/>
  <c r="E640" i="17"/>
  <c r="B640" i="17"/>
  <c r="C640" i="17"/>
  <c r="D640" i="17"/>
  <c r="A642" i="17" l="1"/>
  <c r="E641" i="17"/>
  <c r="B641" i="17"/>
  <c r="C641" i="17"/>
  <c r="D641" i="17"/>
  <c r="A643" i="17" l="1"/>
  <c r="E642" i="17"/>
  <c r="B642" i="17"/>
  <c r="C642" i="17"/>
  <c r="D642" i="17"/>
  <c r="A644" i="17" l="1"/>
  <c r="E643" i="17"/>
  <c r="B643" i="17"/>
  <c r="C643" i="17"/>
  <c r="D643" i="17"/>
  <c r="A645" i="17" l="1"/>
  <c r="E644" i="17"/>
  <c r="B644" i="17"/>
  <c r="C644" i="17"/>
  <c r="D644" i="17"/>
  <c r="A646" i="17" l="1"/>
  <c r="E645" i="17"/>
  <c r="B645" i="17"/>
  <c r="C645" i="17"/>
  <c r="D645" i="17"/>
  <c r="A647" i="17" l="1"/>
  <c r="E646" i="17"/>
  <c r="B646" i="17"/>
  <c r="C646" i="17"/>
  <c r="D646" i="17"/>
  <c r="A648" i="17" l="1"/>
  <c r="E647" i="17"/>
  <c r="B647" i="17"/>
  <c r="C647" i="17"/>
  <c r="D647" i="17"/>
  <c r="A649" i="17" l="1"/>
  <c r="E648" i="17"/>
  <c r="B648" i="17"/>
  <c r="C648" i="17"/>
  <c r="D648" i="17"/>
  <c r="A650" i="17" l="1"/>
  <c r="E649" i="17"/>
  <c r="B649" i="17"/>
  <c r="C649" i="17"/>
  <c r="D649" i="17"/>
  <c r="A651" i="17" l="1"/>
  <c r="E650" i="17"/>
  <c r="B650" i="17"/>
  <c r="C650" i="17"/>
  <c r="D650" i="17"/>
  <c r="A652" i="17" l="1"/>
  <c r="E651" i="17"/>
  <c r="B651" i="17"/>
  <c r="C651" i="17"/>
  <c r="D651" i="17"/>
  <c r="A653" i="17" l="1"/>
  <c r="E652" i="17"/>
  <c r="B652" i="17"/>
  <c r="C652" i="17"/>
  <c r="D652" i="17"/>
  <c r="A654" i="17" l="1"/>
  <c r="E653" i="17"/>
  <c r="B653" i="17"/>
  <c r="C653" i="17"/>
  <c r="D653" i="17"/>
  <c r="A655" i="17" l="1"/>
  <c r="E654" i="17"/>
  <c r="B654" i="17"/>
  <c r="C654" i="17"/>
  <c r="D654" i="17"/>
  <c r="A656" i="17" l="1"/>
  <c r="E655" i="17"/>
  <c r="B655" i="17"/>
  <c r="C655" i="17"/>
  <c r="D655" i="17"/>
  <c r="A657" i="17" l="1"/>
  <c r="E656" i="17"/>
  <c r="B656" i="17"/>
  <c r="C656" i="17"/>
  <c r="D656" i="17"/>
  <c r="A658" i="17" l="1"/>
  <c r="E657" i="17"/>
  <c r="B657" i="17"/>
  <c r="C657" i="17"/>
  <c r="D657" i="17"/>
  <c r="A659" i="17" l="1"/>
  <c r="E658" i="17"/>
  <c r="B658" i="17"/>
  <c r="C658" i="17"/>
  <c r="D658" i="17"/>
  <c r="A660" i="17" l="1"/>
  <c r="E659" i="17"/>
  <c r="B659" i="17"/>
  <c r="C659" i="17"/>
  <c r="D659" i="17"/>
  <c r="A661" i="17" l="1"/>
  <c r="E660" i="17"/>
  <c r="B660" i="17"/>
  <c r="C660" i="17"/>
  <c r="D660" i="17"/>
  <c r="A662" i="17" l="1"/>
  <c r="B661" i="17"/>
  <c r="C661" i="17"/>
  <c r="D661" i="17"/>
  <c r="E661" i="17"/>
  <c r="A663" i="17" l="1"/>
  <c r="D662" i="17"/>
  <c r="E662" i="17"/>
  <c r="B662" i="17"/>
  <c r="C662" i="17"/>
  <c r="A664" i="17" l="1"/>
  <c r="D663" i="17"/>
  <c r="E663" i="17"/>
  <c r="B663" i="17"/>
  <c r="C663" i="17"/>
  <c r="A665" i="17" l="1"/>
  <c r="D664" i="17"/>
  <c r="E664" i="17"/>
  <c r="B664" i="17"/>
  <c r="C664" i="17"/>
  <c r="A666" i="17" l="1"/>
  <c r="D665" i="17"/>
  <c r="E665" i="17"/>
  <c r="B665" i="17"/>
  <c r="C665" i="17"/>
  <c r="A667" i="17" l="1"/>
  <c r="D666" i="17"/>
  <c r="E666" i="17"/>
  <c r="B666" i="17"/>
  <c r="C666" i="17"/>
  <c r="A668" i="17" l="1"/>
  <c r="D667" i="17"/>
  <c r="E667" i="17"/>
  <c r="B667" i="17"/>
  <c r="C667" i="17"/>
  <c r="A669" i="17" l="1"/>
  <c r="D668" i="17"/>
  <c r="E668" i="17"/>
  <c r="B668" i="17"/>
  <c r="C668" i="17"/>
  <c r="A670" i="17" l="1"/>
  <c r="D669" i="17"/>
  <c r="E669" i="17"/>
  <c r="B669" i="17"/>
  <c r="C669" i="17"/>
  <c r="A671" i="17" l="1"/>
  <c r="D670" i="17"/>
  <c r="E670" i="17"/>
  <c r="B670" i="17"/>
  <c r="C670" i="17"/>
  <c r="A672" i="17" l="1"/>
  <c r="D671" i="17"/>
  <c r="E671" i="17"/>
  <c r="B671" i="17"/>
  <c r="C671" i="17"/>
  <c r="A673" i="17" l="1"/>
  <c r="D672" i="17"/>
  <c r="E672" i="17"/>
  <c r="B672" i="17"/>
  <c r="C672" i="17"/>
  <c r="A674" i="17" l="1"/>
  <c r="D673" i="17"/>
  <c r="E673" i="17"/>
  <c r="B673" i="17"/>
  <c r="C673" i="17"/>
  <c r="A675" i="17" l="1"/>
  <c r="D674" i="17"/>
  <c r="E674" i="17"/>
  <c r="B674" i="17"/>
  <c r="C674" i="17"/>
  <c r="A676" i="17" l="1"/>
  <c r="D675" i="17"/>
  <c r="E675" i="17"/>
  <c r="B675" i="17"/>
  <c r="C675" i="17"/>
  <c r="A677" i="17" l="1"/>
  <c r="D676" i="17"/>
  <c r="E676" i="17"/>
  <c r="B676" i="17"/>
  <c r="C676" i="17"/>
  <c r="A678" i="17" l="1"/>
  <c r="D677" i="17"/>
  <c r="E677" i="17"/>
  <c r="B677" i="17"/>
  <c r="C677" i="17"/>
  <c r="A679" i="17" l="1"/>
  <c r="D678" i="17"/>
  <c r="E678" i="17"/>
  <c r="B678" i="17"/>
  <c r="C678" i="17"/>
  <c r="A680" i="17" l="1"/>
  <c r="D679" i="17"/>
  <c r="E679" i="17"/>
  <c r="B679" i="17"/>
  <c r="C679" i="17"/>
  <c r="A681" i="17" l="1"/>
  <c r="D680" i="17"/>
  <c r="E680" i="17"/>
  <c r="B680" i="17"/>
  <c r="C680" i="17"/>
  <c r="A682" i="17" l="1"/>
  <c r="D681" i="17"/>
  <c r="E681" i="17"/>
  <c r="B681" i="17"/>
  <c r="C681" i="17"/>
  <c r="A683" i="17" l="1"/>
  <c r="D682" i="17"/>
  <c r="E682" i="17"/>
  <c r="B682" i="17"/>
  <c r="C682" i="17"/>
  <c r="A684" i="17" l="1"/>
  <c r="D683" i="17"/>
  <c r="E683" i="17"/>
  <c r="B683" i="17"/>
  <c r="C683" i="17"/>
  <c r="A685" i="17" l="1"/>
  <c r="D684" i="17"/>
  <c r="E684" i="17"/>
  <c r="B684" i="17"/>
  <c r="C684" i="17"/>
  <c r="A686" i="17" l="1"/>
  <c r="D685" i="17"/>
  <c r="E685" i="17"/>
  <c r="B685" i="17"/>
  <c r="C685" i="17"/>
  <c r="A687" i="17" l="1"/>
  <c r="D686" i="17"/>
  <c r="E686" i="17"/>
  <c r="B686" i="17"/>
  <c r="C686" i="17"/>
  <c r="A688" i="17" l="1"/>
  <c r="D687" i="17"/>
  <c r="E687" i="17"/>
  <c r="B687" i="17"/>
  <c r="C687" i="17"/>
  <c r="A689" i="17" l="1"/>
  <c r="D688" i="17"/>
  <c r="E688" i="17"/>
  <c r="B688" i="17"/>
  <c r="C688" i="17"/>
  <c r="A690" i="17" l="1"/>
  <c r="D689" i="17"/>
  <c r="E689" i="17"/>
  <c r="B689" i="17"/>
  <c r="C689" i="17"/>
  <c r="A691" i="17" l="1"/>
  <c r="D690" i="17"/>
  <c r="E690" i="17"/>
  <c r="B690" i="17"/>
  <c r="C690" i="17"/>
  <c r="A692" i="17" l="1"/>
  <c r="D691" i="17"/>
  <c r="E691" i="17"/>
  <c r="B691" i="17"/>
  <c r="C691" i="17"/>
  <c r="A693" i="17" l="1"/>
  <c r="D692" i="17"/>
  <c r="E692" i="17"/>
  <c r="B692" i="17"/>
  <c r="C692" i="17"/>
  <c r="A694" i="17" l="1"/>
  <c r="D693" i="17"/>
  <c r="E693" i="17"/>
  <c r="B693" i="17"/>
  <c r="C693" i="17"/>
  <c r="A695" i="17" l="1"/>
  <c r="D694" i="17"/>
  <c r="E694" i="17"/>
  <c r="B694" i="17"/>
  <c r="C694" i="17"/>
  <c r="A696" i="17" l="1"/>
  <c r="D695" i="17"/>
  <c r="E695" i="17"/>
  <c r="B695" i="17"/>
  <c r="C695" i="17"/>
  <c r="A697" i="17" l="1"/>
  <c r="D696" i="17"/>
  <c r="E696" i="17"/>
  <c r="B696" i="17"/>
  <c r="C696" i="17"/>
  <c r="A698" i="17" l="1"/>
  <c r="D697" i="17"/>
  <c r="E697" i="17"/>
  <c r="B697" i="17"/>
  <c r="C697" i="17"/>
  <c r="A699" i="17" l="1"/>
  <c r="D698" i="17"/>
  <c r="E698" i="17"/>
  <c r="B698" i="17"/>
  <c r="C698" i="17"/>
  <c r="A700" i="17" l="1"/>
  <c r="D699" i="17"/>
  <c r="E699" i="17"/>
  <c r="B699" i="17"/>
  <c r="C699" i="17"/>
  <c r="A701" i="17" l="1"/>
  <c r="D700" i="17"/>
  <c r="E700" i="17"/>
  <c r="B700" i="17"/>
  <c r="C700" i="17"/>
  <c r="A702" i="17" l="1"/>
  <c r="D701" i="17"/>
  <c r="E701" i="17"/>
  <c r="B701" i="17"/>
  <c r="C701" i="17"/>
  <c r="A703" i="17" l="1"/>
  <c r="D702" i="17"/>
  <c r="E702" i="17"/>
  <c r="B702" i="17"/>
  <c r="C702" i="17"/>
  <c r="A704" i="17" l="1"/>
  <c r="D703" i="17"/>
  <c r="E703" i="17"/>
  <c r="B703" i="17"/>
  <c r="C703" i="17"/>
  <c r="A705" i="17" l="1"/>
  <c r="D704" i="17"/>
  <c r="E704" i="17"/>
  <c r="B704" i="17"/>
  <c r="C704" i="17"/>
  <c r="A706" i="17" l="1"/>
  <c r="D705" i="17"/>
  <c r="E705" i="17"/>
  <c r="B705" i="17"/>
  <c r="C705" i="17"/>
  <c r="A707" i="17" l="1"/>
  <c r="D706" i="17"/>
  <c r="E706" i="17"/>
  <c r="B706" i="17"/>
  <c r="C706" i="17"/>
  <c r="A708" i="17" l="1"/>
  <c r="D707" i="17"/>
  <c r="E707" i="17"/>
  <c r="B707" i="17"/>
  <c r="C707" i="17"/>
  <c r="A709" i="17" l="1"/>
  <c r="D708" i="17"/>
  <c r="E708" i="17"/>
  <c r="B708" i="17"/>
  <c r="C708" i="17"/>
  <c r="A710" i="17" l="1"/>
  <c r="D709" i="17"/>
  <c r="E709" i="17"/>
  <c r="B709" i="17"/>
  <c r="C709" i="17"/>
  <c r="A711" i="17" l="1"/>
  <c r="D710" i="17"/>
  <c r="E710" i="17"/>
  <c r="B710" i="17"/>
  <c r="C710" i="17"/>
  <c r="A712" i="17" l="1"/>
  <c r="D711" i="17"/>
  <c r="E711" i="17"/>
  <c r="B711" i="17"/>
  <c r="C711" i="17"/>
  <c r="A713" i="17" l="1"/>
  <c r="D712" i="17"/>
  <c r="E712" i="17"/>
  <c r="B712" i="17"/>
  <c r="C712" i="17"/>
  <c r="A714" i="17" l="1"/>
  <c r="D713" i="17"/>
  <c r="E713" i="17"/>
  <c r="B713" i="17"/>
  <c r="C713" i="17"/>
  <c r="A715" i="17" l="1"/>
  <c r="D714" i="17"/>
  <c r="E714" i="17"/>
  <c r="B714" i="17"/>
  <c r="C714" i="17"/>
  <c r="A716" i="17" l="1"/>
  <c r="D715" i="17"/>
  <c r="E715" i="17"/>
  <c r="B715" i="17"/>
  <c r="C715" i="17"/>
  <c r="A717" i="17" l="1"/>
  <c r="D716" i="17"/>
  <c r="E716" i="17"/>
  <c r="B716" i="17"/>
  <c r="C716" i="17"/>
  <c r="A718" i="17" l="1"/>
  <c r="D717" i="17"/>
  <c r="E717" i="17"/>
  <c r="B717" i="17"/>
  <c r="C717" i="17"/>
  <c r="A719" i="17" l="1"/>
  <c r="D718" i="17"/>
  <c r="E718" i="17"/>
  <c r="B718" i="17"/>
  <c r="C718" i="17"/>
  <c r="A720" i="17" l="1"/>
  <c r="D719" i="17"/>
  <c r="E719" i="17"/>
  <c r="B719" i="17"/>
  <c r="C719" i="17"/>
  <c r="A721" i="17" l="1"/>
  <c r="D720" i="17"/>
  <c r="E720" i="17"/>
  <c r="B720" i="17"/>
  <c r="C720" i="17"/>
  <c r="A722" i="17" l="1"/>
  <c r="D721" i="17"/>
  <c r="E721" i="17"/>
  <c r="B721" i="17"/>
  <c r="C721" i="17"/>
  <c r="A723" i="17" l="1"/>
  <c r="D722" i="17"/>
  <c r="E722" i="17"/>
  <c r="B722" i="17"/>
  <c r="C722" i="17"/>
  <c r="A724" i="17" l="1"/>
  <c r="D723" i="17"/>
  <c r="E723" i="17"/>
  <c r="B723" i="17"/>
  <c r="C723" i="17"/>
  <c r="A725" i="17" l="1"/>
  <c r="D724" i="17"/>
  <c r="E724" i="17"/>
  <c r="B724" i="17"/>
  <c r="C724" i="17"/>
  <c r="A726" i="17" l="1"/>
  <c r="D725" i="17"/>
  <c r="E725" i="17"/>
  <c r="B725" i="17"/>
  <c r="C725" i="17"/>
  <c r="A727" i="17" l="1"/>
  <c r="D726" i="17"/>
  <c r="E726" i="17"/>
  <c r="B726" i="17"/>
  <c r="C726" i="17"/>
  <c r="A728" i="17" l="1"/>
  <c r="D727" i="17"/>
  <c r="E727" i="17"/>
  <c r="B727" i="17"/>
  <c r="C727" i="17"/>
  <c r="A729" i="17" l="1"/>
  <c r="D728" i="17"/>
  <c r="E728" i="17"/>
  <c r="B728" i="17"/>
  <c r="C728" i="17"/>
  <c r="A730" i="17" l="1"/>
  <c r="D729" i="17"/>
  <c r="E729" i="17"/>
  <c r="B729" i="17"/>
  <c r="C729" i="17"/>
  <c r="A731" i="17" l="1"/>
  <c r="D730" i="17"/>
  <c r="E730" i="17"/>
  <c r="B730" i="17"/>
  <c r="C730" i="17"/>
  <c r="A732" i="17" l="1"/>
  <c r="D731" i="17"/>
  <c r="E731" i="17"/>
  <c r="B731" i="17"/>
  <c r="C731" i="17"/>
  <c r="A733" i="17" l="1"/>
  <c r="D732" i="17"/>
  <c r="E732" i="17"/>
  <c r="B732" i="17"/>
  <c r="C732" i="17"/>
  <c r="A734" i="17" l="1"/>
  <c r="D733" i="17"/>
  <c r="E733" i="17"/>
  <c r="B733" i="17"/>
  <c r="C733" i="17"/>
  <c r="A735" i="17" l="1"/>
  <c r="D734" i="17"/>
  <c r="E734" i="17"/>
  <c r="B734" i="17"/>
  <c r="C734" i="17"/>
  <c r="A736" i="17" l="1"/>
  <c r="D735" i="17"/>
  <c r="E735" i="17"/>
  <c r="B735" i="17"/>
  <c r="C735" i="17"/>
  <c r="A737" i="17" l="1"/>
  <c r="D736" i="17"/>
  <c r="E736" i="17"/>
  <c r="B736" i="17"/>
  <c r="C736" i="17"/>
  <c r="A738" i="17" l="1"/>
  <c r="D737" i="17"/>
  <c r="E737" i="17"/>
  <c r="B737" i="17"/>
  <c r="C737" i="17"/>
  <c r="A739" i="17" l="1"/>
  <c r="D738" i="17"/>
  <c r="E738" i="17"/>
  <c r="B738" i="17"/>
  <c r="C738" i="17"/>
  <c r="A740" i="17" l="1"/>
  <c r="D739" i="17"/>
  <c r="E739" i="17"/>
  <c r="B739" i="17"/>
  <c r="C739" i="17"/>
  <c r="A741" i="17" l="1"/>
  <c r="D740" i="17"/>
  <c r="E740" i="17"/>
  <c r="B740" i="17"/>
  <c r="C740" i="17"/>
  <c r="A742" i="17" l="1"/>
  <c r="D741" i="17"/>
  <c r="E741" i="17"/>
  <c r="B741" i="17"/>
  <c r="C741" i="17"/>
  <c r="A743" i="17" l="1"/>
  <c r="D742" i="17"/>
  <c r="E742" i="17"/>
  <c r="B742" i="17"/>
  <c r="C742" i="17"/>
  <c r="A744" i="17" l="1"/>
  <c r="D743" i="17"/>
  <c r="E743" i="17"/>
  <c r="B743" i="17"/>
  <c r="C743" i="17"/>
  <c r="A745" i="17" l="1"/>
  <c r="D744" i="17"/>
  <c r="E744" i="17"/>
  <c r="B744" i="17"/>
  <c r="C744" i="17"/>
  <c r="A746" i="17" l="1"/>
  <c r="D745" i="17"/>
  <c r="E745" i="17"/>
  <c r="B745" i="17"/>
  <c r="C745" i="17"/>
  <c r="A747" i="17" l="1"/>
  <c r="D746" i="17"/>
  <c r="E746" i="17"/>
  <c r="B746" i="17"/>
  <c r="C746" i="17"/>
  <c r="A748" i="17" l="1"/>
  <c r="D747" i="17"/>
  <c r="E747" i="17"/>
  <c r="B747" i="17"/>
  <c r="C747" i="17"/>
  <c r="A749" i="17" l="1"/>
  <c r="D748" i="17"/>
  <c r="E748" i="17"/>
  <c r="B748" i="17"/>
  <c r="C748" i="17"/>
  <c r="A750" i="17" l="1"/>
  <c r="D749" i="17"/>
  <c r="E749" i="17"/>
  <c r="B749" i="17"/>
  <c r="C749" i="17"/>
  <c r="A751" i="17" l="1"/>
  <c r="D750" i="17"/>
  <c r="E750" i="17"/>
  <c r="B750" i="17"/>
  <c r="C750" i="17"/>
  <c r="A752" i="17" l="1"/>
  <c r="D751" i="17"/>
  <c r="E751" i="17"/>
  <c r="B751" i="17"/>
  <c r="C751" i="17"/>
  <c r="A753" i="17" l="1"/>
  <c r="D752" i="17"/>
  <c r="E752" i="17"/>
  <c r="B752" i="17"/>
  <c r="C752" i="17"/>
  <c r="A754" i="17" l="1"/>
  <c r="D753" i="17"/>
  <c r="E753" i="17"/>
  <c r="B753" i="17"/>
  <c r="C753" i="17"/>
  <c r="A755" i="17" l="1"/>
  <c r="D754" i="17"/>
  <c r="E754" i="17"/>
  <c r="B754" i="17"/>
  <c r="C754" i="17"/>
  <c r="A756" i="17" l="1"/>
  <c r="D755" i="17"/>
  <c r="E755" i="17"/>
  <c r="B755" i="17"/>
  <c r="C755" i="17"/>
  <c r="A757" i="17" l="1"/>
  <c r="D756" i="17"/>
  <c r="E756" i="17"/>
  <c r="B756" i="17"/>
  <c r="C756" i="17"/>
  <c r="A758" i="17" l="1"/>
  <c r="D757" i="17"/>
  <c r="E757" i="17"/>
  <c r="B757" i="17"/>
  <c r="C757" i="17"/>
  <c r="A759" i="17" l="1"/>
  <c r="D758" i="17"/>
  <c r="E758" i="17"/>
  <c r="B758" i="17"/>
  <c r="C758" i="17"/>
  <c r="A760" i="17" l="1"/>
  <c r="D759" i="17"/>
  <c r="E759" i="17"/>
  <c r="B759" i="17"/>
  <c r="C759" i="17"/>
  <c r="A761" i="17" l="1"/>
  <c r="D760" i="17"/>
  <c r="E760" i="17"/>
  <c r="B760" i="17"/>
  <c r="C760" i="17"/>
  <c r="A762" i="17" l="1"/>
  <c r="D761" i="17"/>
  <c r="E761" i="17"/>
  <c r="B761" i="17"/>
  <c r="C761" i="17"/>
  <c r="A763" i="17" l="1"/>
  <c r="D762" i="17"/>
  <c r="E762" i="17"/>
  <c r="B762" i="17"/>
  <c r="C762" i="17"/>
  <c r="A764" i="17" l="1"/>
  <c r="D763" i="17"/>
  <c r="E763" i="17"/>
  <c r="B763" i="17"/>
  <c r="C763" i="17"/>
  <c r="A765" i="17" l="1"/>
  <c r="D764" i="17"/>
  <c r="E764" i="17"/>
  <c r="B764" i="17"/>
  <c r="C764" i="17"/>
  <c r="A766" i="17" l="1"/>
  <c r="D765" i="17"/>
  <c r="E765" i="17"/>
  <c r="B765" i="17"/>
  <c r="C765" i="17"/>
  <c r="A767" i="17" l="1"/>
  <c r="D766" i="17"/>
  <c r="E766" i="17"/>
  <c r="B766" i="17"/>
  <c r="C766" i="17"/>
  <c r="A768" i="17" l="1"/>
  <c r="D767" i="17"/>
  <c r="E767" i="17"/>
  <c r="B767" i="17"/>
  <c r="C767" i="17"/>
  <c r="A769" i="17" l="1"/>
  <c r="D768" i="17"/>
  <c r="E768" i="17"/>
  <c r="B768" i="17"/>
  <c r="C768" i="17"/>
  <c r="A770" i="17" l="1"/>
  <c r="D769" i="17"/>
  <c r="E769" i="17"/>
  <c r="B769" i="17"/>
  <c r="C769" i="17"/>
  <c r="A771" i="17" l="1"/>
  <c r="D770" i="17"/>
  <c r="E770" i="17"/>
  <c r="B770" i="17"/>
  <c r="C770" i="17"/>
  <c r="A772" i="17" l="1"/>
  <c r="D771" i="17"/>
  <c r="E771" i="17"/>
  <c r="B771" i="17"/>
  <c r="C771" i="17"/>
  <c r="A773" i="17" l="1"/>
  <c r="D772" i="17"/>
  <c r="E772" i="17"/>
  <c r="B772" i="17"/>
  <c r="C772" i="17"/>
  <c r="A774" i="17" l="1"/>
  <c r="D773" i="17"/>
  <c r="E773" i="17"/>
  <c r="B773" i="17"/>
  <c r="C773" i="17"/>
  <c r="A775" i="17" l="1"/>
  <c r="D774" i="17"/>
  <c r="E774" i="17"/>
  <c r="B774" i="17"/>
  <c r="C774" i="17"/>
  <c r="A776" i="17" l="1"/>
  <c r="D775" i="17"/>
  <c r="E775" i="17"/>
  <c r="B775" i="17"/>
  <c r="C775" i="17"/>
  <c r="A777" i="17" l="1"/>
  <c r="D776" i="17"/>
  <c r="E776" i="17"/>
  <c r="B776" i="17"/>
  <c r="C776" i="17"/>
  <c r="A778" i="17" l="1"/>
  <c r="D777" i="17"/>
  <c r="E777" i="17"/>
  <c r="B777" i="17"/>
  <c r="C777" i="17"/>
  <c r="A779" i="17" l="1"/>
  <c r="D778" i="17"/>
  <c r="E778" i="17"/>
  <c r="B778" i="17"/>
  <c r="C778" i="17"/>
  <c r="A780" i="17" l="1"/>
  <c r="D779" i="17"/>
  <c r="E779" i="17"/>
  <c r="B779" i="17"/>
  <c r="C779" i="17"/>
  <c r="A781" i="17" l="1"/>
  <c r="D780" i="17"/>
  <c r="E780" i="17"/>
  <c r="B780" i="17"/>
  <c r="C780" i="17"/>
  <c r="A782" i="17" l="1"/>
  <c r="D781" i="17"/>
  <c r="E781" i="17"/>
  <c r="B781" i="17"/>
  <c r="C781" i="17"/>
  <c r="A783" i="17" l="1"/>
  <c r="D782" i="17"/>
  <c r="E782" i="17"/>
  <c r="B782" i="17"/>
  <c r="C782" i="17"/>
  <c r="A784" i="17" l="1"/>
  <c r="D783" i="17"/>
  <c r="E783" i="17"/>
  <c r="B783" i="17"/>
  <c r="C783" i="17"/>
  <c r="A785" i="17" l="1"/>
  <c r="D784" i="17"/>
  <c r="E784" i="17"/>
  <c r="B784" i="17"/>
  <c r="C784" i="17"/>
  <c r="A786" i="17" l="1"/>
  <c r="D785" i="17"/>
  <c r="E785" i="17"/>
  <c r="B785" i="17"/>
  <c r="C785" i="17"/>
  <c r="A787" i="17" l="1"/>
  <c r="D786" i="17"/>
  <c r="E786" i="17"/>
  <c r="B786" i="17"/>
  <c r="C786" i="17"/>
  <c r="A788" i="17" l="1"/>
  <c r="D787" i="17"/>
  <c r="E787" i="17"/>
  <c r="B787" i="17"/>
  <c r="C787" i="17"/>
  <c r="A789" i="17" l="1"/>
  <c r="D788" i="17"/>
  <c r="E788" i="17"/>
  <c r="B788" i="17"/>
  <c r="C788" i="17"/>
  <c r="A790" i="17" l="1"/>
  <c r="D789" i="17"/>
  <c r="E789" i="17"/>
  <c r="B789" i="17"/>
  <c r="C789" i="17"/>
  <c r="A791" i="17" l="1"/>
  <c r="D790" i="17"/>
  <c r="E790" i="17"/>
  <c r="B790" i="17"/>
  <c r="C790" i="17"/>
  <c r="A792" i="17" l="1"/>
  <c r="D791" i="17"/>
  <c r="E791" i="17"/>
  <c r="B791" i="17"/>
  <c r="C791" i="17"/>
  <c r="A793" i="17" l="1"/>
  <c r="D792" i="17"/>
  <c r="E792" i="17"/>
  <c r="B792" i="17"/>
  <c r="C792" i="17"/>
  <c r="A794" i="17" l="1"/>
  <c r="D793" i="17"/>
  <c r="E793" i="17"/>
  <c r="B793" i="17"/>
  <c r="C793" i="17"/>
  <c r="A795" i="17" l="1"/>
  <c r="D794" i="17"/>
  <c r="E794" i="17"/>
  <c r="B794" i="17"/>
  <c r="C794" i="17"/>
  <c r="A796" i="17" l="1"/>
  <c r="D795" i="17"/>
  <c r="E795" i="17"/>
  <c r="B795" i="17"/>
  <c r="C795" i="17"/>
  <c r="A797" i="17" l="1"/>
  <c r="D796" i="17"/>
  <c r="E796" i="17"/>
  <c r="B796" i="17"/>
  <c r="C796" i="17"/>
  <c r="A798" i="17" l="1"/>
  <c r="D797" i="17"/>
  <c r="E797" i="17"/>
  <c r="B797" i="17"/>
  <c r="C797" i="17"/>
  <c r="A799" i="17" l="1"/>
  <c r="D798" i="17"/>
  <c r="E798" i="17"/>
  <c r="B798" i="17"/>
  <c r="C798" i="17"/>
  <c r="A800" i="17" l="1"/>
  <c r="D799" i="17"/>
  <c r="E799" i="17"/>
  <c r="B799" i="17"/>
  <c r="C799" i="17"/>
  <c r="A801" i="17" l="1"/>
  <c r="D800" i="17"/>
  <c r="E800" i="17"/>
  <c r="B800" i="17"/>
  <c r="C800" i="17"/>
  <c r="A802" i="17" l="1"/>
  <c r="D801" i="17"/>
  <c r="E801" i="17"/>
  <c r="B801" i="17"/>
  <c r="C801" i="17"/>
  <c r="A803" i="17" l="1"/>
  <c r="D802" i="17"/>
  <c r="E802" i="17"/>
  <c r="B802" i="17"/>
  <c r="C802" i="17"/>
  <c r="A804" i="17" l="1"/>
  <c r="D803" i="17"/>
  <c r="E803" i="17"/>
  <c r="B803" i="17"/>
  <c r="C803" i="17"/>
  <c r="A805" i="17" l="1"/>
  <c r="D804" i="17"/>
  <c r="E804" i="17"/>
  <c r="B804" i="17"/>
  <c r="C804" i="17"/>
  <c r="A806" i="17" l="1"/>
  <c r="D805" i="17"/>
  <c r="E805" i="17"/>
  <c r="B805" i="17"/>
  <c r="C805" i="17"/>
  <c r="A807" i="17" l="1"/>
  <c r="D806" i="17"/>
  <c r="E806" i="17"/>
  <c r="B806" i="17"/>
  <c r="C806" i="17"/>
  <c r="A808" i="17" l="1"/>
  <c r="D807" i="17"/>
  <c r="E807" i="17"/>
  <c r="B807" i="17"/>
  <c r="C807" i="17"/>
  <c r="A809" i="17" l="1"/>
  <c r="D808" i="17"/>
  <c r="E808" i="17"/>
  <c r="B808" i="17"/>
  <c r="C808" i="17"/>
  <c r="A810" i="17" l="1"/>
  <c r="D809" i="17"/>
  <c r="E809" i="17"/>
  <c r="B809" i="17"/>
  <c r="C809" i="17"/>
  <c r="A811" i="17" l="1"/>
  <c r="D810" i="17"/>
  <c r="E810" i="17"/>
  <c r="B810" i="17"/>
  <c r="C810" i="17"/>
  <c r="A812" i="17" l="1"/>
  <c r="D811" i="17"/>
  <c r="E811" i="17"/>
  <c r="B811" i="17"/>
  <c r="C811" i="17"/>
  <c r="A813" i="17" l="1"/>
  <c r="D812" i="17"/>
  <c r="E812" i="17"/>
  <c r="B812" i="17"/>
  <c r="C812" i="17"/>
  <c r="A814" i="17" l="1"/>
  <c r="D813" i="17"/>
  <c r="E813" i="17"/>
  <c r="B813" i="17"/>
  <c r="C813" i="17"/>
  <c r="A815" i="17" l="1"/>
  <c r="D814" i="17"/>
  <c r="E814" i="17"/>
  <c r="B814" i="17"/>
  <c r="C814" i="17"/>
  <c r="A816" i="17" l="1"/>
  <c r="D815" i="17"/>
  <c r="E815" i="17"/>
  <c r="B815" i="17"/>
  <c r="C815" i="17"/>
  <c r="A817" i="17" l="1"/>
  <c r="D816" i="17"/>
  <c r="E816" i="17"/>
  <c r="B816" i="17"/>
  <c r="C816" i="17"/>
  <c r="A818" i="17" l="1"/>
  <c r="D817" i="17"/>
  <c r="E817" i="17"/>
  <c r="B817" i="17"/>
  <c r="C817" i="17"/>
  <c r="A819" i="17" l="1"/>
  <c r="D818" i="17"/>
  <c r="E818" i="17"/>
  <c r="B818" i="17"/>
  <c r="C818" i="17"/>
  <c r="A820" i="17" l="1"/>
  <c r="D819" i="17"/>
  <c r="E819" i="17"/>
  <c r="B819" i="17"/>
  <c r="C819" i="17"/>
  <c r="A821" i="17" l="1"/>
  <c r="D820" i="17"/>
  <c r="E820" i="17"/>
  <c r="B820" i="17"/>
  <c r="C820" i="17"/>
  <c r="A822" i="17" l="1"/>
  <c r="D821" i="17"/>
  <c r="E821" i="17"/>
  <c r="B821" i="17"/>
  <c r="C821" i="17"/>
  <c r="A823" i="17" l="1"/>
  <c r="D822" i="17"/>
  <c r="E822" i="17"/>
  <c r="B822" i="17"/>
  <c r="C822" i="17"/>
  <c r="A824" i="17" l="1"/>
  <c r="D823" i="17"/>
  <c r="E823" i="17"/>
  <c r="B823" i="17"/>
  <c r="C823" i="17"/>
  <c r="A825" i="17" l="1"/>
  <c r="D824" i="17"/>
  <c r="E824" i="17"/>
  <c r="B824" i="17"/>
  <c r="C824" i="17"/>
  <c r="A826" i="17" l="1"/>
  <c r="D825" i="17"/>
  <c r="E825" i="17"/>
  <c r="B825" i="17"/>
  <c r="C825" i="17"/>
  <c r="A827" i="17" l="1"/>
  <c r="D826" i="17"/>
  <c r="E826" i="17"/>
  <c r="B826" i="17"/>
  <c r="C826" i="17"/>
  <c r="A828" i="17" l="1"/>
  <c r="D827" i="17"/>
  <c r="E827" i="17"/>
  <c r="B827" i="17"/>
  <c r="C827" i="17"/>
  <c r="A829" i="17" l="1"/>
  <c r="D828" i="17"/>
  <c r="E828" i="17"/>
  <c r="B828" i="17"/>
  <c r="C828" i="17"/>
  <c r="A830" i="17" l="1"/>
  <c r="D829" i="17"/>
  <c r="E829" i="17"/>
  <c r="B829" i="17"/>
  <c r="C829" i="17"/>
  <c r="A831" i="17" l="1"/>
  <c r="D830" i="17"/>
  <c r="E830" i="17"/>
  <c r="B830" i="17"/>
  <c r="C830" i="17"/>
  <c r="A832" i="17" l="1"/>
  <c r="D831" i="17"/>
  <c r="E831" i="17"/>
  <c r="B831" i="17"/>
  <c r="C831" i="17"/>
  <c r="A833" i="17" l="1"/>
  <c r="D832" i="17"/>
  <c r="E832" i="17"/>
  <c r="B832" i="17"/>
  <c r="C832" i="17"/>
  <c r="A834" i="17" l="1"/>
  <c r="D833" i="17"/>
  <c r="E833" i="17"/>
  <c r="B833" i="17"/>
  <c r="C833" i="17"/>
  <c r="A835" i="17" l="1"/>
  <c r="D834" i="17"/>
  <c r="E834" i="17"/>
  <c r="B834" i="17"/>
  <c r="C834" i="17"/>
  <c r="A836" i="17" l="1"/>
  <c r="D835" i="17"/>
  <c r="E835" i="17"/>
  <c r="B835" i="17"/>
  <c r="C835" i="17"/>
  <c r="A837" i="17" l="1"/>
  <c r="D836" i="17"/>
  <c r="E836" i="17"/>
  <c r="B836" i="17"/>
  <c r="C836" i="17"/>
  <c r="A838" i="17" l="1"/>
  <c r="D837" i="17"/>
  <c r="E837" i="17"/>
  <c r="B837" i="17"/>
  <c r="C837" i="17"/>
  <c r="A839" i="17" l="1"/>
  <c r="D838" i="17"/>
  <c r="E838" i="17"/>
  <c r="B838" i="17"/>
  <c r="C838" i="17"/>
  <c r="A840" i="17" l="1"/>
  <c r="D839" i="17"/>
  <c r="E839" i="17"/>
  <c r="B839" i="17"/>
  <c r="C839" i="17"/>
  <c r="A841" i="17" l="1"/>
  <c r="D840" i="17"/>
  <c r="E840" i="17"/>
  <c r="B840" i="17"/>
  <c r="C840" i="17"/>
  <c r="A842" i="17" l="1"/>
  <c r="D841" i="17"/>
  <c r="E841" i="17"/>
  <c r="B841" i="17"/>
  <c r="C841" i="17"/>
  <c r="A843" i="17" l="1"/>
  <c r="D842" i="17"/>
  <c r="E842" i="17"/>
  <c r="B842" i="17"/>
  <c r="C842" i="17"/>
  <c r="A844" i="17" l="1"/>
  <c r="D843" i="17"/>
  <c r="E843" i="17"/>
  <c r="B843" i="17"/>
  <c r="C843" i="17"/>
  <c r="A845" i="17" l="1"/>
  <c r="D844" i="17"/>
  <c r="E844" i="17"/>
  <c r="B844" i="17"/>
  <c r="C844" i="17"/>
  <c r="A846" i="17" l="1"/>
  <c r="D845" i="17"/>
  <c r="E845" i="17"/>
  <c r="B845" i="17"/>
  <c r="C845" i="17"/>
  <c r="A847" i="17" l="1"/>
  <c r="D846" i="17"/>
  <c r="E846" i="17"/>
  <c r="B846" i="17"/>
  <c r="C846" i="17"/>
  <c r="A848" i="17" l="1"/>
  <c r="D847" i="17"/>
  <c r="E847" i="17"/>
  <c r="B847" i="17"/>
  <c r="C847" i="17"/>
  <c r="A849" i="17" l="1"/>
  <c r="D848" i="17"/>
  <c r="E848" i="17"/>
  <c r="B848" i="17"/>
  <c r="C848" i="17"/>
  <c r="A850" i="17" l="1"/>
  <c r="D849" i="17"/>
  <c r="E849" i="17"/>
  <c r="B849" i="17"/>
  <c r="C849" i="17"/>
  <c r="A851" i="17" l="1"/>
  <c r="D850" i="17"/>
  <c r="E850" i="17"/>
  <c r="B850" i="17"/>
  <c r="C850" i="17"/>
  <c r="A852" i="17" l="1"/>
  <c r="D851" i="17"/>
  <c r="E851" i="17"/>
  <c r="B851" i="17"/>
  <c r="C851" i="17"/>
  <c r="A853" i="17" l="1"/>
  <c r="D852" i="17"/>
  <c r="E852" i="17"/>
  <c r="B852" i="17"/>
  <c r="C852" i="17"/>
  <c r="A854" i="17" l="1"/>
  <c r="D853" i="17"/>
  <c r="E853" i="17"/>
  <c r="B853" i="17"/>
  <c r="C853" i="17"/>
  <c r="A855" i="17" l="1"/>
  <c r="D854" i="17"/>
  <c r="E854" i="17"/>
  <c r="B854" i="17"/>
  <c r="C854" i="17"/>
  <c r="A856" i="17" l="1"/>
  <c r="D855" i="17"/>
  <c r="E855" i="17"/>
  <c r="B855" i="17"/>
  <c r="C855" i="17"/>
  <c r="A857" i="17" l="1"/>
  <c r="D856" i="17"/>
  <c r="E856" i="17"/>
  <c r="B856" i="17"/>
  <c r="C856" i="17"/>
  <c r="A858" i="17" l="1"/>
  <c r="D857" i="17"/>
  <c r="E857" i="17"/>
  <c r="B857" i="17"/>
  <c r="C857" i="17"/>
  <c r="A859" i="17" l="1"/>
  <c r="D858" i="17"/>
  <c r="E858" i="17"/>
  <c r="B858" i="17"/>
  <c r="C858" i="17"/>
  <c r="A860" i="17" l="1"/>
  <c r="D859" i="17"/>
  <c r="E859" i="17"/>
  <c r="B859" i="17"/>
  <c r="C859" i="17"/>
  <c r="A861" i="17" l="1"/>
  <c r="D860" i="17"/>
  <c r="E860" i="17"/>
  <c r="B860" i="17"/>
  <c r="C860" i="17"/>
  <c r="A862" i="17" l="1"/>
  <c r="D861" i="17"/>
  <c r="E861" i="17"/>
  <c r="B861" i="17"/>
  <c r="C861" i="17"/>
  <c r="A863" i="17" l="1"/>
  <c r="D862" i="17"/>
  <c r="E862" i="17"/>
  <c r="B862" i="17"/>
  <c r="C862" i="17"/>
  <c r="A864" i="17" l="1"/>
  <c r="D863" i="17"/>
  <c r="E863" i="17"/>
  <c r="B863" i="17"/>
  <c r="C863" i="17"/>
  <c r="A865" i="17" l="1"/>
  <c r="D864" i="17"/>
  <c r="E864" i="17"/>
  <c r="B864" i="17"/>
  <c r="C864" i="17"/>
  <c r="A866" i="17" l="1"/>
  <c r="D865" i="17"/>
  <c r="E865" i="17"/>
  <c r="B865" i="17"/>
  <c r="C865" i="17"/>
  <c r="A867" i="17" l="1"/>
  <c r="D866" i="17"/>
  <c r="E866" i="17"/>
  <c r="B866" i="17"/>
  <c r="C866" i="17"/>
  <c r="A868" i="17" l="1"/>
  <c r="D867" i="17"/>
  <c r="E867" i="17"/>
  <c r="B867" i="17"/>
  <c r="C867" i="17"/>
  <c r="A869" i="17" l="1"/>
  <c r="D868" i="17"/>
  <c r="E868" i="17"/>
  <c r="B868" i="17"/>
  <c r="C868" i="17"/>
  <c r="A870" i="17" l="1"/>
  <c r="D869" i="17"/>
  <c r="E869" i="17"/>
  <c r="B869" i="17"/>
  <c r="C869" i="17"/>
  <c r="A871" i="17" l="1"/>
  <c r="D870" i="17"/>
  <c r="E870" i="17"/>
  <c r="B870" i="17"/>
  <c r="C870" i="17"/>
  <c r="A872" i="17" l="1"/>
  <c r="D871" i="17"/>
  <c r="E871" i="17"/>
  <c r="B871" i="17"/>
  <c r="C871" i="17"/>
  <c r="A873" i="17" l="1"/>
  <c r="D872" i="17"/>
  <c r="E872" i="17"/>
  <c r="B872" i="17"/>
  <c r="C872" i="17"/>
  <c r="A874" i="17" l="1"/>
  <c r="D873" i="17"/>
  <c r="E873" i="17"/>
  <c r="B873" i="17"/>
  <c r="C873" i="17"/>
  <c r="A875" i="17" l="1"/>
  <c r="D874" i="17"/>
  <c r="E874" i="17"/>
  <c r="B874" i="17"/>
  <c r="C874" i="17"/>
  <c r="A876" i="17" l="1"/>
  <c r="D875" i="17"/>
  <c r="E875" i="17"/>
  <c r="B875" i="17"/>
  <c r="C875" i="17"/>
  <c r="A877" i="17" l="1"/>
  <c r="D876" i="17"/>
  <c r="E876" i="17"/>
  <c r="B876" i="17"/>
  <c r="C876" i="17"/>
  <c r="A878" i="17" l="1"/>
  <c r="D877" i="17"/>
  <c r="E877" i="17"/>
  <c r="B877" i="17"/>
  <c r="C877" i="17"/>
  <c r="A879" i="17" l="1"/>
  <c r="D878" i="17"/>
  <c r="E878" i="17"/>
  <c r="B878" i="17"/>
  <c r="C878" i="17"/>
  <c r="A880" i="17" l="1"/>
  <c r="D879" i="17"/>
  <c r="E879" i="17"/>
  <c r="B879" i="17"/>
  <c r="C879" i="17"/>
  <c r="A881" i="17" l="1"/>
  <c r="D880" i="17"/>
  <c r="E880" i="17"/>
  <c r="B880" i="17"/>
  <c r="C880" i="17"/>
  <c r="A882" i="17" l="1"/>
  <c r="D881" i="17"/>
  <c r="E881" i="17"/>
  <c r="B881" i="17"/>
  <c r="C881" i="17"/>
  <c r="A883" i="17" l="1"/>
  <c r="D882" i="17"/>
  <c r="E882" i="17"/>
  <c r="B882" i="17"/>
  <c r="C882" i="17"/>
  <c r="A884" i="17" l="1"/>
  <c r="D883" i="17"/>
  <c r="E883" i="17"/>
  <c r="B883" i="17"/>
  <c r="C883" i="17"/>
  <c r="A885" i="17" l="1"/>
  <c r="D884" i="17"/>
  <c r="E884" i="17"/>
  <c r="B884" i="17"/>
  <c r="C884" i="17"/>
  <c r="A886" i="17" l="1"/>
  <c r="D885" i="17"/>
  <c r="E885" i="17"/>
  <c r="B885" i="17"/>
  <c r="C885" i="17"/>
  <c r="A887" i="17" l="1"/>
  <c r="D886" i="17"/>
  <c r="E886" i="17"/>
  <c r="B886" i="17"/>
  <c r="C886" i="17"/>
  <c r="A888" i="17" l="1"/>
  <c r="D887" i="17"/>
  <c r="E887" i="17"/>
  <c r="B887" i="17"/>
  <c r="C887" i="17"/>
  <c r="A889" i="17" l="1"/>
  <c r="D888" i="17"/>
  <c r="E888" i="17"/>
  <c r="B888" i="17"/>
  <c r="C888" i="17"/>
  <c r="A890" i="17" l="1"/>
  <c r="D889" i="17"/>
  <c r="E889" i="17"/>
  <c r="B889" i="17"/>
  <c r="C889" i="17"/>
  <c r="A891" i="17" l="1"/>
  <c r="D890" i="17"/>
  <c r="E890" i="17"/>
  <c r="B890" i="17"/>
  <c r="C890" i="17"/>
  <c r="A892" i="17" l="1"/>
  <c r="D891" i="17"/>
  <c r="E891" i="17"/>
  <c r="B891" i="17"/>
  <c r="C891" i="17"/>
  <c r="A893" i="17" l="1"/>
  <c r="D892" i="17"/>
  <c r="E892" i="17"/>
  <c r="B892" i="17"/>
  <c r="C892" i="17"/>
  <c r="A894" i="17" l="1"/>
  <c r="D893" i="17"/>
  <c r="E893" i="17"/>
  <c r="B893" i="17"/>
  <c r="C893" i="17"/>
  <c r="A895" i="17" l="1"/>
  <c r="D894" i="17"/>
  <c r="E894" i="17"/>
  <c r="B894" i="17"/>
  <c r="C894" i="17"/>
  <c r="A896" i="17" l="1"/>
  <c r="D895" i="17"/>
  <c r="E895" i="17"/>
  <c r="B895" i="17"/>
  <c r="C895" i="17"/>
  <c r="A897" i="17" l="1"/>
  <c r="D896" i="17"/>
  <c r="E896" i="17"/>
  <c r="B896" i="17"/>
  <c r="C896" i="17"/>
  <c r="D897" i="17" l="1"/>
  <c r="E897" i="17"/>
  <c r="B897" i="17"/>
  <c r="C897" i="17"/>
</calcChain>
</file>

<file path=xl/sharedStrings.xml><?xml version="1.0" encoding="utf-8"?>
<sst xmlns="http://schemas.openxmlformats.org/spreadsheetml/2006/main" count="604" uniqueCount="145">
  <si>
    <t>Hg6</t>
  </si>
  <si>
    <t>£</t>
  </si>
  <si>
    <t>HgCapital Fund Cashfows</t>
  </si>
  <si>
    <t>Gross cashflows (inc Terminal value)</t>
  </si>
  <si>
    <t>Hg5</t>
  </si>
  <si>
    <t>RPP1</t>
  </si>
  <si>
    <t>M4</t>
  </si>
  <si>
    <t>€</t>
  </si>
  <si>
    <t>GBP equivalent</t>
  </si>
  <si>
    <t>Total</t>
  </si>
  <si>
    <t>RR SPLP2 LP</t>
  </si>
  <si>
    <t>RR SPLP1 LP</t>
  </si>
  <si>
    <t>Net cashflows (inc Terminal value)</t>
  </si>
  <si>
    <t>check</t>
  </si>
  <si>
    <t>Eur fx rate</t>
  </si>
  <si>
    <t>M4 units</t>
  </si>
  <si>
    <t>FTSE All Share Gross return</t>
  </si>
  <si>
    <t>Fund commitment</t>
  </si>
  <si>
    <t>Investor commitment</t>
  </si>
  <si>
    <t>Investor name</t>
  </si>
  <si>
    <t>RR Pension Fund</t>
  </si>
  <si>
    <t>% of commitment</t>
  </si>
  <si>
    <t>M4gross</t>
  </si>
  <si>
    <t>Hg5gross</t>
  </si>
  <si>
    <t>Hg6gross</t>
  </si>
  <si>
    <t>RR SPLP1 LPgross</t>
  </si>
  <si>
    <t>RR SPLP2 LPgross</t>
  </si>
  <si>
    <t>RPP1gross</t>
  </si>
  <si>
    <t>M4net</t>
  </si>
  <si>
    <t>Hg5net</t>
  </si>
  <si>
    <t>Hg6net</t>
  </si>
  <si>
    <t>RR SPLP1 LPnet</t>
  </si>
  <si>
    <t>RR SPLP2 LPnet</t>
  </si>
  <si>
    <t>RPP1net</t>
  </si>
  <si>
    <t>Fund name</t>
  </si>
  <si>
    <t>Gross cashflow</t>
  </si>
  <si>
    <t>Net Cashflow</t>
  </si>
  <si>
    <t>IRR from inception:</t>
  </si>
  <si>
    <t>FTSE All-Share</t>
  </si>
  <si>
    <t>This sheet contains Factset binary data for use with this workbook's =FDS codes.  Modifying the worksheet's contents may damage the workbook's =FDS functionality.</t>
  </si>
  <si>
    <t>GKN SPLP1 LP</t>
  </si>
  <si>
    <t>GKN SPLP2 LP</t>
  </si>
  <si>
    <t>GKN SPLP1 LPgross</t>
  </si>
  <si>
    <t>GKN SPLP2 LPgross</t>
  </si>
  <si>
    <t>GKN SPLP1 LPnet</t>
  </si>
  <si>
    <t>GKN SPLP2 LPnet</t>
  </si>
  <si>
    <t>&lt;----- Make sure you amend the Total IRR figure by starting it from the earliest cashflow</t>
  </si>
  <si>
    <t>Date</t>
  </si>
  <si>
    <t>Hg5gross (£)</t>
  </si>
  <si>
    <t>USD/£</t>
  </si>
  <si>
    <t>EUR/£</t>
  </si>
  <si>
    <t>Gross IRR</t>
  </si>
  <si>
    <t>MGDBSeries</t>
  </si>
  <si>
    <t>31/12/2012</t>
  </si>
  <si>
    <t>Q</t>
  </si>
  <si>
    <t>DESC</t>
  </si>
  <si>
    <t>TR</t>
  </si>
  <si>
    <t>GBP</t>
  </si>
  <si>
    <t>FTSE W Europe</t>
  </si>
  <si>
    <t>Total Return</t>
  </si>
  <si>
    <t>FTSE W Europe TR GBP</t>
  </si>
  <si>
    <t>S+GBP</t>
  </si>
  <si>
    <t>S-GBP</t>
  </si>
  <si>
    <t>SNGBP</t>
  </si>
  <si>
    <t>λGBP</t>
  </si>
  <si>
    <t>PI</t>
  </si>
  <si>
    <t>Price Index</t>
  </si>
  <si>
    <t>NAV</t>
  </si>
  <si>
    <t>31/12/1993</t>
  </si>
  <si>
    <t>Hg5Net (GBP)</t>
  </si>
  <si>
    <t>Hg5Net (USD)</t>
  </si>
  <si>
    <t>Hg5Net (EUR)</t>
  </si>
  <si>
    <t>Hg5Net PME (GBP)</t>
  </si>
  <si>
    <t>WIEROP</t>
  </si>
  <si>
    <t>Rebased</t>
  </si>
  <si>
    <t>TR Index Levels</t>
  </si>
  <si>
    <t>IRR</t>
  </si>
  <si>
    <t>FTALLS</t>
  </si>
  <si>
    <t>Hg6Net (GBP)</t>
  </si>
  <si>
    <t>D</t>
  </si>
  <si>
    <t>12/01/2009</t>
  </si>
  <si>
    <t>Hg6Net PME (GBP)</t>
  </si>
  <si>
    <t>Hg6Net (USD)</t>
  </si>
  <si>
    <t>Hg6Net (EUR)</t>
  </si>
  <si>
    <t>PME Calc</t>
  </si>
  <si>
    <t>PME</t>
  </si>
  <si>
    <t>PME+</t>
  </si>
  <si>
    <t>SNGBP/ PME NAV</t>
  </si>
  <si>
    <t>PME+ Calc</t>
  </si>
  <si>
    <t>λGBP/ PME+ NAV</t>
  </si>
  <si>
    <t>lambda min</t>
  </si>
  <si>
    <t>lambda</t>
  </si>
  <si>
    <t>lambda zero</t>
  </si>
  <si>
    <t>labmda used</t>
  </si>
  <si>
    <t>NCF</t>
  </si>
  <si>
    <t>Capital Call</t>
  </si>
  <si>
    <t>Distribution</t>
  </si>
  <si>
    <t>Value</t>
  </si>
  <si>
    <t>Operation</t>
  </si>
  <si>
    <t>Cash flow</t>
  </si>
  <si>
    <t>Index Name</t>
  </si>
  <si>
    <t>Nb CF</t>
  </si>
  <si>
    <t>Line</t>
  </si>
  <si>
    <t>Lambda</t>
  </si>
  <si>
    <t>Fund List</t>
  </si>
  <si>
    <t>Open</t>
  </si>
  <si>
    <t>High</t>
  </si>
  <si>
    <t>Low</t>
  </si>
  <si>
    <t>Close</t>
  </si>
  <si>
    <t>Adj Close</t>
  </si>
  <si>
    <t>Volume</t>
  </si>
  <si>
    <t>SP500TR</t>
  </si>
  <si>
    <t>source: https://finance.yahoo.com/quote/%5ESP500TR/</t>
  </si>
  <si>
    <t>S&amp;P 500 (TR)</t>
  </si>
  <si>
    <t>Results</t>
  </si>
  <si>
    <t>Selected fund data</t>
  </si>
  <si>
    <t>Split data</t>
  </si>
  <si>
    <t>Compute PME+ scaling factor (lambda)</t>
  </si>
  <si>
    <t>Shares Bought</t>
  </si>
  <si>
    <t>Shares Sold</t>
  </si>
  <si>
    <t>Shares End</t>
  </si>
  <si>
    <t>Number of cash flows</t>
  </si>
  <si>
    <t>Never go short</t>
  </si>
  <si>
    <t>Compute PME +</t>
  </si>
  <si>
    <t>PME+ Net Cash Flow</t>
  </si>
  <si>
    <t>Compute Fund IRR</t>
  </si>
  <si>
    <t>Net Cash Flow</t>
  </si>
  <si>
    <t>End NB shares</t>
  </si>
  <si>
    <t>Compute PME</t>
  </si>
  <si>
    <t>Select fund to benchmark</t>
  </si>
  <si>
    <t>Outperformance (PME)</t>
  </si>
  <si>
    <t>Number of public shares</t>
  </si>
  <si>
    <t>Outperformance (PME+)</t>
  </si>
  <si>
    <t>Happy Partners Fund III</t>
  </si>
  <si>
    <t>Unlucky Partners Fund I</t>
  </si>
  <si>
    <t>Market Partners Fund X</t>
  </si>
  <si>
    <t>Information: Calculation sheet that gets the fund data selected in main sheet (PME+)</t>
  </si>
  <si>
    <t>Public benchmark used to compute PME+</t>
  </si>
  <si>
    <t>Transaction date</t>
  </si>
  <si>
    <t>Transaction type</t>
  </si>
  <si>
    <t>Amount</t>
  </si>
  <si>
    <t>Fund cash flow and list of fund available for benchmarking (to be selected in PME+ sheet)</t>
  </si>
  <si>
    <t>Count</t>
  </si>
  <si>
    <t>PME has a shortness issue</t>
  </si>
  <si>
    <t>Public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</si>
</sst>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3" formatCode="_(* #,##0.00_);_(* \(#,##0.00\);_(* &quot;-&quot;??_);_(@_)"/>
    <numFmt numFmtId="164" formatCode="_-* #,##0.00_-;\-* #,##0.00_-;_-* &quot;-&quot;??_-;_-@_-"/>
    <numFmt numFmtId="165" formatCode="[$-F800]dddd\,\ mmmm\ dd\,\ yyyy"/>
    <numFmt numFmtId="166" formatCode="_(* #,##0.0000_);_(* \(#,##0.0000\);_(* &quot;-&quot;??_);_(@_)"/>
    <numFmt numFmtId="167" formatCode="0.0%"/>
    <numFmt numFmtId="168" formatCode="_(* #,##0.00_);_(* \(#,##0.00\);_(* &quot;-&quot;_);_(@_)"/>
    <numFmt numFmtId="169" formatCode="_-* #,##0.0000000_-;\-* #,##0.0000000_-;_-* &quot;-&quot;??_-;_-@_-"/>
    <numFmt numFmtId="170" formatCode="[$-409]d\-mmm\-yy;@"/>
    <numFmt numFmtId="171" formatCode="0.0"/>
  </numFmts>
  <fonts count="21" x14ac:knownFonts="1">
    <font>
      <sz val="11"/>
      <color theme="1"/>
      <name val="Calibri"/>
      <family val="2"/>
      <scheme val="minor"/>
    </font>
    <font>
      <sz val="11"/>
      <color theme="1"/>
      <name val="Calibri"/>
      <family val="2"/>
      <scheme val="minor"/>
    </font>
    <font>
      <sz val="11"/>
      <color theme="1"/>
      <name val="Gill Sans MT"/>
      <family val="2"/>
    </font>
    <font>
      <b/>
      <sz val="11"/>
      <color theme="1"/>
      <name val="Gill Sans MT"/>
      <family val="2"/>
    </font>
    <font>
      <b/>
      <sz val="10"/>
      <name val="Gill Sans MT"/>
      <family val="2"/>
    </font>
    <font>
      <sz val="10"/>
      <name val="Gill Sans MT"/>
      <family val="2"/>
    </font>
    <font>
      <b/>
      <sz val="11"/>
      <color theme="0"/>
      <name val="Gill Sans MT"/>
      <family val="2"/>
    </font>
    <font>
      <b/>
      <sz val="11"/>
      <name val="Gill Sans MT"/>
      <family val="2"/>
    </font>
    <font>
      <sz val="11"/>
      <name val="Gill Sans MT"/>
      <family val="2"/>
    </font>
    <font>
      <b/>
      <sz val="11"/>
      <color theme="1"/>
      <name val="Calibri"/>
      <family val="2"/>
      <scheme val="minor"/>
    </font>
    <font>
      <sz val="10"/>
      <name val="Arial"/>
      <family val="2"/>
    </font>
    <font>
      <sz val="11"/>
      <color theme="0"/>
      <name val="Calibri"/>
      <family val="2"/>
      <scheme val="minor"/>
    </font>
    <font>
      <sz val="11"/>
      <name val="Arial"/>
      <family val="2"/>
    </font>
    <font>
      <b/>
      <sz val="11"/>
      <name val="Arial"/>
      <family val="2"/>
    </font>
    <font>
      <sz val="11"/>
      <color indexed="8"/>
      <name val="Calibri"/>
      <family val="2"/>
    </font>
    <font>
      <sz val="11"/>
      <color indexed="9"/>
      <name val="Calibri"/>
      <family val="2"/>
    </font>
    <font>
      <b/>
      <sz val="11"/>
      <color indexed="8"/>
      <name val="Calibri"/>
      <family val="2"/>
    </font>
    <font>
      <b/>
      <sz val="18"/>
      <color indexed="62"/>
      <name val="Cambria"/>
      <family val="2"/>
    </font>
    <font>
      <b/>
      <sz val="11"/>
      <color rgb="FFFFFFFF"/>
      <name val="Arial"/>
      <family val="2"/>
    </font>
    <font>
      <sz val="12"/>
      <color rgb="FFFFFFFF"/>
      <name val="Calibri"/>
      <family val="2"/>
      <scheme val="minor"/>
    </font>
    <font>
      <sz val="11"/>
      <color rgb="FFFFFFFF"/>
      <name val="Arial"/>
      <family val="2"/>
    </font>
  </fonts>
  <fills count="29">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FFFFCC"/>
        <bgColor indexed="64"/>
      </patternFill>
    </fill>
    <fill>
      <patternFill patternType="solid">
        <fgColor theme="9" tint="0.39997558519241921"/>
        <bgColor indexed="64"/>
      </patternFill>
    </fill>
    <fill>
      <patternFill patternType="solid">
        <fgColor theme="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rgb="FFFFC000"/>
        <bgColor indexed="64"/>
      </patternFill>
    </fill>
    <fill>
      <patternFill patternType="solid">
        <fgColor rgb="FFC00000"/>
        <bgColor indexed="64"/>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3A9986"/>
        <bgColor indexed="64"/>
      </patternFill>
    </fill>
    <fill>
      <patternFill patternType="solid">
        <fgColor rgb="FF88C8BF"/>
        <bgColor indexed="64"/>
      </patternFill>
    </fill>
    <fill>
      <patternFill patternType="solid">
        <fgColor rgb="FFFFFFFF"/>
        <bgColor indexed="64"/>
      </patternFill>
    </fill>
    <fill>
      <patternFill patternType="solid">
        <fgColor rgb="FFFF2C2C"/>
        <bgColor indexed="64"/>
      </patternFill>
    </fill>
  </fills>
  <borders count="12">
    <border>
      <left/>
      <right/>
      <top/>
      <bottom/>
      <diagonal/>
    </border>
    <border>
      <left/>
      <right/>
      <top style="thin">
        <color indexed="64"/>
      </top>
      <bottom style="double">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s>
  <cellStyleXfs count="29">
    <xf numFmtId="0" fontId="0" fillId="0" borderId="0"/>
    <xf numFmtId="9" fontId="1" fillId="0" borderId="0" applyFont="0" applyFill="0" applyBorder="0" applyAlignment="0" applyProtection="0"/>
    <xf numFmtId="164" fontId="1" fillId="0" borderId="0" applyFont="0" applyFill="0" applyBorder="0" applyAlignment="0" applyProtection="0"/>
    <xf numFmtId="0" fontId="10" fillId="0" borderId="0"/>
    <xf numFmtId="9" fontId="10" fillId="0" borderId="0" applyFont="0" applyFill="0" applyBorder="0" applyAlignment="0" applyProtection="0"/>
    <xf numFmtId="164" fontId="10" fillId="0" borderId="0" applyFont="0" applyFill="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5"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5" fillId="18" borderId="0" applyNumberFormat="0" applyBorder="0" applyAlignment="0" applyProtection="0"/>
    <xf numFmtId="0" fontId="14" fillId="16" borderId="0" applyNumberFormat="0" applyBorder="0" applyAlignment="0" applyProtection="0"/>
    <xf numFmtId="0" fontId="14" fillId="19" borderId="0" applyNumberFormat="0" applyBorder="0" applyAlignment="0" applyProtection="0"/>
    <xf numFmtId="0" fontId="15" fillId="17"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15" fillId="17" borderId="0" applyNumberFormat="0" applyBorder="0" applyAlignment="0" applyProtection="0"/>
    <xf numFmtId="0" fontId="14" fillId="20" borderId="0" applyNumberFormat="0" applyBorder="0" applyAlignment="0" applyProtection="0"/>
    <xf numFmtId="0" fontId="14" fillId="14" borderId="0" applyNumberFormat="0" applyBorder="0" applyAlignment="0" applyProtection="0"/>
    <xf numFmtId="0" fontId="15" fillId="15"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5"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7" fillId="0" borderId="0" applyNumberFormat="0" applyFill="0" applyBorder="0" applyAlignment="0" applyProtection="0"/>
    <xf numFmtId="164" fontId="1" fillId="0" borderId="0" applyFont="0" applyFill="0" applyBorder="0" applyAlignment="0" applyProtection="0"/>
  </cellStyleXfs>
  <cellXfs count="146">
    <xf numFmtId="0" fontId="0" fillId="0" borderId="0" xfId="0"/>
    <xf numFmtId="165" fontId="2" fillId="0" borderId="0" xfId="0" applyNumberFormat="1" applyFont="1"/>
    <xf numFmtId="0" fontId="2" fillId="0" borderId="0" xfId="0" applyFont="1"/>
    <xf numFmtId="0" fontId="3" fillId="0" borderId="0" xfId="0" applyFont="1" applyAlignment="1">
      <alignment horizontal="center"/>
    </xf>
    <xf numFmtId="14" fontId="2" fillId="0" borderId="0" xfId="0" applyNumberFormat="1" applyFont="1"/>
    <xf numFmtId="165" fontId="3" fillId="0" borderId="0" xfId="0" applyNumberFormat="1" applyFont="1"/>
    <xf numFmtId="165" fontId="3" fillId="0" borderId="0" xfId="0" applyNumberFormat="1" applyFont="1" applyAlignment="1">
      <alignment horizontal="center"/>
    </xf>
    <xf numFmtId="43" fontId="2" fillId="6" borderId="2" xfId="0" applyNumberFormat="1" applyFont="1" applyFill="1" applyBorder="1"/>
    <xf numFmtId="43" fontId="2" fillId="6" borderId="3" xfId="0" applyNumberFormat="1" applyFont="1" applyFill="1" applyBorder="1"/>
    <xf numFmtId="43" fontId="2" fillId="6" borderId="4" xfId="0" applyNumberFormat="1" applyFont="1" applyFill="1" applyBorder="1"/>
    <xf numFmtId="0" fontId="2" fillId="0" borderId="5" xfId="0" applyFont="1" applyFill="1" applyBorder="1"/>
    <xf numFmtId="43" fontId="2" fillId="0" borderId="5" xfId="0" applyNumberFormat="1" applyFont="1" applyFill="1" applyBorder="1"/>
    <xf numFmtId="41" fontId="2" fillId="0" borderId="0" xfId="0" applyNumberFormat="1" applyFont="1"/>
    <xf numFmtId="41" fontId="3" fillId="0" borderId="1" xfId="0" applyNumberFormat="1" applyFont="1" applyBorder="1"/>
    <xf numFmtId="41" fontId="3" fillId="5" borderId="1" xfId="0" applyNumberFormat="1" applyFont="1" applyFill="1" applyBorder="1"/>
    <xf numFmtId="167" fontId="4" fillId="5" borderId="0" xfId="1" applyNumberFormat="1" applyFont="1" applyFill="1" applyBorder="1" applyProtection="1"/>
    <xf numFmtId="41" fontId="2" fillId="0" borderId="0" xfId="0" applyNumberFormat="1" applyFont="1" applyAlignment="1">
      <alignment horizontal="center"/>
    </xf>
    <xf numFmtId="167" fontId="4" fillId="2" borderId="0" xfId="1" applyNumberFormat="1" applyFont="1" applyFill="1" applyBorder="1" applyProtection="1"/>
    <xf numFmtId="165" fontId="3" fillId="0" borderId="0" xfId="0" applyNumberFormat="1" applyFont="1" applyAlignment="1">
      <alignment horizontal="left"/>
    </xf>
    <xf numFmtId="41" fontId="3" fillId="0" borderId="0" xfId="0" applyNumberFormat="1" applyFont="1"/>
    <xf numFmtId="41" fontId="3" fillId="6" borderId="0" xfId="0" applyNumberFormat="1" applyFont="1" applyFill="1"/>
    <xf numFmtId="43" fontId="3" fillId="6" borderId="0" xfId="0" applyNumberFormat="1" applyFont="1" applyFill="1"/>
    <xf numFmtId="165" fontId="6" fillId="0" borderId="0" xfId="0" applyNumberFormat="1" applyFont="1" applyAlignment="1">
      <alignment horizontal="right"/>
    </xf>
    <xf numFmtId="43" fontId="6" fillId="0" borderId="0" xfId="0" applyNumberFormat="1" applyFont="1"/>
    <xf numFmtId="166" fontId="3" fillId="6" borderId="0" xfId="0" applyNumberFormat="1" applyFont="1" applyFill="1" applyBorder="1"/>
    <xf numFmtId="10" fontId="2" fillId="0" borderId="0" xfId="1" applyNumberFormat="1" applyFont="1"/>
    <xf numFmtId="0" fontId="5" fillId="0" borderId="8" xfId="0" applyFont="1" applyBorder="1"/>
    <xf numFmtId="0" fontId="4" fillId="0" borderId="0" xfId="0" applyFont="1" applyBorder="1" applyAlignment="1">
      <alignment horizontal="right"/>
    </xf>
    <xf numFmtId="0" fontId="5" fillId="0" borderId="0" xfId="0" applyFont="1" applyBorder="1"/>
    <xf numFmtId="0" fontId="5" fillId="0" borderId="10" xfId="0" applyFont="1" applyBorder="1"/>
    <xf numFmtId="167" fontId="5" fillId="0" borderId="0" xfId="0" applyNumberFormat="1" applyFont="1" applyBorder="1"/>
    <xf numFmtId="167" fontId="5" fillId="0" borderId="11" xfId="0" applyNumberFormat="1" applyFont="1" applyBorder="1"/>
    <xf numFmtId="165" fontId="3" fillId="0" borderId="6" xfId="0" applyNumberFormat="1" applyFont="1" applyBorder="1"/>
    <xf numFmtId="165" fontId="3" fillId="0" borderId="8" xfId="0" applyNumberFormat="1" applyFont="1" applyBorder="1"/>
    <xf numFmtId="165" fontId="3" fillId="0" borderId="0" xfId="0" applyNumberFormat="1" applyFont="1" applyBorder="1"/>
    <xf numFmtId="0" fontId="2" fillId="0" borderId="0" xfId="0" applyFont="1" applyBorder="1"/>
    <xf numFmtId="165" fontId="3" fillId="6" borderId="7" xfId="0" applyNumberFormat="1" applyFont="1" applyFill="1" applyBorder="1"/>
    <xf numFmtId="0" fontId="2" fillId="6" borderId="7" xfId="0" applyFont="1" applyFill="1" applyBorder="1"/>
    <xf numFmtId="41" fontId="3" fillId="0" borderId="0" xfId="0" applyNumberFormat="1" applyFont="1" applyBorder="1"/>
    <xf numFmtId="43" fontId="2" fillId="0" borderId="9" xfId="0" applyNumberFormat="1" applyFont="1" applyFill="1" applyBorder="1"/>
    <xf numFmtId="43" fontId="2" fillId="0" borderId="8" xfId="0" applyNumberFormat="1" applyFont="1" applyFill="1" applyBorder="1"/>
    <xf numFmtId="168" fontId="3" fillId="0" borderId="0" xfId="0" applyNumberFormat="1" applyFont="1" applyAlignment="1">
      <alignment horizontal="center"/>
    </xf>
    <xf numFmtId="0" fontId="2" fillId="0" borderId="0" xfId="0" applyFont="1" applyFill="1" applyBorder="1"/>
    <xf numFmtId="10" fontId="5" fillId="0" borderId="0" xfId="0" applyNumberFormat="1" applyFont="1" applyBorder="1"/>
    <xf numFmtId="0" fontId="4" fillId="0" borderId="0" xfId="0" applyFont="1" applyBorder="1" applyAlignment="1">
      <alignment horizontal="center" wrapText="1"/>
    </xf>
    <xf numFmtId="0" fontId="2" fillId="0" borderId="8" xfId="0" applyFont="1" applyBorder="1"/>
    <xf numFmtId="0" fontId="4" fillId="0" borderId="8" xfId="0" applyFont="1" applyBorder="1" applyAlignment="1">
      <alignment horizontal="center" wrapText="1"/>
    </xf>
    <xf numFmtId="167" fontId="5" fillId="0" borderId="8" xfId="0" applyNumberFormat="1" applyFont="1" applyBorder="1"/>
    <xf numFmtId="167" fontId="4" fillId="0" borderId="0" xfId="0" applyNumberFormat="1" applyFont="1" applyFill="1" applyBorder="1" applyAlignment="1">
      <alignment horizontal="right"/>
    </xf>
    <xf numFmtId="43" fontId="2" fillId="8" borderId="5" xfId="0" applyNumberFormat="1" applyFont="1" applyFill="1" applyBorder="1"/>
    <xf numFmtId="0" fontId="2" fillId="0" borderId="8" xfId="0" applyFont="1" applyFill="1" applyBorder="1"/>
    <xf numFmtId="165" fontId="2" fillId="0" borderId="8" xfId="0" applyNumberFormat="1" applyFont="1" applyBorder="1"/>
    <xf numFmtId="167" fontId="4" fillId="5" borderId="0" xfId="1" applyNumberFormat="1" applyFont="1" applyFill="1" applyBorder="1" applyAlignment="1" applyProtection="1">
      <alignment horizontal="right"/>
    </xf>
    <xf numFmtId="165" fontId="2" fillId="0" borderId="0" xfId="0" applyNumberFormat="1" applyFont="1" applyFill="1"/>
    <xf numFmtId="0" fontId="2" fillId="0" borderId="7" xfId="0" applyFont="1" applyFill="1" applyBorder="1"/>
    <xf numFmtId="167" fontId="2" fillId="0" borderId="0" xfId="0" applyNumberFormat="1" applyFont="1" applyBorder="1" applyAlignment="1">
      <alignment horizontal="right"/>
    </xf>
    <xf numFmtId="167" fontId="3" fillId="0" borderId="0" xfId="0" applyNumberFormat="1" applyFont="1" applyBorder="1" applyAlignment="1">
      <alignment horizontal="right"/>
    </xf>
    <xf numFmtId="0" fontId="7" fillId="0" borderId="8" xfId="0" applyFont="1" applyBorder="1"/>
    <xf numFmtId="0" fontId="7" fillId="0" borderId="0" xfId="0" applyFont="1" applyBorder="1" applyAlignment="1">
      <alignment horizontal="right"/>
    </xf>
    <xf numFmtId="0" fontId="7" fillId="0" borderId="0" xfId="0" applyFont="1" applyBorder="1" applyAlignment="1">
      <alignment horizontal="center" wrapText="1"/>
    </xf>
    <xf numFmtId="0" fontId="7" fillId="0" borderId="0" xfId="0" applyFont="1" applyBorder="1" applyAlignment="1">
      <alignment horizontal="center"/>
    </xf>
    <xf numFmtId="0" fontId="8" fillId="0" borderId="0" xfId="0" applyFont="1" applyBorder="1"/>
    <xf numFmtId="0" fontId="8" fillId="0" borderId="8" xfId="0" applyFont="1" applyBorder="1"/>
    <xf numFmtId="167" fontId="8" fillId="0" borderId="0" xfId="0" applyNumberFormat="1" applyFont="1" applyBorder="1" applyAlignment="1">
      <alignment horizontal="right"/>
    </xf>
    <xf numFmtId="167" fontId="7" fillId="0" borderId="0" xfId="0" applyNumberFormat="1" applyFont="1" applyBorder="1" applyAlignment="1">
      <alignment horizontal="right"/>
    </xf>
    <xf numFmtId="0" fontId="3" fillId="4" borderId="0" xfId="0" applyFont="1" applyFill="1" applyAlignment="1">
      <alignment horizontal="center" wrapText="1"/>
    </xf>
    <xf numFmtId="0" fontId="0" fillId="0" borderId="0" xfId="0" applyAlignment="1">
      <alignment wrapText="1"/>
    </xf>
    <xf numFmtId="0" fontId="3" fillId="3" borderId="0" xfId="0" applyFont="1" applyFill="1" applyAlignment="1">
      <alignment horizontal="center" wrapText="1"/>
    </xf>
    <xf numFmtId="167" fontId="4" fillId="7" borderId="8" xfId="0" applyNumberFormat="1" applyFont="1" applyFill="1" applyBorder="1"/>
    <xf numFmtId="167" fontId="4" fillId="7" borderId="0" xfId="0" applyNumberFormat="1" applyFont="1" applyFill="1" applyBorder="1"/>
    <xf numFmtId="10" fontId="5" fillId="7" borderId="0" xfId="0" applyNumberFormat="1" applyFont="1" applyFill="1" applyBorder="1"/>
    <xf numFmtId="0" fontId="3" fillId="4" borderId="0" xfId="0" quotePrefix="1" applyFont="1" applyFill="1" applyAlignment="1">
      <alignment horizontal="center" wrapText="1"/>
    </xf>
    <xf numFmtId="0" fontId="9" fillId="0" borderId="1" xfId="0" applyFont="1" applyBorder="1"/>
    <xf numFmtId="41" fontId="9" fillId="0" borderId="1" xfId="0" applyNumberFormat="1" applyFont="1" applyBorder="1"/>
    <xf numFmtId="0" fontId="10" fillId="0" borderId="0" xfId="0" applyFont="1" applyFill="1" applyBorder="1" applyAlignment="1">
      <alignment horizontal="center"/>
    </xf>
    <xf numFmtId="0" fontId="0" fillId="0" borderId="0" xfId="0" applyAlignment="1">
      <alignment horizontal="center"/>
    </xf>
    <xf numFmtId="10" fontId="0" fillId="0" borderId="0" xfId="1" applyNumberFormat="1" applyFont="1"/>
    <xf numFmtId="14" fontId="0" fillId="0" borderId="0" xfId="0" applyNumberFormat="1"/>
    <xf numFmtId="0" fontId="0" fillId="0" borderId="0" xfId="0" applyFill="1"/>
    <xf numFmtId="0" fontId="0" fillId="9" borderId="0" xfId="0" applyFill="1"/>
    <xf numFmtId="0" fontId="9" fillId="9" borderId="0" xfId="0" applyFont="1" applyFill="1"/>
    <xf numFmtId="164" fontId="9" fillId="9" borderId="0" xfId="2" applyFont="1" applyFill="1"/>
    <xf numFmtId="41" fontId="3" fillId="9" borderId="0" xfId="0" applyNumberFormat="1" applyFont="1" applyFill="1" applyAlignment="1">
      <alignment horizontal="center"/>
    </xf>
    <xf numFmtId="164" fontId="0" fillId="9" borderId="0" xfId="0" applyNumberFormat="1" applyFill="1"/>
    <xf numFmtId="0" fontId="0" fillId="9" borderId="0" xfId="0" applyFill="1" applyAlignment="1">
      <alignment horizontal="center"/>
    </xf>
    <xf numFmtId="0" fontId="9" fillId="10" borderId="0" xfId="0" applyFont="1" applyFill="1" applyAlignment="1">
      <alignment horizontal="center"/>
    </xf>
    <xf numFmtId="41" fontId="0" fillId="0" borderId="0" xfId="0" applyNumberFormat="1"/>
    <xf numFmtId="164" fontId="0" fillId="0" borderId="0" xfId="0" applyNumberFormat="1"/>
    <xf numFmtId="1" fontId="0" fillId="0" borderId="0" xfId="0" applyNumberFormat="1"/>
    <xf numFmtId="164" fontId="2" fillId="0" borderId="0" xfId="0" applyNumberFormat="1" applyFont="1" applyAlignment="1">
      <alignment horizontal="center"/>
    </xf>
    <xf numFmtId="164" fontId="10" fillId="0" borderId="0" xfId="0" applyNumberFormat="1" applyFont="1" applyFill="1" applyBorder="1" applyAlignment="1">
      <alignment horizontal="center"/>
    </xf>
    <xf numFmtId="0" fontId="0" fillId="11" borderId="0" xfId="0" applyFill="1"/>
    <xf numFmtId="49" fontId="0" fillId="11" borderId="0" xfId="0" applyNumberFormat="1" applyFill="1"/>
    <xf numFmtId="0" fontId="0" fillId="11" borderId="0" xfId="0" quotePrefix="1" applyFill="1" applyAlignment="1">
      <alignment horizontal="left"/>
    </xf>
    <xf numFmtId="49" fontId="0" fillId="11" borderId="0" xfId="0" quotePrefix="1" applyNumberFormat="1" applyFill="1" applyAlignment="1">
      <alignment horizontal="left"/>
    </xf>
    <xf numFmtId="167" fontId="0" fillId="0" borderId="0" xfId="1" applyNumberFormat="1" applyFont="1"/>
    <xf numFmtId="169" fontId="0" fillId="0" borderId="0" xfId="2" applyNumberFormat="1" applyFont="1"/>
    <xf numFmtId="1" fontId="0" fillId="12" borderId="0" xfId="0" applyNumberFormat="1" applyFill="1"/>
    <xf numFmtId="1" fontId="11" fillId="13" borderId="0" xfId="0" applyNumberFormat="1" applyFont="1" applyFill="1"/>
    <xf numFmtId="0" fontId="12" fillId="0" borderId="0" xfId="0" applyFont="1"/>
    <xf numFmtId="170" fontId="12" fillId="0" borderId="0" xfId="0" applyNumberFormat="1" applyFont="1"/>
    <xf numFmtId="15" fontId="12" fillId="0" borderId="0" xfId="0" applyNumberFormat="1" applyFont="1"/>
    <xf numFmtId="0" fontId="12" fillId="0" borderId="0" xfId="0" applyNumberFormat="1" applyFont="1"/>
    <xf numFmtId="0" fontId="13" fillId="0" borderId="0" xfId="0" applyFont="1"/>
    <xf numFmtId="0" fontId="12" fillId="26" borderId="0" xfId="0" applyFont="1" applyFill="1"/>
    <xf numFmtId="10" fontId="12" fillId="26" borderId="0" xfId="0" applyNumberFormat="1" applyFont="1" applyFill="1"/>
    <xf numFmtId="2" fontId="12" fillId="26" borderId="0" xfId="0" applyNumberFormat="1" applyFont="1" applyFill="1"/>
    <xf numFmtId="0" fontId="18" fillId="25" borderId="0" xfId="0" applyFont="1" applyFill="1" applyAlignment="1">
      <alignment horizontal="left"/>
    </xf>
    <xf numFmtId="15" fontId="12" fillId="26" borderId="0" xfId="0" applyNumberFormat="1" applyFont="1" applyFill="1"/>
    <xf numFmtId="171" fontId="12" fillId="26" borderId="0" xfId="0" applyNumberFormat="1" applyFont="1" applyFill="1"/>
    <xf numFmtId="1" fontId="12" fillId="26" borderId="0" xfId="0" applyNumberFormat="1" applyFont="1" applyFill="1"/>
    <xf numFmtId="171" fontId="13" fillId="26" borderId="0" xfId="0" applyNumberFormat="1" applyFont="1" applyFill="1"/>
    <xf numFmtId="2" fontId="13" fillId="26" borderId="0" xfId="0" applyNumberFormat="1" applyFont="1" applyFill="1"/>
    <xf numFmtId="0" fontId="12" fillId="26" borderId="0" xfId="0" applyNumberFormat="1" applyFont="1" applyFill="1"/>
    <xf numFmtId="10" fontId="13" fillId="26" borderId="0" xfId="0" applyNumberFormat="1" applyFont="1" applyFill="1"/>
    <xf numFmtId="0" fontId="18" fillId="25" borderId="0" xfId="0" applyFont="1" applyFill="1" applyAlignment="1">
      <alignment horizontal="left" vertical="top"/>
    </xf>
    <xf numFmtId="0" fontId="18" fillId="25" borderId="0" xfId="0" applyFont="1" applyFill="1" applyAlignment="1">
      <alignment vertical="top"/>
    </xf>
    <xf numFmtId="0" fontId="19" fillId="27" borderId="0" xfId="0" applyFont="1" applyFill="1"/>
    <xf numFmtId="0" fontId="20" fillId="27" borderId="0" xfId="0" applyFont="1" applyFill="1" applyAlignment="1">
      <alignment vertical="top"/>
    </xf>
    <xf numFmtId="0" fontId="20" fillId="27" borderId="0" xfId="0" applyFont="1" applyFill="1"/>
    <xf numFmtId="0" fontId="12" fillId="27" borderId="0" xfId="0" applyFont="1" applyFill="1"/>
    <xf numFmtId="0" fontId="13" fillId="27" borderId="0" xfId="0" applyFont="1" applyFill="1"/>
    <xf numFmtId="0" fontId="12" fillId="27" borderId="0" xfId="0" applyFont="1" applyFill="1" applyAlignment="1">
      <alignment vertical="top"/>
    </xf>
    <xf numFmtId="0" fontId="20" fillId="25" borderId="0" xfId="0" applyFont="1" applyFill="1" applyAlignment="1">
      <alignment horizontal="left"/>
    </xf>
    <xf numFmtId="0" fontId="12" fillId="26" borderId="0" xfId="0" applyNumberFormat="1" applyFont="1" applyFill="1" applyAlignment="1">
      <alignment horizontal="right"/>
    </xf>
    <xf numFmtId="0" fontId="12" fillId="26" borderId="0" xfId="0" applyFont="1" applyFill="1" applyAlignment="1">
      <alignment horizontal="right"/>
    </xf>
    <xf numFmtId="0" fontId="12" fillId="0" borderId="0" xfId="0" applyFont="1"/>
    <xf numFmtId="0" fontId="12" fillId="28" borderId="0" xfId="0" applyFont="1" applyFill="1"/>
    <xf numFmtId="0" fontId="20" fillId="28" borderId="0" xfId="0" applyFont="1" applyFill="1"/>
    <xf numFmtId="0" fontId="18" fillId="28" borderId="0" xfId="0" applyFont="1" applyFill="1"/>
    <xf numFmtId="0" fontId="20" fillId="25" borderId="0" xfId="0" applyFont="1" applyFill="1" applyAlignment="1">
      <alignment horizontal="right"/>
    </xf>
    <xf numFmtId="0" fontId="20" fillId="25" borderId="0" xfId="0" applyFont="1" applyFill="1" applyAlignment="1">
      <alignment horizontal="right" wrapText="1"/>
    </xf>
    <xf numFmtId="1" fontId="18" fillId="25" borderId="0" xfId="0" applyNumberFormat="1" applyFont="1" applyFill="1" applyAlignment="1">
      <alignment vertical="top"/>
    </xf>
    <xf numFmtId="1" fontId="20" fillId="25" borderId="0" xfId="0" applyNumberFormat="1" applyFont="1" applyFill="1" applyAlignment="1">
      <alignment horizontal="right" wrapText="1"/>
    </xf>
    <xf numFmtId="1" fontId="13" fillId="26" borderId="0" xfId="0" applyNumberFormat="1" applyFont="1" applyFill="1"/>
    <xf numFmtId="1" fontId="12" fillId="27" borderId="0" xfId="0" applyNumberFormat="1" applyFont="1" applyFill="1"/>
    <xf numFmtId="1" fontId="18" fillId="25" borderId="0" xfId="0" applyNumberFormat="1" applyFont="1" applyFill="1" applyAlignment="1">
      <alignment horizontal="left" vertical="top"/>
    </xf>
    <xf numFmtId="1" fontId="20" fillId="25" borderId="0" xfId="0" applyNumberFormat="1" applyFont="1" applyFill="1" applyAlignment="1">
      <alignment horizontal="left"/>
    </xf>
    <xf numFmtId="1" fontId="20" fillId="25" borderId="0" xfId="0" applyNumberFormat="1" applyFont="1" applyFill="1" applyAlignment="1">
      <alignment horizontal="right"/>
    </xf>
    <xf numFmtId="0" fontId="12" fillId="26" borderId="0" xfId="0" applyFont="1" applyFill="1" applyAlignment="1">
      <alignment horizontal="left"/>
    </xf>
    <xf numFmtId="0" fontId="18" fillId="25" borderId="0" xfId="0" applyFont="1" applyFill="1" applyAlignment="1">
      <alignment horizontal="left"/>
    </xf>
    <xf numFmtId="165" fontId="3" fillId="0" borderId="0" xfId="0" applyNumberFormat="1" applyFont="1" applyAlignment="1">
      <alignment wrapText="1"/>
    </xf>
    <xf numFmtId="0" fontId="0" fillId="0" borderId="0" xfId="0" applyAlignment="1">
      <alignment wrapText="1"/>
    </xf>
    <xf numFmtId="0" fontId="3" fillId="4" borderId="0" xfId="0" applyFont="1" applyFill="1" applyAlignment="1">
      <alignment horizontal="center" wrapText="1"/>
    </xf>
    <xf numFmtId="0" fontId="3" fillId="3" borderId="0" xfId="0" applyFont="1" applyFill="1" applyAlignment="1">
      <alignment horizontal="center" wrapText="1"/>
    </xf>
    <xf numFmtId="0" fontId="0" fillId="3" borderId="0" xfId="0" applyFill="1" applyAlignment="1">
      <alignment wrapText="1"/>
    </xf>
  </cellXfs>
  <cellStyles count="29">
    <cellStyle name="Accent1 - 20%" xfId="6" xr:uid="{00000000-0005-0000-0000-000000000000}"/>
    <cellStyle name="Accent1 - 40%" xfId="7" xr:uid="{00000000-0005-0000-0000-000001000000}"/>
    <cellStyle name="Accent1 - 60%" xfId="8" xr:uid="{00000000-0005-0000-0000-000002000000}"/>
    <cellStyle name="Accent2 - 20%" xfId="9" xr:uid="{00000000-0005-0000-0000-000003000000}"/>
    <cellStyle name="Accent2 - 40%" xfId="10" xr:uid="{00000000-0005-0000-0000-000004000000}"/>
    <cellStyle name="Accent2 - 60%" xfId="11" xr:uid="{00000000-0005-0000-0000-000005000000}"/>
    <cellStyle name="Accent3 - 20%" xfId="12" xr:uid="{00000000-0005-0000-0000-000006000000}"/>
    <cellStyle name="Accent3 - 40%" xfId="13" xr:uid="{00000000-0005-0000-0000-000007000000}"/>
    <cellStyle name="Accent3 - 60%" xfId="14" xr:uid="{00000000-0005-0000-0000-000008000000}"/>
    <cellStyle name="Accent4 - 20%" xfId="15" xr:uid="{00000000-0005-0000-0000-000009000000}"/>
    <cellStyle name="Accent4 - 40%" xfId="16" xr:uid="{00000000-0005-0000-0000-00000A000000}"/>
    <cellStyle name="Accent4 - 60%" xfId="17" xr:uid="{00000000-0005-0000-0000-00000B000000}"/>
    <cellStyle name="Accent5 - 20%" xfId="18" xr:uid="{00000000-0005-0000-0000-00000C000000}"/>
    <cellStyle name="Accent5 - 40%" xfId="19" xr:uid="{00000000-0005-0000-0000-00000D000000}"/>
    <cellStyle name="Accent5 - 60%" xfId="20" xr:uid="{00000000-0005-0000-0000-00000E000000}"/>
    <cellStyle name="Accent6 - 20%" xfId="21" xr:uid="{00000000-0005-0000-0000-00000F000000}"/>
    <cellStyle name="Accent6 - 40%" xfId="22" xr:uid="{00000000-0005-0000-0000-000010000000}"/>
    <cellStyle name="Accent6 - 60%" xfId="23" xr:uid="{00000000-0005-0000-0000-000011000000}"/>
    <cellStyle name="Comma" xfId="2" builtinId="3"/>
    <cellStyle name="Comma 2" xfId="5" xr:uid="{00000000-0005-0000-0000-000013000000}"/>
    <cellStyle name="Comma 3" xfId="28" xr:uid="{00000000-0005-0000-0000-000014000000}"/>
    <cellStyle name="Emphasis 1" xfId="24" xr:uid="{00000000-0005-0000-0000-000015000000}"/>
    <cellStyle name="Emphasis 2" xfId="25" xr:uid="{00000000-0005-0000-0000-000016000000}"/>
    <cellStyle name="Emphasis 3" xfId="26" xr:uid="{00000000-0005-0000-0000-000017000000}"/>
    <cellStyle name="Normal" xfId="0" builtinId="0"/>
    <cellStyle name="Normal 2" xfId="3" xr:uid="{00000000-0005-0000-0000-000019000000}"/>
    <cellStyle name="Percent" xfId="1" builtinId="5"/>
    <cellStyle name="Percent 2" xfId="4" xr:uid="{00000000-0005-0000-0000-00001B000000}"/>
    <cellStyle name="Sheet Title" xfId="27" xr:uid="{00000000-0005-0000-0000-00001C000000}"/>
  </cellStyles>
  <dxfs count="4">
    <dxf>
      <font>
        <b/>
        <i val="0"/>
        <color rgb="FFFF2C2C"/>
      </font>
      <fill>
        <patternFill>
          <bgColor rgb="FF88C8BF"/>
        </patternFill>
      </fill>
    </dxf>
    <dxf>
      <fill>
        <patternFill>
          <bgColor rgb="FFFFFFFF"/>
        </patternFill>
      </fill>
    </dxf>
    <dxf>
      <fill>
        <patternFill>
          <bgColor rgb="FFFFFFFF"/>
        </patternFill>
      </fill>
    </dxf>
    <dxf>
      <fill>
        <patternFill>
          <bgColor rgb="FFFFFFFF"/>
        </patternFill>
      </fill>
      <border>
        <left/>
        <right/>
        <top/>
        <bottom/>
        <vertical/>
        <horizontal/>
      </border>
    </dxf>
  </dxfs>
  <tableStyles count="0" defaultTableStyle="TableStyleMedium2" defaultPivotStyle="PivotStyleLight16"/>
  <colors>
    <mruColors>
      <color rgb="FFFFFFFF"/>
      <color rgb="FFFF2C2C"/>
      <color rgb="FF88C8BF"/>
      <color rgb="FF3A9986"/>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9526</xdr:colOff>
      <xdr:row>16</xdr:row>
      <xdr:rowOff>85725</xdr:rowOff>
    </xdr:from>
    <xdr:to>
      <xdr:col>3</xdr:col>
      <xdr:colOff>19051</xdr:colOff>
      <xdr:row>53</xdr:row>
      <xdr:rowOff>152400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76226" y="3409950"/>
          <a:ext cx="3486150" cy="6762750"/>
        </a:xfrm>
        <a:prstGeom prst="rect">
          <a:avLst/>
        </a:prstGeom>
        <a:solidFill>
          <a:srgbClr val="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ysClr val="windowText" lastClr="000000"/>
              </a:solidFill>
            </a:rPr>
            <a:t>Capital Dynamics PME+ can be computed for three different funds (select in Cell B5). The public benchmark used is the S&amp;P 500 Total Return (source: Yahoo Finance).</a:t>
          </a:r>
        </a:p>
        <a:p>
          <a:endParaRPr lang="en-US" sz="400" baseline="0">
            <a:solidFill>
              <a:sysClr val="windowText" lastClr="000000"/>
            </a:solidFill>
          </a:endParaRPr>
        </a:p>
        <a:p>
          <a:r>
            <a:rPr lang="en-US" sz="200" baseline="0">
              <a:solidFill>
                <a:sysClr val="windowText" lastClr="000000"/>
              </a:solidFill>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ysClr val="windowText" lastClr="000000"/>
              </a:solidFill>
            </a:rPr>
            <a:t>Happy Partners Fund III </a:t>
          </a:r>
          <a:r>
            <a:rPr lang="en-US" sz="1100" b="0" baseline="0">
              <a:solidFill>
                <a:sysClr val="windowText" lastClr="000000"/>
              </a:solidFill>
            </a:rPr>
            <a:t>illustrates a private equity fund that outperforms the public market - lambda is much smaller than one. The public NAV is negative making the PME calculation questionable. Capital Dynamics PME+ overcomes this issue.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mn-lt"/>
              <a:ea typeface="+mn-ea"/>
              <a:cs typeface="+mn-cs"/>
            </a:rPr>
            <a:t>Market Partners Fund X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illustrates a private equity fund's performance that is close to that of the public market - lambda is very close to 1. Capital Dynamics PME+ is very close to PME.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mn-lt"/>
              <a:ea typeface="+mn-ea"/>
              <a:cs typeface="+mn-cs"/>
            </a:rPr>
            <a:t>Unlucky Partners Fund I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illustrastes a private equity fund that has poor performance compared to the market - lambda is larger than 1.</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More information about Capital Dynamics PME+:</a:t>
          </a: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ysClr val="windowText" lastClr="000000"/>
              </a:solidFill>
            </a:rPr>
            <a:t>Public benchmarking of private equity Quantifying the shortness issue of PME </a:t>
          </a:r>
        </a:p>
        <a:p>
          <a:r>
            <a:rPr lang="en-US" sz="800" b="0" baseline="0">
              <a:solidFill>
                <a:sysClr val="windowText" lastClr="000000"/>
              </a:solidFill>
            </a:rPr>
            <a:t>https://capdyn.com/media/1813/white-paper-shortness-final-30jul2015.pdf</a:t>
          </a:r>
        </a:p>
        <a:p>
          <a:endParaRPr lang="en-US" sz="800" b="0" baseline="0">
            <a:solidFill>
              <a:sysClr val="windowText" lastClr="000000"/>
            </a:solidFill>
          </a:endParaRPr>
        </a:p>
        <a:p>
          <a:endParaRPr lang="en-US" sz="800" b="0" baseline="0">
            <a:solidFill>
              <a:sysClr val="windowText" lastClr="000000"/>
            </a:solidFill>
          </a:endParaRPr>
        </a:p>
        <a:p>
          <a:r>
            <a:rPr lang="en-US" sz="1100" b="0" baseline="0">
              <a:solidFill>
                <a:sysClr val="windowText" lastClr="000000"/>
              </a:solidFill>
            </a:rPr>
            <a:t>Calculations performed using Capital Dynamics PME+ to compute the outperformance to the public market represented by the S&amp;P 500 Total Return Index.</a:t>
          </a:r>
        </a:p>
        <a:p>
          <a:endParaRPr lang="en-US" sz="1100" b="0" baseline="0">
            <a:solidFill>
              <a:sysClr val="windowText" lastClr="000000"/>
            </a:solidFill>
          </a:endParaRPr>
        </a:p>
        <a:p>
          <a:r>
            <a:rPr lang="en-US" sz="1100" b="0" baseline="0">
              <a:solidFill>
                <a:sysClr val="windowText" lastClr="000000"/>
              </a:solidFill>
            </a:rPr>
            <a:t>The information contained herein is provided for informational purposes only and is not and may not be relied on as investment advice, as an offer to sell, or a solicitation of an offer to buy securities. </a:t>
          </a:r>
          <a:endParaRPr lang="en-US" sz="1100" b="1" baseline="0">
            <a:solidFill>
              <a:sysClr val="windowText" lastClr="000000"/>
            </a:solidFill>
          </a:endParaRPr>
        </a:p>
      </xdr:txBody>
    </xdr:sp>
    <xdr:clientData/>
  </xdr:twoCellAnchor>
  <xdr:twoCellAnchor editAs="oneCell">
    <xdr:from>
      <xdr:col>1</xdr:col>
      <xdr:colOff>85725</xdr:colOff>
      <xdr:row>0</xdr:row>
      <xdr:rowOff>200025</xdr:rowOff>
    </xdr:from>
    <xdr:to>
      <xdr:col>2</xdr:col>
      <xdr:colOff>1365798</xdr:colOff>
      <xdr:row>1</xdr:row>
      <xdr:rowOff>180975</xdr:rowOff>
    </xdr:to>
    <xdr:pic>
      <xdr:nvPicPr>
        <xdr:cNvPr id="3" name="Picture 2" descr="CD Values">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200025"/>
          <a:ext cx="3375573"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180975</xdr:rowOff>
    </xdr:from>
    <xdr:to>
      <xdr:col>14</xdr:col>
      <xdr:colOff>417807</xdr:colOff>
      <xdr:row>28</xdr:row>
      <xdr:rowOff>30161</xdr:rowOff>
    </xdr:to>
    <xdr:sp macro="" textlink="">
      <xdr:nvSpPr>
        <xdr:cNvPr id="5" name="Content Placeholder 5">
          <a:extLst>
            <a:ext uri="{FF2B5EF4-FFF2-40B4-BE49-F238E27FC236}">
              <a16:creationId xmlns:a16="http://schemas.microsoft.com/office/drawing/2014/main" id="{00000000-0008-0000-0900-000005000000}"/>
            </a:ext>
          </a:extLst>
        </xdr:cNvPr>
        <xdr:cNvSpPr>
          <a:spLocks noGrp="1"/>
        </xdr:cNvSpPr>
      </xdr:nvSpPr>
      <xdr:spPr>
        <a:xfrm>
          <a:off x="0" y="752475"/>
          <a:ext cx="8952207" cy="4611686"/>
        </a:xfrm>
        <a:prstGeom prst="rect">
          <a:avLst/>
        </a:prstGeom>
        <a:solidFill>
          <a:srgbClr val="FFFFFF"/>
        </a:solidFill>
      </xdr:spPr>
      <xdr:txBody>
        <a:bodyPr vert="horz" wrap="square" lIns="0" tIns="0" rIns="0" bIns="0" rtlCol="0">
          <a:noAutofit/>
        </a:bodyPr>
        <a:lstStyle>
          <a:lvl1pPr marL="342900" indent="-342900" algn="l" defTabSz="457200" rtl="0" eaLnBrk="1" latinLnBrk="0" hangingPunct="1">
            <a:lnSpc>
              <a:spcPct val="100000"/>
            </a:lnSpc>
            <a:spcBef>
              <a:spcPct val="20000"/>
            </a:spcBef>
            <a:buFont typeface="Arial"/>
            <a:buChar char="•"/>
            <a:defRPr sz="2000" b="0" i="0" kern="1200" baseline="0">
              <a:solidFill>
                <a:srgbClr val="373A40"/>
              </a:solidFill>
              <a:latin typeface="Calibri"/>
              <a:ea typeface="+mn-ea"/>
              <a:cs typeface="Calibri"/>
            </a:defRPr>
          </a:lvl1pPr>
          <a:lvl2pPr marL="742950" indent="-285750" algn="l" defTabSz="457200" rtl="0" eaLnBrk="1" latinLnBrk="0" hangingPunct="1">
            <a:lnSpc>
              <a:spcPct val="100000"/>
            </a:lnSpc>
            <a:spcBef>
              <a:spcPct val="20000"/>
            </a:spcBef>
            <a:buFont typeface="Arial"/>
            <a:buChar char="–"/>
            <a:defRPr sz="1800" b="0" i="0" kern="1200">
              <a:solidFill>
                <a:srgbClr val="373A40"/>
              </a:solidFill>
              <a:latin typeface="Calibri"/>
              <a:ea typeface="+mn-ea"/>
              <a:cs typeface="Calibri"/>
            </a:defRPr>
          </a:lvl2pPr>
          <a:lvl3pPr marL="1143000" indent="-228600" algn="l" defTabSz="457200" rtl="0" eaLnBrk="1" latinLnBrk="0" hangingPunct="1">
            <a:lnSpc>
              <a:spcPct val="100000"/>
            </a:lnSpc>
            <a:spcBef>
              <a:spcPct val="20000"/>
            </a:spcBef>
            <a:buFont typeface="Arial"/>
            <a:buChar char="•"/>
            <a:defRPr sz="1600" b="0" i="0" kern="1200">
              <a:solidFill>
                <a:srgbClr val="373A40"/>
              </a:solidFill>
              <a:latin typeface="Calibri"/>
              <a:ea typeface="+mn-ea"/>
              <a:cs typeface="Calibri"/>
            </a:defRPr>
          </a:lvl3pPr>
          <a:lvl4pPr marL="1600200" indent="-228600" algn="l" defTabSz="457200" rtl="0" eaLnBrk="1" latinLnBrk="0" hangingPunct="1">
            <a:lnSpc>
              <a:spcPct val="100000"/>
            </a:lnSpc>
            <a:spcBef>
              <a:spcPct val="20000"/>
            </a:spcBef>
            <a:buFont typeface="Arial"/>
            <a:buChar char="–"/>
            <a:defRPr sz="1400" b="0" i="0" kern="1200">
              <a:solidFill>
                <a:srgbClr val="373A40"/>
              </a:solidFill>
              <a:latin typeface="Calibri"/>
              <a:ea typeface="+mn-ea"/>
              <a:cs typeface="Calibri"/>
            </a:defRPr>
          </a:lvl4pPr>
          <a:lvl5pPr marL="1828800" indent="0" algn="l" defTabSz="457200" rtl="0" eaLnBrk="1" latinLnBrk="0" hangingPunct="1">
            <a:spcBef>
              <a:spcPct val="20000"/>
            </a:spcBef>
            <a:buFont typeface="Arial"/>
            <a:buNone/>
            <a:defRPr sz="2000" b="0" i="0" kern="1200">
              <a:solidFill>
                <a:srgbClr val="373A40"/>
              </a:solidFill>
              <a:latin typeface="Calibri"/>
              <a:ea typeface="+mn-ea"/>
              <a:cs typeface="Calibri"/>
            </a:defRPr>
          </a:lvl5pPr>
          <a:lvl6pPr marL="2514600" indent="-228600" algn="l" defTabSz="457200" rtl="0" eaLnBrk="1" latinLnBrk="0" hangingPunct="1">
            <a:spcBef>
              <a:spcPct val="20000"/>
            </a:spcBef>
            <a:buFont typeface="Arial"/>
            <a:buChar char="•"/>
            <a:defRPr sz="2000" kern="1200">
              <a:solidFill>
                <a:schemeClr val="tx1"/>
              </a:solidFill>
              <a:latin typeface="+mn-lt"/>
              <a:ea typeface="+mn-ea"/>
              <a:cs typeface="+mn-cs"/>
            </a:defRPr>
          </a:lvl6pPr>
          <a:lvl7pPr marL="2971800" indent="-228600" algn="l" defTabSz="457200" rtl="0" eaLnBrk="1" latinLnBrk="0" hangingPunct="1">
            <a:spcBef>
              <a:spcPct val="20000"/>
            </a:spcBef>
            <a:buFont typeface="Arial"/>
            <a:buChar char="•"/>
            <a:defRPr sz="2000" kern="1200">
              <a:solidFill>
                <a:schemeClr val="tx1"/>
              </a:solidFill>
              <a:latin typeface="+mn-lt"/>
              <a:ea typeface="+mn-ea"/>
              <a:cs typeface="+mn-cs"/>
            </a:defRPr>
          </a:lvl7pPr>
          <a:lvl8pPr marL="3429000" indent="-228600" algn="l" defTabSz="457200" rtl="0" eaLnBrk="1" latinLnBrk="0" hangingPunct="1">
            <a:spcBef>
              <a:spcPct val="20000"/>
            </a:spcBef>
            <a:buFont typeface="Arial"/>
            <a:buChar char="•"/>
            <a:defRPr sz="2000" kern="1200">
              <a:solidFill>
                <a:schemeClr val="tx1"/>
              </a:solidFill>
              <a:latin typeface="+mn-lt"/>
              <a:ea typeface="+mn-ea"/>
              <a:cs typeface="+mn-cs"/>
            </a:defRPr>
          </a:lvl8pPr>
          <a:lvl9pPr marL="3886200" indent="-228600" algn="l" defTabSz="457200" rtl="0" eaLnBrk="1" latinLnBrk="0" hangingPunct="1">
            <a:spcBef>
              <a:spcPct val="20000"/>
            </a:spcBef>
            <a:buFont typeface="Arial"/>
            <a:buChar char="•"/>
            <a:defRPr sz="2000" kern="1200">
              <a:solidFill>
                <a:schemeClr val="tx1"/>
              </a:solidFill>
              <a:latin typeface="+mn-lt"/>
              <a:ea typeface="+mn-ea"/>
              <a:cs typeface="+mn-cs"/>
            </a:defRPr>
          </a:lvl9pPr>
        </a:lstStyle>
        <a:p>
          <a:pPr marL="0" lvl="0" indent="0" algn="just">
            <a:spcBef>
              <a:spcPts val="0"/>
            </a:spcBef>
            <a:spcAft>
              <a:spcPts val="100"/>
            </a:spcAft>
            <a:buNone/>
            <a:defRPr/>
          </a:pPr>
          <a:r>
            <a:rPr lang="en-US" sz="800" kern="0"/>
            <a:t>“Capital Dynamics” comprises Capital Dynamics Holding AG and its affiliates. </a:t>
          </a:r>
        </a:p>
        <a:p>
          <a:pPr marL="0" lvl="0" indent="0" algn="just">
            <a:spcBef>
              <a:spcPts val="0"/>
            </a:spcBef>
            <a:spcAft>
              <a:spcPts val="100"/>
            </a:spcAft>
            <a:buNone/>
            <a:defRPr/>
          </a:pPr>
          <a:r>
            <a:rPr lang="en-US" sz="800" kern="0"/>
            <a:t> </a:t>
          </a:r>
        </a:p>
        <a:p>
          <a:pPr marL="0" lvl="0" indent="0" algn="just">
            <a:spcBef>
              <a:spcPts val="0"/>
            </a:spcBef>
            <a:spcAft>
              <a:spcPts val="100"/>
            </a:spcAft>
            <a:buNone/>
            <a:defRPr/>
          </a:pPr>
          <a:r>
            <a:rPr lang="en-US" sz="800" kern="0"/>
            <a:t>The information contained herein is provided for informational purposes only and is not and may not be relied on as investment advice, as an offer to sell, or a solicitation of an offer to buy securities. Any such offer or solicitation shall be made pursuant to a private placement memorandum furnished by Capital Dynamics. No person has been authorized to make any statement concerning the information contained herein other than as set forth herein, and any such statement, if made, may not be relied upon. Recipients should make their own investigations and evaluations of the information contained herein. Nothing contained herein may be relied upon as a guarantee, promise, assurance, representation or warranty. This presentation is strictly confidential, is intended only for the person to whom it has been provided and may not be shown, reproduced or redistributed in whole or in part (whether in electronic or hard copy form) to any person other than the authorized Recipient without the prior written consent of Capital Dynamics.</a:t>
          </a:r>
        </a:p>
        <a:p>
          <a:pPr marL="0" lvl="0" indent="0" algn="just">
            <a:spcBef>
              <a:spcPts val="0"/>
            </a:spcBef>
            <a:spcAft>
              <a:spcPts val="100"/>
            </a:spcAft>
            <a:buNone/>
            <a:defRPr/>
          </a:pPr>
          <a:r>
            <a:rPr lang="en-US" sz="800" kern="0"/>
            <a:t> </a:t>
          </a:r>
        </a:p>
        <a:p>
          <a:pPr marL="0" lvl="0" indent="0" algn="just">
            <a:spcBef>
              <a:spcPts val="0"/>
            </a:spcBef>
            <a:spcAft>
              <a:spcPts val="100"/>
            </a:spcAft>
            <a:buNone/>
            <a:defRPr/>
          </a:pPr>
          <a:r>
            <a:rPr lang="en-US" sz="800" kern="0"/>
            <a:t>Certain information contained herein (including financial information and projections concerning investments) has been obtained from published and non-published sources, which in certain cases have not been updated through the date hereof. While such information is believed to be reliable for the purpose used herein, Capital Dynamics has not independently verified the information provided and does not assume responsibility for the accuracy or completeness of such information. Forecasts provided herein are exclusively designed to be presented in connection with a one-on-one presentation to Recipients who have full opportunity to ask Capital Dynamics questions concerning the information contained herein. The forecasts reflect various assumptions by Capital Dynamics concerning anticipated results and have been included solely for illustrative purposes. Such assumptions involve judgments with respect to, among other things, future business and general economic conditions and other factors, which may not prove to be correct. Such assumptions are also inherently subject to significant business, economic and competitive uncertainties and contingencies that are beyond Capital Dynamics’ control. Consequently, there can be no assurance that the projected results described herein can be achieved.</a:t>
          </a:r>
        </a:p>
        <a:p>
          <a:pPr marL="0" lvl="0" indent="0" algn="just">
            <a:spcBef>
              <a:spcPts val="0"/>
            </a:spcBef>
            <a:spcAft>
              <a:spcPts val="100"/>
            </a:spcAft>
            <a:buNone/>
            <a:defRPr/>
          </a:pPr>
          <a:r>
            <a:rPr lang="en-US" sz="800" kern="0"/>
            <a:t> </a:t>
          </a:r>
        </a:p>
        <a:p>
          <a:pPr marL="0" lvl="0" indent="0" algn="just">
            <a:spcBef>
              <a:spcPts val="0"/>
            </a:spcBef>
            <a:spcAft>
              <a:spcPts val="100"/>
            </a:spcAft>
            <a:buNone/>
            <a:defRPr/>
          </a:pPr>
          <a:r>
            <a:rPr lang="en-US" sz="800" kern="0"/>
            <a:t>This document contains past performance and projected performance information.  It must be noted that past performance and projected performance is not a reliable indicator or guarantee of future results and there can be no assurance that any fund managed by Capital Dynamics will achieve comparable results. In addition, there can be no assurance that values derived from the application of methodologies utilized herein are indicative of the ultimate realizable values of unrealized investments. Certain statements contained in this document may include statements of future expectations and other forward-looking statements.  Due to various risks and uncertainties, actual events or results or actual performance may differ materially from those reflected or contemplated in such forward-looking statements.</a:t>
          </a:r>
        </a:p>
        <a:p>
          <a:pPr marL="0" lvl="0" indent="0" algn="just">
            <a:spcBef>
              <a:spcPts val="0"/>
            </a:spcBef>
            <a:spcAft>
              <a:spcPts val="100"/>
            </a:spcAft>
            <a:buNone/>
            <a:defRPr/>
          </a:pPr>
          <a:r>
            <a:rPr lang="en-US" sz="800" kern="0"/>
            <a:t> </a:t>
          </a:r>
        </a:p>
        <a:p>
          <a:pPr marL="0" lvl="0" indent="0" algn="just">
            <a:spcBef>
              <a:spcPts val="0"/>
            </a:spcBef>
            <a:spcAft>
              <a:spcPts val="100"/>
            </a:spcAft>
            <a:buNone/>
            <a:defRPr/>
          </a:pPr>
          <a:r>
            <a:rPr lang="en-US" sz="800" kern="0"/>
            <a:t>Except where otherwise indicated herein, the information provided herein, including the forecasts and their underlying assumptions, are based on matters as they exist as of the date of preparation and not as of any future date, and will not be updated or otherwise revised to reflect information that subsequently becomes available, or circumstances existing or occurring after the date hereof. Capital Dynamics does not purport that any such assumptions will reflect actual future events, and reserves the right to change its assumptions without notice to the Recipient. All case studies are shown for illustrative purposes only and should not be relied upon as advice or interpreted as a recommendation.</a:t>
          </a:r>
        </a:p>
        <a:p>
          <a:pPr marL="0" lvl="0" indent="0" algn="just">
            <a:spcBef>
              <a:spcPts val="0"/>
            </a:spcBef>
            <a:spcAft>
              <a:spcPts val="100"/>
            </a:spcAft>
            <a:buNone/>
            <a:defRPr/>
          </a:pPr>
          <a:r>
            <a:rPr lang="en-US" sz="800" kern="0"/>
            <a:t> </a:t>
          </a:r>
        </a:p>
        <a:p>
          <a:pPr marL="0" lvl="0" indent="0" algn="just">
            <a:spcBef>
              <a:spcPts val="0"/>
            </a:spcBef>
            <a:spcAft>
              <a:spcPts val="100"/>
            </a:spcAft>
            <a:buNone/>
            <a:defRPr/>
          </a:pPr>
          <a:r>
            <a:rPr lang="en-US" sz="800" kern="0"/>
            <a:t>The Recipient should not construe the contents of this document as legal, tax, accounting, investment or other advice. Each investor should make its own inquiries and consult its advisors as to any legal, tax, financial and other relevant matters concerning an investment in any fund or other investment vehicle. Capital Dynamics does not render advice on tax accounting matters to clients. This material was not intended or written to be used, and it cannot be used by any taxpayer for the purpose of avoiding penalties which may be imposed on the taxpayer under U.S. federal tax laws. Federal and state tax laws are complex and constantly changing. Clients should always consult with a legal or tax adviser for information concerning their individual situation.</a:t>
          </a:r>
        </a:p>
        <a:p>
          <a:pPr marL="0" lvl="0" indent="0" algn="just">
            <a:spcBef>
              <a:spcPts val="0"/>
            </a:spcBef>
            <a:spcAft>
              <a:spcPts val="100"/>
            </a:spcAft>
            <a:buNone/>
            <a:defRPr/>
          </a:pPr>
          <a:r>
            <a:rPr lang="en-US" sz="800" kern="0"/>
            <a:t> </a:t>
          </a:r>
        </a:p>
        <a:p>
          <a:pPr marL="0" lvl="0" indent="0" algn="just">
            <a:spcBef>
              <a:spcPts val="0"/>
            </a:spcBef>
            <a:spcAft>
              <a:spcPts val="100"/>
            </a:spcAft>
            <a:buNone/>
            <a:defRPr/>
          </a:pPr>
          <a:r>
            <a:rPr lang="en-US" sz="800" kern="0"/>
            <a:t>When considering alternative investments, such as private equity funds, the Recipient  should consider various risks including the fact that some funds may use leverage and engage in a substantial degree of speculation that may increase the risk of investment loss, can be illiquid, are not required by law to provide periodic pricing or valuation information to investors, may involve complex tax structures and delays in distributing important tax information, are not subject to the same regulatory requirements as mutual funds, often charge high fees, and in many cases the underlying investments are not transparent and are known only to the investment manager.  Any such investment involves significant risks, including the risk that an investor will lose its entire investment. </a:t>
          </a:r>
        </a:p>
        <a:p>
          <a:pPr marL="0" lvl="0" indent="0" algn="just">
            <a:spcBef>
              <a:spcPts val="0"/>
            </a:spcBef>
            <a:spcAft>
              <a:spcPts val="100"/>
            </a:spcAft>
            <a:buNone/>
            <a:defRPr/>
          </a:pPr>
          <a:endParaRPr lang="en-US" sz="800" kern="0"/>
        </a:p>
        <a:p>
          <a:pPr marL="0" indent="0" algn="just">
            <a:spcBef>
              <a:spcPts val="0"/>
            </a:spcBef>
            <a:spcAft>
              <a:spcPts val="100"/>
            </a:spcAft>
            <a:buNone/>
            <a:defRPr/>
          </a:pPr>
          <a:r>
            <a:rPr lang="en-US" sz="800"/>
            <a:t>By accepting delivery of this document, each Recipient agrees to the foregoing and agrees to return the document to Capital Dynamics promptly upon request.</a:t>
          </a:r>
        </a:p>
        <a:p>
          <a:pPr marL="0" lvl="0" indent="0" algn="just">
            <a:lnSpc>
              <a:spcPct val="100000"/>
            </a:lnSpc>
            <a:spcBef>
              <a:spcPts val="0"/>
            </a:spcBef>
            <a:spcAft>
              <a:spcPts val="100"/>
            </a:spcAft>
            <a:buNone/>
            <a:defRPr/>
          </a:pPr>
          <a:endParaRPr lang="en-US" sz="800" kern="0"/>
        </a:p>
      </xdr:txBody>
    </xdr:sp>
    <xdr:clientData/>
  </xdr:twoCellAnchor>
  <xdr:twoCellAnchor>
    <xdr:from>
      <xdr:col>0</xdr:col>
      <xdr:colOff>0</xdr:colOff>
      <xdr:row>0</xdr:row>
      <xdr:rowOff>0</xdr:rowOff>
    </xdr:from>
    <xdr:to>
      <xdr:col>14</xdr:col>
      <xdr:colOff>428919</xdr:colOff>
      <xdr:row>4</xdr:row>
      <xdr:rowOff>17461</xdr:rowOff>
    </xdr:to>
    <xdr:sp macro="" textlink="">
      <xdr:nvSpPr>
        <xdr:cNvPr id="6" name="Title 1">
          <a:extLst>
            <a:ext uri="{FF2B5EF4-FFF2-40B4-BE49-F238E27FC236}">
              <a16:creationId xmlns:a16="http://schemas.microsoft.com/office/drawing/2014/main" id="{00000000-0008-0000-0900-000006000000}"/>
            </a:ext>
          </a:extLst>
        </xdr:cNvPr>
        <xdr:cNvSpPr>
          <a:spLocks noGrp="1"/>
        </xdr:cNvSpPr>
      </xdr:nvSpPr>
      <xdr:spPr>
        <a:xfrm>
          <a:off x="0" y="0"/>
          <a:ext cx="8963319" cy="779461"/>
        </a:xfrm>
        <a:prstGeom prst="rect">
          <a:avLst/>
        </a:prstGeom>
        <a:solidFill>
          <a:srgbClr val="FFFFFF"/>
        </a:solidFill>
      </xdr:spPr>
      <xdr:txBody>
        <a:bodyPr vert="horz" wrap="square" lIns="0" tIns="0" rIns="0" bIns="0" rtlCol="0" anchor="ctr">
          <a:normAutofit/>
        </a:bodyPr>
        <a:lstStyle>
          <a:lvl1pPr algn="l" defTabSz="457200" rtl="0" eaLnBrk="1" latinLnBrk="0" hangingPunct="1">
            <a:spcBef>
              <a:spcPct val="0"/>
            </a:spcBef>
            <a:buNone/>
            <a:defRPr sz="3200" b="1" i="0" kern="1200" baseline="0">
              <a:solidFill>
                <a:srgbClr val="373A40"/>
              </a:solidFill>
              <a:latin typeface="Calibri"/>
              <a:ea typeface="+mj-ea"/>
              <a:cs typeface="Calibri"/>
            </a:defRPr>
          </a:lvl1pPr>
        </a:lstStyle>
        <a:p>
          <a:r>
            <a:rPr lang="en-US"/>
            <a:t>Disclaimer</a:t>
          </a:r>
        </a:p>
      </xdr:txBody>
    </xdr:sp>
    <xdr:clientData/>
  </xdr:twoCellAnchor>
</xdr:wsDr>
</file>

<file path=xl/theme/theme1.xml><?xml version="1.0" encoding="utf-8"?>
<a:theme xmlns:a="http://schemas.openxmlformats.org/drawingml/2006/main" name="Office Theme">
  <a:themeElements>
    <a:clrScheme name="capdyn">
      <a:dk1>
        <a:srgbClr val="D7B477"/>
      </a:dk1>
      <a:lt1>
        <a:srgbClr val="27265C"/>
      </a:lt1>
      <a:dk2>
        <a:srgbClr val="9E4648"/>
      </a:dk2>
      <a:lt2>
        <a:srgbClr val="F7932F"/>
      </a:lt2>
      <a:accent1>
        <a:srgbClr val="91ACBC"/>
      </a:accent1>
      <a:accent2>
        <a:srgbClr val="C8D2DB"/>
      </a:accent2>
      <a:accent3>
        <a:srgbClr val="B1B63C"/>
      </a:accent3>
      <a:accent4>
        <a:srgbClr val="595959"/>
      </a:accent4>
      <a:accent5>
        <a:srgbClr val="7F8084"/>
      </a:accent5>
      <a:accent6>
        <a:srgbClr val="F3F3F3"/>
      </a:accent6>
      <a:hlink>
        <a:srgbClr val="F7932F"/>
      </a:hlink>
      <a:folHlink>
        <a:srgbClr val="9E464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
  <sheetViews>
    <sheetView workbookViewId="0">
      <selection activeCell="B1" sqref="B1"/>
    </sheetView>
  </sheetViews>
  <sheetFormatPr defaultRowHeight="15" x14ac:dyDescent="0.25"/>
  <sheetData>
    <row r="1" spans="2:2" x14ac:dyDescent="0.25">
      <c r="B1" t="s">
        <v>39</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election activeCell="B133" sqref="B133"/>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H602"/>
  <sheetViews>
    <sheetView tabSelected="1" zoomScaleNormal="100" workbookViewId="0">
      <pane ySplit="2" topLeftCell="A3" activePane="bottomLeft" state="frozen"/>
      <selection pane="bottomLeft" activeCell="K8" sqref="K8"/>
    </sheetView>
  </sheetViews>
  <sheetFormatPr defaultRowHeight="14.25" x14ac:dyDescent="0.2"/>
  <cols>
    <col min="1" max="1" width="4" style="120" customWidth="1"/>
    <col min="2" max="2" width="31.42578125" style="120" customWidth="1"/>
    <col min="3" max="3" width="20.7109375" style="120" customWidth="1"/>
    <col min="4" max="4" width="4" style="120" customWidth="1"/>
    <col min="5" max="5" width="12.140625" style="120" customWidth="1"/>
    <col min="6" max="7" width="14.85546875" style="120" customWidth="1"/>
    <col min="8" max="8" width="4" style="120" customWidth="1"/>
    <col min="9" max="11" width="11.42578125" style="135" customWidth="1"/>
    <col min="12" max="12" width="4" style="120" customWidth="1"/>
    <col min="13" max="13" width="10" style="120" hidden="1" customWidth="1"/>
    <col min="14" max="14" width="13.5703125" style="120" bestFit="1" customWidth="1"/>
    <col min="15" max="15" width="4" style="120" customWidth="1"/>
    <col min="16" max="20" width="10" style="120" customWidth="1"/>
    <col min="21" max="21" width="4" style="120" customWidth="1"/>
    <col min="22" max="22" width="12.140625" style="120" customWidth="1"/>
    <col min="23" max="24" width="10" style="120" customWidth="1"/>
    <col min="25" max="25" width="4" style="120" customWidth="1"/>
    <col min="26" max="26" width="11.42578125" style="135" customWidth="1"/>
    <col min="27" max="27" width="11.42578125" style="120" customWidth="1"/>
    <col min="28" max="28" width="4" style="120" customWidth="1"/>
    <col min="29" max="29" width="11.42578125" style="135" customWidth="1"/>
    <col min="30" max="30" width="11.42578125" style="120" customWidth="1"/>
    <col min="31" max="31" width="4" style="120" customWidth="1"/>
    <col min="32" max="32" width="11.42578125" style="120" customWidth="1"/>
    <col min="33" max="33" width="11.42578125" style="135" customWidth="1"/>
    <col min="34" max="34" width="11.42578125" style="120" customWidth="1"/>
    <col min="35" max="16384" width="9.140625" style="120"/>
  </cols>
  <sheetData>
    <row r="1" spans="2:34" s="122" customFormat="1" ht="30" customHeight="1" x14ac:dyDescent="0.25">
      <c r="B1" s="117"/>
      <c r="C1" s="118"/>
      <c r="D1" s="118"/>
      <c r="E1" s="115" t="s">
        <v>115</v>
      </c>
      <c r="F1" s="116"/>
      <c r="G1" s="116"/>
      <c r="I1" s="136" t="s">
        <v>116</v>
      </c>
      <c r="J1" s="132"/>
      <c r="K1" s="132"/>
      <c r="M1" s="123"/>
      <c r="N1" s="115" t="s">
        <v>144</v>
      </c>
      <c r="P1" s="116" t="s">
        <v>117</v>
      </c>
      <c r="Q1" s="116"/>
      <c r="R1" s="116"/>
      <c r="S1" s="116"/>
      <c r="T1" s="116"/>
      <c r="V1" s="116" t="s">
        <v>122</v>
      </c>
      <c r="W1" s="116"/>
      <c r="X1" s="116"/>
      <c r="Z1" s="132" t="s">
        <v>123</v>
      </c>
      <c r="AA1" s="116"/>
      <c r="AC1" s="132" t="s">
        <v>125</v>
      </c>
      <c r="AD1" s="116"/>
      <c r="AF1" s="116" t="s">
        <v>128</v>
      </c>
      <c r="AG1" s="132"/>
      <c r="AH1" s="116"/>
    </row>
    <row r="2" spans="2:34" ht="30" customHeight="1" x14ac:dyDescent="0.2">
      <c r="B2" s="119"/>
      <c r="C2" s="119"/>
      <c r="D2" s="119"/>
      <c r="E2" s="123" t="s">
        <v>47</v>
      </c>
      <c r="F2" s="123" t="s">
        <v>98</v>
      </c>
      <c r="G2" s="130" t="s">
        <v>99</v>
      </c>
      <c r="I2" s="137" t="s">
        <v>95</v>
      </c>
      <c r="J2" s="137" t="s">
        <v>96</v>
      </c>
      <c r="K2" s="138" t="s">
        <v>97</v>
      </c>
      <c r="M2" s="123" t="s">
        <v>102</v>
      </c>
      <c r="N2" s="130" t="s">
        <v>97</v>
      </c>
      <c r="P2" s="131" t="s">
        <v>118</v>
      </c>
      <c r="Q2" s="131" t="s">
        <v>119</v>
      </c>
      <c r="R2" s="131" t="s">
        <v>120</v>
      </c>
      <c r="S2" s="131" t="s">
        <v>131</v>
      </c>
      <c r="T2" s="131" t="s">
        <v>91</v>
      </c>
      <c r="V2" s="131" t="s">
        <v>92</v>
      </c>
      <c r="W2" s="131" t="s">
        <v>90</v>
      </c>
      <c r="X2" s="131" t="s">
        <v>93</v>
      </c>
      <c r="Z2" s="133" t="s">
        <v>124</v>
      </c>
      <c r="AA2" s="131" t="s">
        <v>86</v>
      </c>
      <c r="AC2" s="133" t="s">
        <v>126</v>
      </c>
      <c r="AD2" s="131" t="s">
        <v>76</v>
      </c>
      <c r="AF2" s="131" t="s">
        <v>127</v>
      </c>
      <c r="AG2" s="133" t="s">
        <v>94</v>
      </c>
      <c r="AH2" s="131" t="s">
        <v>85</v>
      </c>
    </row>
    <row r="3" spans="2:34" ht="15" x14ac:dyDescent="0.25">
      <c r="E3" s="108"/>
      <c r="F3" s="104"/>
      <c r="G3" s="104"/>
      <c r="I3" s="110"/>
      <c r="J3" s="110"/>
      <c r="K3" s="110"/>
      <c r="M3" s="108"/>
      <c r="N3" s="104"/>
      <c r="P3" s="111">
        <f ca="1">SUM(P4:P602)</f>
        <v>1895.347345286295</v>
      </c>
      <c r="Q3" s="111">
        <f t="shared" ref="Q3:R3" ca="1" si="0">SUM(Q4:Q602)</f>
        <v>1986.8820865718087</v>
      </c>
      <c r="R3" s="111">
        <f t="shared" ca="1" si="0"/>
        <v>512.14529667744807</v>
      </c>
      <c r="S3" s="111"/>
      <c r="T3" s="112">
        <f ca="1">(P3-R3)/Q3</f>
        <v>0.69616715453680544</v>
      </c>
      <c r="U3" s="121"/>
      <c r="V3" s="111"/>
      <c r="W3" s="112">
        <f ca="1">MIN(V4:V602)</f>
        <v>0.95393046124672198</v>
      </c>
      <c r="X3" s="112">
        <f ca="1">MIN(W3,T3)</f>
        <v>0.69616715453680544</v>
      </c>
      <c r="Z3" s="134"/>
      <c r="AA3" s="114">
        <f ca="1">XIRR(OFFSET(Z4,0,0,C15,1),OFFSET(E4,0,0,C15,1),0.1)</f>
        <v>5.2331754565238961E-2</v>
      </c>
      <c r="AC3" s="134"/>
      <c r="AD3" s="114">
        <f ca="1">XIRR(OFFSET(AC4,0,0,C15,1),OFFSET(E4,0,0,C15,1),0.1)</f>
        <v>0.11177079081535338</v>
      </c>
      <c r="AF3" s="111">
        <f ca="1">P3-Q3</f>
        <v>-91.534741285513746</v>
      </c>
      <c r="AG3" s="134"/>
      <c r="AH3" s="114">
        <f ca="1">XIRR(OFFSET(AG4,0,0,C15,1),OFFSET(E4,0,0,C15,1),0.1)</f>
        <v>-6.9064611941576023E-2</v>
      </c>
    </row>
    <row r="4" spans="2:34" ht="15" x14ac:dyDescent="0.25">
      <c r="B4" s="140" t="s">
        <v>129</v>
      </c>
      <c r="C4" s="140"/>
      <c r="E4" s="108">
        <f ca="1">SELECTED!C4</f>
        <v>38132</v>
      </c>
      <c r="F4" s="104" t="str">
        <f ca="1">SELECTED!D4</f>
        <v>Capital Call</v>
      </c>
      <c r="G4" s="104">
        <f ca="1">SELECTED!E4</f>
        <v>-257000</v>
      </c>
      <c r="I4" s="110">
        <f t="shared" ref="I4:I67" ca="1" si="1">IF(E4="","",IF($F4=I$2,$G4,0))</f>
        <v>-257000</v>
      </c>
      <c r="J4" s="110">
        <f t="shared" ref="J4:J67" ca="1" si="2">IF(E4="","",IF($F4=J$2,$G4,0))</f>
        <v>0</v>
      </c>
      <c r="K4" s="110">
        <f t="shared" ref="K4:K67" ca="1" si="3">IF(E4="","",IF($F4=K$2,$G4,0))</f>
        <v>0</v>
      </c>
      <c r="M4" s="110">
        <f ca="1">IFERROR(MATCH(E4,INDEX!A:A,1),"")</f>
        <v>4140</v>
      </c>
      <c r="N4" s="109">
        <f ca="1">IFERROR(OFFSET(INDEX!$F$1,M4-1,0),"")</f>
        <v>1635.1400149999999</v>
      </c>
      <c r="P4" s="109">
        <f ca="1">IF(E4="","",IFERROR(-I4/N4,0))</f>
        <v>157.17308465477191</v>
      </c>
      <c r="Q4" s="109">
        <f t="shared" ref="Q4:Q67" ca="1" si="4">IF(E4="","",IFERROR(J4/N4,0))</f>
        <v>0</v>
      </c>
      <c r="R4" s="109">
        <f t="shared" ref="R4:R67" ca="1" si="5">IF(E4="","",IFERROR(K4/N4,0))</f>
        <v>0</v>
      </c>
      <c r="S4" s="109">
        <f ca="1">IF(E4="","",P4-Q4)</f>
        <v>157.17308465477191</v>
      </c>
      <c r="T4" s="109" t="str">
        <f ca="1">IF(R4="",""," ")</f>
        <v xml:space="preserve"> </v>
      </c>
      <c r="V4" s="106">
        <f ca="1">IF(E4="","",IF(SUM($Q$4:Q4)=0,100000,ABS(SUM($P$4:P4)/SUM($Q$4:Q4))))</f>
        <v>100000</v>
      </c>
      <c r="W4" s="109" t="str">
        <f ca="1">IF(V4="",""," ")</f>
        <v xml:space="preserve"> </v>
      </c>
      <c r="X4" s="109" t="str">
        <f ca="1">IF(W4="",""," ")</f>
        <v xml:space="preserve"> </v>
      </c>
      <c r="Z4" s="110">
        <f t="shared" ref="Z4:Z67" ca="1" si="6">IF(E4="","",I4+$X$3*J4+K4)</f>
        <v>-257000</v>
      </c>
      <c r="AA4" s="109" t="str">
        <f ca="1">IF(Z4="",""," ")</f>
        <v xml:space="preserve"> </v>
      </c>
      <c r="AC4" s="110">
        <f t="shared" ref="AC4:AC67" ca="1" si="7">IF(E4="","",I4+J4+K4)</f>
        <v>-257000</v>
      </c>
      <c r="AD4" s="109" t="str">
        <f ca="1">IF(AC4="",""," ")</f>
        <v xml:space="preserve"> </v>
      </c>
      <c r="AF4" s="109" t="str">
        <f ca="1">IF(AD4="",""," ")</f>
        <v xml:space="preserve"> </v>
      </c>
      <c r="AG4" s="110">
        <f t="shared" ref="AG4:AG67" ca="1" si="8">IF(E4="","",I4+J4+IF(AND(AC5="",AC4&lt;&gt;""),$AF$3*N4,0))</f>
        <v>-257000</v>
      </c>
      <c r="AH4" s="109" t="str">
        <f ca="1">IF(AF4="",""," ")</f>
        <v xml:space="preserve"> </v>
      </c>
    </row>
    <row r="5" spans="2:34" x14ac:dyDescent="0.2">
      <c r="B5" s="139" t="s">
        <v>133</v>
      </c>
      <c r="C5" s="139"/>
      <c r="E5" s="108">
        <f ca="1">SELECTED!C5</f>
        <v>38309</v>
      </c>
      <c r="F5" s="104" t="str">
        <f ca="1">SELECTED!D5</f>
        <v>Capital Call</v>
      </c>
      <c r="G5" s="104">
        <f ca="1">SELECTED!E5</f>
        <v>-22000</v>
      </c>
      <c r="I5" s="110">
        <f t="shared" ca="1" si="1"/>
        <v>-22000</v>
      </c>
      <c r="J5" s="110">
        <f t="shared" ca="1" si="2"/>
        <v>0</v>
      </c>
      <c r="K5" s="110">
        <f t="shared" ca="1" si="3"/>
        <v>0</v>
      </c>
      <c r="M5" s="110">
        <f ca="1">IFERROR(MATCH(E5,INDEX!A:A,1),"")</f>
        <v>4263</v>
      </c>
      <c r="N5" s="109">
        <f ca="1">IFERROR(OFFSET(INDEX!$F$1,M5-1,0),"")</f>
        <v>1753.969971</v>
      </c>
      <c r="P5" s="109">
        <f t="shared" ref="P5:P68" ca="1" si="9">IF(E5="","",IFERROR(-I5/N5,0))</f>
        <v>12.542974146505498</v>
      </c>
      <c r="Q5" s="109">
        <f t="shared" ca="1" si="4"/>
        <v>0</v>
      </c>
      <c r="R5" s="109">
        <f t="shared" ca="1" si="5"/>
        <v>0</v>
      </c>
      <c r="S5" s="109">
        <f ca="1">IF(E5="","",P5-Q5+S4)</f>
        <v>169.7160588012774</v>
      </c>
      <c r="T5" s="109" t="str">
        <f t="shared" ref="T5:T68" ca="1" si="10">IF(R5="",""," ")</f>
        <v xml:space="preserve"> </v>
      </c>
      <c r="V5" s="106">
        <f ca="1">IF(E5="","",IF(SUM($Q$4:Q5)=0,100000,ABS(SUM($P$4:P5)/SUM($Q$4:Q5))))</f>
        <v>100000</v>
      </c>
      <c r="W5" s="109" t="str">
        <f t="shared" ref="W5:X68" ca="1" si="11">IF(V5="",""," ")</f>
        <v xml:space="preserve"> </v>
      </c>
      <c r="X5" s="109" t="str">
        <f t="shared" ca="1" si="11"/>
        <v xml:space="preserve"> </v>
      </c>
      <c r="Z5" s="110">
        <f t="shared" ca="1" si="6"/>
        <v>-22000</v>
      </c>
      <c r="AA5" s="109" t="str">
        <f t="shared" ref="AA5:AA68" ca="1" si="12">IF(Z5="",""," ")</f>
        <v xml:space="preserve"> </v>
      </c>
      <c r="AC5" s="110">
        <f t="shared" ca="1" si="7"/>
        <v>-22000</v>
      </c>
      <c r="AD5" s="109" t="str">
        <f t="shared" ref="AD5:AD68" ca="1" si="13">IF(AC5="",""," ")</f>
        <v xml:space="preserve"> </v>
      </c>
      <c r="AF5" s="109" t="str">
        <f t="shared" ref="AF5:AF68" ca="1" si="14">IF(AD5="",""," ")</f>
        <v xml:space="preserve"> </v>
      </c>
      <c r="AG5" s="110">
        <f t="shared" ca="1" si="8"/>
        <v>-22000</v>
      </c>
      <c r="AH5" s="109" t="str">
        <f t="shared" ref="AH5:AH68" ca="1" si="15">IF(AF5="",""," ")</f>
        <v xml:space="preserve"> </v>
      </c>
    </row>
    <row r="6" spans="2:34" x14ac:dyDescent="0.2">
      <c r="E6" s="108">
        <f ca="1">SELECTED!C6</f>
        <v>38398</v>
      </c>
      <c r="F6" s="104" t="str">
        <f ca="1">SELECTED!D6</f>
        <v>Capital Call</v>
      </c>
      <c r="G6" s="104">
        <f ca="1">SELECTED!E6</f>
        <v>-146000</v>
      </c>
      <c r="I6" s="110">
        <f t="shared" ca="1" si="1"/>
        <v>-146000</v>
      </c>
      <c r="J6" s="110">
        <f t="shared" ca="1" si="2"/>
        <v>0</v>
      </c>
      <c r="K6" s="110">
        <f t="shared" ca="1" si="3"/>
        <v>0</v>
      </c>
      <c r="M6" s="110">
        <f ca="1">IFERROR(MATCH(E6,INDEX!A:A,1),"")</f>
        <v>4323</v>
      </c>
      <c r="N6" s="109">
        <f ca="1">IFERROR(OFFSET(INDEX!$F$1,M6-1,0),"")</f>
        <v>1801.0600589999999</v>
      </c>
      <c r="P6" s="109">
        <f t="shared" ca="1" si="9"/>
        <v>81.063371135476388</v>
      </c>
      <c r="Q6" s="109">
        <f t="shared" ca="1" si="4"/>
        <v>0</v>
      </c>
      <c r="R6" s="109">
        <f t="shared" ca="1" si="5"/>
        <v>0</v>
      </c>
      <c r="S6" s="109">
        <f t="shared" ref="S6:S69" ca="1" si="16">IF(E6="","",P6-Q6+S5)</f>
        <v>250.77942993675379</v>
      </c>
      <c r="T6" s="109" t="str">
        <f t="shared" ca="1" si="10"/>
        <v xml:space="preserve"> </v>
      </c>
      <c r="V6" s="106">
        <f ca="1">IF(E6="","",IF(SUM($Q$4:Q6)=0,100000,ABS(SUM($P$4:P6)/SUM($Q$4:Q6))))</f>
        <v>100000</v>
      </c>
      <c r="W6" s="109" t="str">
        <f t="shared" ca="1" si="11"/>
        <v xml:space="preserve"> </v>
      </c>
      <c r="X6" s="109" t="str">
        <f t="shared" ca="1" si="11"/>
        <v xml:space="preserve"> </v>
      </c>
      <c r="Z6" s="110">
        <f t="shared" ca="1" si="6"/>
        <v>-146000</v>
      </c>
      <c r="AA6" s="109" t="str">
        <f t="shared" ca="1" si="12"/>
        <v xml:space="preserve"> </v>
      </c>
      <c r="AC6" s="110">
        <f t="shared" ca="1" si="7"/>
        <v>-146000</v>
      </c>
      <c r="AD6" s="109" t="str">
        <f t="shared" ca="1" si="13"/>
        <v xml:space="preserve"> </v>
      </c>
      <c r="AF6" s="109" t="str">
        <f t="shared" ca="1" si="14"/>
        <v xml:space="preserve"> </v>
      </c>
      <c r="AG6" s="110">
        <f t="shared" ca="1" si="8"/>
        <v>-146000</v>
      </c>
      <c r="AH6" s="109" t="str">
        <f t="shared" ca="1" si="15"/>
        <v xml:space="preserve"> </v>
      </c>
    </row>
    <row r="7" spans="2:34" ht="15" x14ac:dyDescent="0.25">
      <c r="B7" s="107" t="s">
        <v>114</v>
      </c>
      <c r="C7" s="107"/>
      <c r="E7" s="108">
        <f ca="1">SELECTED!C7</f>
        <v>38494</v>
      </c>
      <c r="F7" s="104" t="str">
        <f ca="1">SELECTED!D7</f>
        <v>Capital Call</v>
      </c>
      <c r="G7" s="104">
        <f ca="1">SELECTED!E7</f>
        <v>-52000</v>
      </c>
      <c r="I7" s="110">
        <f t="shared" ca="1" si="1"/>
        <v>-52000</v>
      </c>
      <c r="J7" s="110">
        <f t="shared" ca="1" si="2"/>
        <v>0</v>
      </c>
      <c r="K7" s="110">
        <f t="shared" ca="1" si="3"/>
        <v>0</v>
      </c>
      <c r="M7" s="110">
        <f ca="1">IFERROR(MATCH(E7,INDEX!A:A,1),"")</f>
        <v>4389</v>
      </c>
      <c r="N7" s="109">
        <f ca="1">IFERROR(OFFSET(INDEX!$F$1,M7-1,0),"")</f>
        <v>1778.589966</v>
      </c>
      <c r="P7" s="109">
        <f t="shared" ca="1" si="9"/>
        <v>29.236643067849176</v>
      </c>
      <c r="Q7" s="109">
        <f t="shared" ca="1" si="4"/>
        <v>0</v>
      </c>
      <c r="R7" s="109">
        <f t="shared" ca="1" si="5"/>
        <v>0</v>
      </c>
      <c r="S7" s="109">
        <f t="shared" ca="1" si="16"/>
        <v>280.01607300460296</v>
      </c>
      <c r="T7" s="109" t="str">
        <f t="shared" ca="1" si="10"/>
        <v xml:space="preserve"> </v>
      </c>
      <c r="V7" s="106">
        <f ca="1">IF(E7="","",IF(SUM($Q$4:Q7)=0,100000,ABS(SUM($P$4:P7)/SUM($Q$4:Q7))))</f>
        <v>100000</v>
      </c>
      <c r="W7" s="109" t="str">
        <f t="shared" ca="1" si="11"/>
        <v xml:space="preserve"> </v>
      </c>
      <c r="X7" s="109" t="str">
        <f t="shared" ca="1" si="11"/>
        <v xml:space="preserve"> </v>
      </c>
      <c r="Z7" s="110">
        <f t="shared" ca="1" si="6"/>
        <v>-52000</v>
      </c>
      <c r="AA7" s="109" t="str">
        <f t="shared" ca="1" si="12"/>
        <v xml:space="preserve"> </v>
      </c>
      <c r="AC7" s="110">
        <f t="shared" ca="1" si="7"/>
        <v>-52000</v>
      </c>
      <c r="AD7" s="109" t="str">
        <f t="shared" ca="1" si="13"/>
        <v xml:space="preserve"> </v>
      </c>
      <c r="AF7" s="109" t="str">
        <f t="shared" ca="1" si="14"/>
        <v xml:space="preserve"> </v>
      </c>
      <c r="AG7" s="110">
        <f t="shared" ca="1" si="8"/>
        <v>-52000</v>
      </c>
      <c r="AH7" s="109" t="str">
        <f t="shared" ca="1" si="15"/>
        <v xml:space="preserve"> </v>
      </c>
    </row>
    <row r="8" spans="2:34" x14ac:dyDescent="0.2">
      <c r="B8" s="104" t="s">
        <v>100</v>
      </c>
      <c r="C8" s="125" t="s">
        <v>113</v>
      </c>
      <c r="E8" s="108">
        <f ca="1">SELECTED!C8</f>
        <v>38697</v>
      </c>
      <c r="F8" s="104" t="str">
        <f ca="1">SELECTED!D8</f>
        <v>Capital Call</v>
      </c>
      <c r="G8" s="104">
        <f ca="1">SELECTED!E8</f>
        <v>-13000</v>
      </c>
      <c r="I8" s="110">
        <f t="shared" ca="1" si="1"/>
        <v>-13000</v>
      </c>
      <c r="J8" s="110">
        <f t="shared" ca="1" si="2"/>
        <v>0</v>
      </c>
      <c r="K8" s="110">
        <f t="shared" ca="1" si="3"/>
        <v>0</v>
      </c>
      <c r="M8" s="110">
        <f ca="1">IFERROR(MATCH(E8,INDEX!A:A,1),"")</f>
        <v>4530</v>
      </c>
      <c r="N8" s="109">
        <f ca="1">IFERROR(OFFSET(INDEX!$F$1,M8-1,0),"")</f>
        <v>1902.920044</v>
      </c>
      <c r="P8" s="109">
        <f t="shared" ca="1" si="9"/>
        <v>6.8316060051969272</v>
      </c>
      <c r="Q8" s="109">
        <f t="shared" ca="1" si="4"/>
        <v>0</v>
      </c>
      <c r="R8" s="109">
        <f t="shared" ca="1" si="5"/>
        <v>0</v>
      </c>
      <c r="S8" s="109">
        <f t="shared" ca="1" si="16"/>
        <v>286.84767900979989</v>
      </c>
      <c r="T8" s="109" t="str">
        <f t="shared" ca="1" si="10"/>
        <v xml:space="preserve"> </v>
      </c>
      <c r="V8" s="106">
        <f ca="1">IF(E8="","",IF(SUM($Q$4:Q8)=0,100000,ABS(SUM($P$4:P8)/SUM($Q$4:Q8))))</f>
        <v>100000</v>
      </c>
      <c r="W8" s="109" t="str">
        <f t="shared" ca="1" si="11"/>
        <v xml:space="preserve"> </v>
      </c>
      <c r="X8" s="109" t="str">
        <f t="shared" ca="1" si="11"/>
        <v xml:space="preserve"> </v>
      </c>
      <c r="Z8" s="110">
        <f t="shared" ca="1" si="6"/>
        <v>-13000</v>
      </c>
      <c r="AA8" s="109" t="str">
        <f t="shared" ca="1" si="12"/>
        <v xml:space="preserve"> </v>
      </c>
      <c r="AC8" s="110">
        <f t="shared" ca="1" si="7"/>
        <v>-13000</v>
      </c>
      <c r="AD8" s="109" t="str">
        <f t="shared" ca="1" si="13"/>
        <v xml:space="preserve"> </v>
      </c>
      <c r="AF8" s="109" t="str">
        <f t="shared" ca="1" si="14"/>
        <v xml:space="preserve"> </v>
      </c>
      <c r="AG8" s="110">
        <f t="shared" ca="1" si="8"/>
        <v>-13000</v>
      </c>
      <c r="AH8" s="109" t="str">
        <f t="shared" ca="1" si="15"/>
        <v xml:space="preserve"> </v>
      </c>
    </row>
    <row r="9" spans="2:34" x14ac:dyDescent="0.2">
      <c r="B9" s="104" t="s">
        <v>103</v>
      </c>
      <c r="C9" s="106">
        <f ca="1">T3</f>
        <v>0.69616715453680544</v>
      </c>
      <c r="E9" s="108">
        <f ca="1">SELECTED!C9</f>
        <v>38831</v>
      </c>
      <c r="F9" s="104" t="str">
        <f ca="1">SELECTED!D9</f>
        <v>Capital Call</v>
      </c>
      <c r="G9" s="104">
        <f ca="1">SELECTED!E9</f>
        <v>-410000</v>
      </c>
      <c r="I9" s="110">
        <f t="shared" ca="1" si="1"/>
        <v>-410000</v>
      </c>
      <c r="J9" s="110">
        <f t="shared" ca="1" si="2"/>
        <v>0</v>
      </c>
      <c r="K9" s="110">
        <f t="shared" ca="1" si="3"/>
        <v>0</v>
      </c>
      <c r="M9" s="110">
        <f ca="1">IFERROR(MATCH(E9,INDEX!A:A,1),"")</f>
        <v>4621</v>
      </c>
      <c r="N9" s="109">
        <f ca="1">IFERROR(OFFSET(INDEX!$F$1,M9-1,0),"")</f>
        <v>1989.1999510000001</v>
      </c>
      <c r="P9" s="109">
        <f t="shared" ca="1" si="9"/>
        <v>206.11301533256471</v>
      </c>
      <c r="Q9" s="109">
        <f t="shared" ca="1" si="4"/>
        <v>0</v>
      </c>
      <c r="R9" s="109">
        <f t="shared" ca="1" si="5"/>
        <v>0</v>
      </c>
      <c r="S9" s="109">
        <f t="shared" ca="1" si="16"/>
        <v>492.9606943423646</v>
      </c>
      <c r="T9" s="109" t="str">
        <f t="shared" ca="1" si="10"/>
        <v xml:space="preserve"> </v>
      </c>
      <c r="V9" s="106">
        <f ca="1">IF(E9="","",IF(SUM($Q$4:Q9)=0,100000,ABS(SUM($P$4:P9)/SUM($Q$4:Q9))))</f>
        <v>100000</v>
      </c>
      <c r="W9" s="109" t="str">
        <f t="shared" ca="1" si="11"/>
        <v xml:space="preserve"> </v>
      </c>
      <c r="X9" s="109" t="str">
        <f t="shared" ca="1" si="11"/>
        <v xml:space="preserve"> </v>
      </c>
      <c r="Z9" s="110">
        <f t="shared" ca="1" si="6"/>
        <v>-410000</v>
      </c>
      <c r="AA9" s="109" t="str">
        <f t="shared" ca="1" si="12"/>
        <v xml:space="preserve"> </v>
      </c>
      <c r="AC9" s="110">
        <f t="shared" ca="1" si="7"/>
        <v>-410000</v>
      </c>
      <c r="AD9" s="109" t="str">
        <f t="shared" ca="1" si="13"/>
        <v xml:space="preserve"> </v>
      </c>
      <c r="AF9" s="109" t="str">
        <f t="shared" ca="1" si="14"/>
        <v xml:space="preserve"> </v>
      </c>
      <c r="AG9" s="110">
        <f t="shared" ca="1" si="8"/>
        <v>-410000</v>
      </c>
      <c r="AH9" s="109" t="str">
        <f t="shared" ca="1" si="15"/>
        <v xml:space="preserve"> </v>
      </c>
    </row>
    <row r="10" spans="2:34" x14ac:dyDescent="0.2">
      <c r="B10" s="104" t="s">
        <v>76</v>
      </c>
      <c r="C10" s="105">
        <f ca="1">AD3</f>
        <v>0.11177079081535338</v>
      </c>
      <c r="E10" s="108">
        <f ca="1">SELECTED!C10</f>
        <v>38831</v>
      </c>
      <c r="F10" s="104" t="str">
        <f ca="1">SELECTED!D10</f>
        <v>Distribution</v>
      </c>
      <c r="G10" s="104">
        <f ca="1">SELECTED!E10</f>
        <v>6000</v>
      </c>
      <c r="I10" s="110">
        <f t="shared" ca="1" si="1"/>
        <v>0</v>
      </c>
      <c r="J10" s="110">
        <f t="shared" ca="1" si="2"/>
        <v>6000</v>
      </c>
      <c r="K10" s="110">
        <f t="shared" ca="1" si="3"/>
        <v>0</v>
      </c>
      <c r="M10" s="110">
        <f ca="1">IFERROR(MATCH(E10,INDEX!A:A,1),"")</f>
        <v>4621</v>
      </c>
      <c r="N10" s="109">
        <f ca="1">IFERROR(OFFSET(INDEX!$F$1,M10-1,0),"")</f>
        <v>1989.1999510000001</v>
      </c>
      <c r="P10" s="109">
        <f t="shared" ca="1" si="9"/>
        <v>0</v>
      </c>
      <c r="Q10" s="109">
        <f t="shared" ca="1" si="4"/>
        <v>3.0162880292570446</v>
      </c>
      <c r="R10" s="109">
        <f t="shared" ca="1" si="5"/>
        <v>0</v>
      </c>
      <c r="S10" s="109">
        <f t="shared" ca="1" si="16"/>
        <v>489.94440631310755</v>
      </c>
      <c r="T10" s="109" t="str">
        <f t="shared" ca="1" si="10"/>
        <v xml:space="preserve"> </v>
      </c>
      <c r="V10" s="106">
        <f ca="1">IF(E10="","",IF(SUM($Q$4:Q10)=0,100000,ABS(SUM($P$4:P10)/SUM($Q$4:Q10))))</f>
        <v>163.43289817179294</v>
      </c>
      <c r="W10" s="109" t="str">
        <f t="shared" ca="1" si="11"/>
        <v xml:space="preserve"> </v>
      </c>
      <c r="X10" s="109" t="str">
        <f t="shared" ca="1" si="11"/>
        <v xml:space="preserve"> </v>
      </c>
      <c r="Z10" s="110">
        <f t="shared" ca="1" si="6"/>
        <v>4177.002927220833</v>
      </c>
      <c r="AA10" s="109" t="str">
        <f t="shared" ca="1" si="12"/>
        <v xml:space="preserve"> </v>
      </c>
      <c r="AC10" s="110">
        <f t="shared" ca="1" si="7"/>
        <v>6000</v>
      </c>
      <c r="AD10" s="109" t="str">
        <f t="shared" ca="1" si="13"/>
        <v xml:space="preserve"> </v>
      </c>
      <c r="AF10" s="109" t="str">
        <f t="shared" ca="1" si="14"/>
        <v xml:space="preserve"> </v>
      </c>
      <c r="AG10" s="110">
        <f t="shared" ca="1" si="8"/>
        <v>6000</v>
      </c>
      <c r="AH10" s="109" t="str">
        <f t="shared" ca="1" si="15"/>
        <v xml:space="preserve"> </v>
      </c>
    </row>
    <row r="11" spans="2:34" x14ac:dyDescent="0.2">
      <c r="B11" s="104" t="s">
        <v>86</v>
      </c>
      <c r="C11" s="105">
        <f ca="1">AA3</f>
        <v>5.2331754565238961E-2</v>
      </c>
      <c r="E11" s="108">
        <f ca="1">SELECTED!C11</f>
        <v>39028</v>
      </c>
      <c r="F11" s="104" t="str">
        <f ca="1">SELECTED!D11</f>
        <v>Capital Call</v>
      </c>
      <c r="G11" s="104">
        <f ca="1">SELECTED!E11</f>
        <v>-24000</v>
      </c>
      <c r="I11" s="110">
        <f t="shared" ca="1" si="1"/>
        <v>-24000</v>
      </c>
      <c r="J11" s="110">
        <f t="shared" ca="1" si="2"/>
        <v>0</v>
      </c>
      <c r="K11" s="110">
        <f t="shared" ca="1" si="3"/>
        <v>0</v>
      </c>
      <c r="M11" s="110">
        <f ca="1">IFERROR(MATCH(E11,INDEX!A:A,1),"")</f>
        <v>4759</v>
      </c>
      <c r="N11" s="109">
        <f ca="1">IFERROR(OFFSET(INDEX!$F$1,M11-1,0),"")</f>
        <v>2124.280029</v>
      </c>
      <c r="P11" s="109">
        <f t="shared" ca="1" si="9"/>
        <v>11.297945502645405</v>
      </c>
      <c r="Q11" s="109">
        <f t="shared" ca="1" si="4"/>
        <v>0</v>
      </c>
      <c r="R11" s="109">
        <f t="shared" ca="1" si="5"/>
        <v>0</v>
      </c>
      <c r="S11" s="109">
        <f t="shared" ca="1" si="16"/>
        <v>501.24235181575295</v>
      </c>
      <c r="T11" s="109" t="str">
        <f t="shared" ca="1" si="10"/>
        <v xml:space="preserve"> </v>
      </c>
      <c r="V11" s="106">
        <f ca="1">IF(E11="","",IF(SUM($Q$4:Q11)=0,100000,ABS(SUM($P$4:P11)/SUM($Q$4:Q11))))</f>
        <v>167.17854361183677</v>
      </c>
      <c r="W11" s="109" t="str">
        <f t="shared" ca="1" si="11"/>
        <v xml:space="preserve"> </v>
      </c>
      <c r="X11" s="109" t="str">
        <f t="shared" ca="1" si="11"/>
        <v xml:space="preserve"> </v>
      </c>
      <c r="Z11" s="110">
        <f t="shared" ca="1" si="6"/>
        <v>-24000</v>
      </c>
      <c r="AA11" s="109" t="str">
        <f t="shared" ca="1" si="12"/>
        <v xml:space="preserve"> </v>
      </c>
      <c r="AC11" s="110">
        <f t="shared" ca="1" si="7"/>
        <v>-24000</v>
      </c>
      <c r="AD11" s="109" t="str">
        <f t="shared" ca="1" si="13"/>
        <v xml:space="preserve"> </v>
      </c>
      <c r="AF11" s="109" t="str">
        <f t="shared" ca="1" si="14"/>
        <v xml:space="preserve"> </v>
      </c>
      <c r="AG11" s="110">
        <f t="shared" ca="1" si="8"/>
        <v>-24000</v>
      </c>
      <c r="AH11" s="109" t="str">
        <f t="shared" ca="1" si="15"/>
        <v xml:space="preserve"> </v>
      </c>
    </row>
    <row r="12" spans="2:34" x14ac:dyDescent="0.2">
      <c r="B12" s="104" t="s">
        <v>85</v>
      </c>
      <c r="C12" s="105">
        <f ca="1">AH3</f>
        <v>-6.9064611941576023E-2</v>
      </c>
      <c r="E12" s="108">
        <f ca="1">SELECTED!C12</f>
        <v>39028</v>
      </c>
      <c r="F12" s="104" t="str">
        <f ca="1">SELECTED!D12</f>
        <v>Distribution</v>
      </c>
      <c r="G12" s="104">
        <f ca="1">SELECTED!E12</f>
        <v>135000</v>
      </c>
      <c r="I12" s="110">
        <f t="shared" ca="1" si="1"/>
        <v>0</v>
      </c>
      <c r="J12" s="110">
        <f t="shared" ca="1" si="2"/>
        <v>135000</v>
      </c>
      <c r="K12" s="110">
        <f t="shared" ca="1" si="3"/>
        <v>0</v>
      </c>
      <c r="M12" s="110">
        <f ca="1">IFERROR(MATCH(E12,INDEX!A:A,1),"")</f>
        <v>4759</v>
      </c>
      <c r="N12" s="109">
        <f ca="1">IFERROR(OFFSET(INDEX!$F$1,M12-1,0),"")</f>
        <v>2124.280029</v>
      </c>
      <c r="P12" s="109">
        <f t="shared" ca="1" si="9"/>
        <v>0</v>
      </c>
      <c r="Q12" s="109">
        <f t="shared" ca="1" si="4"/>
        <v>63.550943452380402</v>
      </c>
      <c r="R12" s="109">
        <f t="shared" ca="1" si="5"/>
        <v>0</v>
      </c>
      <c r="S12" s="109">
        <f t="shared" ca="1" si="16"/>
        <v>437.69140836337255</v>
      </c>
      <c r="T12" s="109" t="str">
        <f t="shared" ca="1" si="10"/>
        <v xml:space="preserve"> </v>
      </c>
      <c r="V12" s="106">
        <f ca="1">IF(E12="","",IF(SUM($Q$4:Q12)=0,100000,ABS(SUM($P$4:P12)/SUM($Q$4:Q12))))</f>
        <v>7.575178186343976</v>
      </c>
      <c r="W12" s="109" t="str">
        <f t="shared" ca="1" si="11"/>
        <v xml:space="preserve"> </v>
      </c>
      <c r="X12" s="109" t="str">
        <f t="shared" ca="1" si="11"/>
        <v xml:space="preserve"> </v>
      </c>
      <c r="Z12" s="110">
        <f t="shared" ca="1" si="6"/>
        <v>93982.565862468735</v>
      </c>
      <c r="AA12" s="109" t="str">
        <f t="shared" ca="1" si="12"/>
        <v xml:space="preserve"> </v>
      </c>
      <c r="AC12" s="110">
        <f t="shared" ca="1" si="7"/>
        <v>135000</v>
      </c>
      <c r="AD12" s="109" t="str">
        <f t="shared" ca="1" si="13"/>
        <v xml:space="preserve"> </v>
      </c>
      <c r="AF12" s="109" t="str">
        <f t="shared" ca="1" si="14"/>
        <v xml:space="preserve"> </v>
      </c>
      <c r="AG12" s="110">
        <f t="shared" ca="1" si="8"/>
        <v>135000</v>
      </c>
      <c r="AH12" s="109" t="str">
        <f t="shared" ca="1" si="15"/>
        <v xml:space="preserve"> </v>
      </c>
    </row>
    <row r="13" spans="2:34" x14ac:dyDescent="0.2">
      <c r="B13" s="104" t="s">
        <v>132</v>
      </c>
      <c r="C13" s="105">
        <f ca="1">C10-C11</f>
        <v>5.9439036250114416E-2</v>
      </c>
      <c r="E13" s="108">
        <f ca="1">SELECTED!C13</f>
        <v>39092</v>
      </c>
      <c r="F13" s="104" t="str">
        <f ca="1">SELECTED!D13</f>
        <v>Distribution</v>
      </c>
      <c r="G13" s="104">
        <f ca="1">SELECTED!E13</f>
        <v>322000</v>
      </c>
      <c r="I13" s="110">
        <f t="shared" ca="1" si="1"/>
        <v>0</v>
      </c>
      <c r="J13" s="110">
        <f t="shared" ca="1" si="2"/>
        <v>322000</v>
      </c>
      <c r="K13" s="110">
        <f t="shared" ca="1" si="3"/>
        <v>0</v>
      </c>
      <c r="M13" s="110">
        <f ca="1">IFERROR(MATCH(E13,INDEX!A:A,1),"")</f>
        <v>4801</v>
      </c>
      <c r="N13" s="109">
        <f ca="1">IFERROR(OFFSET(INDEX!$F$1,M13-1,0),"")</f>
        <v>2182.1599120000001</v>
      </c>
      <c r="P13" s="109">
        <f t="shared" ca="1" si="9"/>
        <v>0</v>
      </c>
      <c r="Q13" s="109">
        <f t="shared" ca="1" si="4"/>
        <v>147.56022151689129</v>
      </c>
      <c r="R13" s="109">
        <f t="shared" ca="1" si="5"/>
        <v>0</v>
      </c>
      <c r="S13" s="109">
        <f t="shared" ca="1" si="16"/>
        <v>290.13118684648123</v>
      </c>
      <c r="T13" s="109" t="str">
        <f t="shared" ca="1" si="10"/>
        <v xml:space="preserve"> </v>
      </c>
      <c r="V13" s="106">
        <f ca="1">IF(E13="","",IF(SUM($Q$4:Q13)=0,100000,ABS(SUM($P$4:P13)/SUM($Q$4:Q13))))</f>
        <v>2.3549462377833206</v>
      </c>
      <c r="W13" s="109" t="str">
        <f t="shared" ca="1" si="11"/>
        <v xml:space="preserve"> </v>
      </c>
      <c r="X13" s="109" t="str">
        <f t="shared" ca="1" si="11"/>
        <v xml:space="preserve"> </v>
      </c>
      <c r="Z13" s="110">
        <f t="shared" ca="1" si="6"/>
        <v>224165.82376085134</v>
      </c>
      <c r="AA13" s="109" t="str">
        <f t="shared" ca="1" si="12"/>
        <v xml:space="preserve"> </v>
      </c>
      <c r="AC13" s="110">
        <f t="shared" ca="1" si="7"/>
        <v>322000</v>
      </c>
      <c r="AD13" s="109" t="str">
        <f t="shared" ca="1" si="13"/>
        <v xml:space="preserve"> </v>
      </c>
      <c r="AF13" s="109" t="str">
        <f t="shared" ca="1" si="14"/>
        <v xml:space="preserve"> </v>
      </c>
      <c r="AG13" s="110">
        <f t="shared" ca="1" si="8"/>
        <v>322000</v>
      </c>
      <c r="AH13" s="109" t="str">
        <f t="shared" ca="1" si="15"/>
        <v xml:space="preserve"> </v>
      </c>
    </row>
    <row r="14" spans="2:34" x14ac:dyDescent="0.2">
      <c r="B14" s="104" t="s">
        <v>130</v>
      </c>
      <c r="C14" s="105">
        <f ca="1">C10-C12</f>
        <v>0.18083540275692939</v>
      </c>
      <c r="E14" s="108">
        <f ca="1">SELECTED!C14</f>
        <v>39092</v>
      </c>
      <c r="F14" s="104" t="str">
        <f ca="1">SELECTED!D14</f>
        <v>Capital Call</v>
      </c>
      <c r="G14" s="104">
        <f ca="1">SELECTED!E14</f>
        <v>-649000</v>
      </c>
      <c r="I14" s="110">
        <f t="shared" ca="1" si="1"/>
        <v>-649000</v>
      </c>
      <c r="J14" s="110">
        <f t="shared" ca="1" si="2"/>
        <v>0</v>
      </c>
      <c r="K14" s="110">
        <f t="shared" ca="1" si="3"/>
        <v>0</v>
      </c>
      <c r="M14" s="110">
        <f ca="1">IFERROR(MATCH(E14,INDEX!A:A,1),"")</f>
        <v>4801</v>
      </c>
      <c r="N14" s="109">
        <f ca="1">IFERROR(OFFSET(INDEX!$F$1,M14-1,0),"")</f>
        <v>2182.1599120000001</v>
      </c>
      <c r="P14" s="109">
        <f t="shared" ca="1" si="9"/>
        <v>297.41175082131195</v>
      </c>
      <c r="Q14" s="109">
        <f t="shared" ca="1" si="4"/>
        <v>0</v>
      </c>
      <c r="R14" s="109">
        <f t="shared" ca="1" si="5"/>
        <v>0</v>
      </c>
      <c r="S14" s="109">
        <f t="shared" ca="1" si="16"/>
        <v>587.54293766779324</v>
      </c>
      <c r="T14" s="109" t="str">
        <f t="shared" ca="1" si="10"/>
        <v xml:space="preserve"> </v>
      </c>
      <c r="V14" s="106">
        <f ca="1">IF(E14="","",IF(SUM($Q$4:Q14)=0,100000,ABS(SUM($P$4:P14)/SUM($Q$4:Q14))))</f>
        <v>3.7438935523686925</v>
      </c>
      <c r="W14" s="109" t="str">
        <f t="shared" ca="1" si="11"/>
        <v xml:space="preserve"> </v>
      </c>
      <c r="X14" s="109" t="str">
        <f t="shared" ca="1" si="11"/>
        <v xml:space="preserve"> </v>
      </c>
      <c r="Z14" s="110">
        <f t="shared" ca="1" si="6"/>
        <v>-649000</v>
      </c>
      <c r="AA14" s="109" t="str">
        <f t="shared" ca="1" si="12"/>
        <v xml:space="preserve"> </v>
      </c>
      <c r="AC14" s="110">
        <f t="shared" ca="1" si="7"/>
        <v>-649000</v>
      </c>
      <c r="AD14" s="109" t="str">
        <f t="shared" ca="1" si="13"/>
        <v xml:space="preserve"> </v>
      </c>
      <c r="AF14" s="109" t="str">
        <f t="shared" ca="1" si="14"/>
        <v xml:space="preserve"> </v>
      </c>
      <c r="AG14" s="110">
        <f t="shared" ca="1" si="8"/>
        <v>-649000</v>
      </c>
      <c r="AH14" s="109" t="str">
        <f t="shared" ca="1" si="15"/>
        <v xml:space="preserve"> </v>
      </c>
    </row>
    <row r="15" spans="2:34" x14ac:dyDescent="0.2">
      <c r="B15" s="104" t="s">
        <v>121</v>
      </c>
      <c r="C15" s="113">
        <f>SELECTED!H4</f>
        <v>51</v>
      </c>
      <c r="E15" s="108">
        <f ca="1">SELECTED!C15</f>
        <v>39298</v>
      </c>
      <c r="F15" s="104" t="str">
        <f ca="1">SELECTED!D15</f>
        <v>Capital Call</v>
      </c>
      <c r="G15" s="104">
        <f ca="1">SELECTED!E15</f>
        <v>-401000</v>
      </c>
      <c r="I15" s="110">
        <f t="shared" ca="1" si="1"/>
        <v>-401000</v>
      </c>
      <c r="J15" s="110">
        <f t="shared" ca="1" si="2"/>
        <v>0</v>
      </c>
      <c r="K15" s="110">
        <f t="shared" ca="1" si="3"/>
        <v>0</v>
      </c>
      <c r="M15" s="110">
        <f ca="1">IFERROR(MATCH(E15,INDEX!A:A,1),"")</f>
        <v>4943</v>
      </c>
      <c r="N15" s="109">
        <f ca="1">IFERROR(OFFSET(INDEX!$F$1,M15-1,0),"")</f>
        <v>2231.9799800000001</v>
      </c>
      <c r="P15" s="109">
        <f t="shared" ca="1" si="9"/>
        <v>179.66110968432611</v>
      </c>
      <c r="Q15" s="109">
        <f t="shared" ca="1" si="4"/>
        <v>0</v>
      </c>
      <c r="R15" s="109">
        <f t="shared" ca="1" si="5"/>
        <v>0</v>
      </c>
      <c r="S15" s="109">
        <f t="shared" ca="1" si="16"/>
        <v>767.20404735211935</v>
      </c>
      <c r="T15" s="109" t="str">
        <f t="shared" ca="1" si="10"/>
        <v xml:space="preserve"> </v>
      </c>
      <c r="V15" s="106">
        <f ca="1">IF(E15="","",IF(SUM($Q$4:Q15)=0,100000,ABS(SUM($P$4:P15)/SUM($Q$4:Q15))))</f>
        <v>4.5829317381241665</v>
      </c>
      <c r="W15" s="109" t="str">
        <f t="shared" ca="1" si="11"/>
        <v xml:space="preserve"> </v>
      </c>
      <c r="X15" s="109" t="str">
        <f t="shared" ca="1" si="11"/>
        <v xml:space="preserve"> </v>
      </c>
      <c r="Z15" s="110">
        <f t="shared" ca="1" si="6"/>
        <v>-401000</v>
      </c>
      <c r="AA15" s="109" t="str">
        <f t="shared" ca="1" si="12"/>
        <v xml:space="preserve"> </v>
      </c>
      <c r="AC15" s="110">
        <f t="shared" ca="1" si="7"/>
        <v>-401000</v>
      </c>
      <c r="AD15" s="109" t="str">
        <f t="shared" ca="1" si="13"/>
        <v xml:space="preserve"> </v>
      </c>
      <c r="AF15" s="109" t="str">
        <f t="shared" ca="1" si="14"/>
        <v xml:space="preserve"> </v>
      </c>
      <c r="AG15" s="110">
        <f t="shared" ca="1" si="8"/>
        <v>-401000</v>
      </c>
      <c r="AH15" s="109" t="str">
        <f t="shared" ca="1" si="15"/>
        <v xml:space="preserve"> </v>
      </c>
    </row>
    <row r="16" spans="2:34" x14ac:dyDescent="0.2">
      <c r="B16" s="104" t="s">
        <v>143</v>
      </c>
      <c r="C16" s="124" t="str">
        <f ca="1">IF(MIN(S4:S602)&lt;0,"Yes","No")</f>
        <v>Yes</v>
      </c>
      <c r="E16" s="108">
        <f ca="1">SELECTED!C16</f>
        <v>39298</v>
      </c>
      <c r="F16" s="104" t="str">
        <f ca="1">SELECTED!D16</f>
        <v>Distribution</v>
      </c>
      <c r="G16" s="104">
        <f ca="1">SELECTED!E16</f>
        <v>43000</v>
      </c>
      <c r="I16" s="110">
        <f t="shared" ca="1" si="1"/>
        <v>0</v>
      </c>
      <c r="J16" s="110">
        <f t="shared" ca="1" si="2"/>
        <v>43000</v>
      </c>
      <c r="K16" s="110">
        <f t="shared" ca="1" si="3"/>
        <v>0</v>
      </c>
      <c r="M16" s="110">
        <f ca="1">IFERROR(MATCH(E16,INDEX!A:A,1),"")</f>
        <v>4943</v>
      </c>
      <c r="N16" s="109">
        <f ca="1">IFERROR(OFFSET(INDEX!$F$1,M16-1,0),"")</f>
        <v>2231.9799800000001</v>
      </c>
      <c r="P16" s="109">
        <f t="shared" ca="1" si="9"/>
        <v>0</v>
      </c>
      <c r="Q16" s="109">
        <f t="shared" ca="1" si="4"/>
        <v>19.265405776623499</v>
      </c>
      <c r="R16" s="109">
        <f t="shared" ca="1" si="5"/>
        <v>0</v>
      </c>
      <c r="S16" s="109">
        <f t="shared" ca="1" si="16"/>
        <v>747.93864157549581</v>
      </c>
      <c r="T16" s="109" t="str">
        <f t="shared" ca="1" si="10"/>
        <v xml:space="preserve"> </v>
      </c>
      <c r="V16" s="106">
        <f ca="1">IF(E16="","",IF(SUM($Q$4:Q16)=0,100000,ABS(SUM($P$4:P16)/SUM($Q$4:Q16))))</f>
        <v>4.2046337899997646</v>
      </c>
      <c r="W16" s="109" t="str">
        <f t="shared" ca="1" si="11"/>
        <v xml:space="preserve"> </v>
      </c>
      <c r="X16" s="109" t="str">
        <f t="shared" ca="1" si="11"/>
        <v xml:space="preserve"> </v>
      </c>
      <c r="Z16" s="110">
        <f t="shared" ca="1" si="6"/>
        <v>29935.187645082635</v>
      </c>
      <c r="AA16" s="109" t="str">
        <f t="shared" ca="1" si="12"/>
        <v xml:space="preserve"> </v>
      </c>
      <c r="AC16" s="110">
        <f t="shared" ca="1" si="7"/>
        <v>43000</v>
      </c>
      <c r="AD16" s="109" t="str">
        <f t="shared" ca="1" si="13"/>
        <v xml:space="preserve"> </v>
      </c>
      <c r="AF16" s="109" t="str">
        <f t="shared" ca="1" si="14"/>
        <v xml:space="preserve"> </v>
      </c>
      <c r="AG16" s="110">
        <f t="shared" ca="1" si="8"/>
        <v>43000</v>
      </c>
      <c r="AH16" s="109" t="str">
        <f t="shared" ca="1" si="15"/>
        <v xml:space="preserve"> </v>
      </c>
    </row>
    <row r="17" spans="5:34" x14ac:dyDescent="0.2">
      <c r="E17" s="108">
        <f ca="1">SELECTED!C17</f>
        <v>39342</v>
      </c>
      <c r="F17" s="104" t="str">
        <f ca="1">SELECTED!D17</f>
        <v>Distribution</v>
      </c>
      <c r="G17" s="104">
        <f ca="1">SELECTED!E17</f>
        <v>138000</v>
      </c>
      <c r="I17" s="110">
        <f t="shared" ca="1" si="1"/>
        <v>0</v>
      </c>
      <c r="J17" s="110">
        <f t="shared" ca="1" si="2"/>
        <v>138000</v>
      </c>
      <c r="K17" s="110">
        <f t="shared" ca="1" si="3"/>
        <v>0</v>
      </c>
      <c r="M17" s="110">
        <f ca="1">IFERROR(MATCH(E17,INDEX!A:A,1),"")</f>
        <v>4973</v>
      </c>
      <c r="N17" s="109">
        <f ca="1">IFERROR(OFFSET(INDEX!$F$1,M17-1,0),"")</f>
        <v>2306.25</v>
      </c>
      <c r="P17" s="109">
        <f t="shared" ca="1" si="9"/>
        <v>0</v>
      </c>
      <c r="Q17" s="109">
        <f t="shared" ca="1" si="4"/>
        <v>59.837398373983739</v>
      </c>
      <c r="R17" s="109">
        <f t="shared" ca="1" si="5"/>
        <v>0</v>
      </c>
      <c r="S17" s="109">
        <f t="shared" ca="1" si="16"/>
        <v>688.10124320151203</v>
      </c>
      <c r="T17" s="109" t="str">
        <f t="shared" ca="1" si="10"/>
        <v xml:space="preserve"> </v>
      </c>
      <c r="V17" s="106">
        <f ca="1">IF(E17="","",IF(SUM($Q$4:Q17)=0,100000,ABS(SUM($P$4:P17)/SUM($Q$4:Q17))))</f>
        <v>3.3466242873140679</v>
      </c>
      <c r="W17" s="109" t="str">
        <f t="shared" ca="1" si="11"/>
        <v xml:space="preserve"> </v>
      </c>
      <c r="X17" s="109" t="str">
        <f t="shared" ca="1" si="11"/>
        <v xml:space="preserve"> </v>
      </c>
      <c r="Z17" s="110">
        <f t="shared" ca="1" si="6"/>
        <v>96071.067326079152</v>
      </c>
      <c r="AA17" s="109" t="str">
        <f t="shared" ca="1" si="12"/>
        <v xml:space="preserve"> </v>
      </c>
      <c r="AC17" s="110">
        <f t="shared" ca="1" si="7"/>
        <v>138000</v>
      </c>
      <c r="AD17" s="109" t="str">
        <f t="shared" ca="1" si="13"/>
        <v xml:space="preserve"> </v>
      </c>
      <c r="AF17" s="109" t="str">
        <f t="shared" ca="1" si="14"/>
        <v xml:space="preserve"> </v>
      </c>
      <c r="AG17" s="110">
        <f t="shared" ca="1" si="8"/>
        <v>138000</v>
      </c>
      <c r="AH17" s="109" t="str">
        <f t="shared" ca="1" si="15"/>
        <v xml:space="preserve"> </v>
      </c>
    </row>
    <row r="18" spans="5:34" x14ac:dyDescent="0.2">
      <c r="E18" s="108">
        <f ca="1">SELECTED!C18</f>
        <v>39342</v>
      </c>
      <c r="F18" s="104" t="str">
        <f ca="1">SELECTED!D18</f>
        <v>Capital Call</v>
      </c>
      <c r="G18" s="104">
        <f ca="1">SELECTED!E18</f>
        <v>-62000</v>
      </c>
      <c r="I18" s="110">
        <f t="shared" ca="1" si="1"/>
        <v>-62000</v>
      </c>
      <c r="J18" s="110">
        <f t="shared" ca="1" si="2"/>
        <v>0</v>
      </c>
      <c r="K18" s="110">
        <f t="shared" ca="1" si="3"/>
        <v>0</v>
      </c>
      <c r="M18" s="110">
        <f ca="1">IFERROR(MATCH(E18,INDEX!A:A,1),"")</f>
        <v>4973</v>
      </c>
      <c r="N18" s="109">
        <f ca="1">IFERROR(OFFSET(INDEX!$F$1,M18-1,0),"")</f>
        <v>2306.25</v>
      </c>
      <c r="P18" s="109">
        <f t="shared" ca="1" si="9"/>
        <v>26.883468834688347</v>
      </c>
      <c r="Q18" s="109">
        <f t="shared" ca="1" si="4"/>
        <v>0</v>
      </c>
      <c r="R18" s="109">
        <f t="shared" ca="1" si="5"/>
        <v>0</v>
      </c>
      <c r="S18" s="109">
        <f t="shared" ca="1" si="16"/>
        <v>714.98471203620034</v>
      </c>
      <c r="T18" s="109" t="str">
        <f t="shared" ca="1" si="10"/>
        <v xml:space="preserve"> </v>
      </c>
      <c r="V18" s="106">
        <f ca="1">IF(E18="","",IF(SUM($Q$4:Q18)=0,100000,ABS(SUM($P$4:P18)/SUM($Q$4:Q18))))</f>
        <v>3.4383046926585119</v>
      </c>
      <c r="W18" s="109" t="str">
        <f t="shared" ca="1" si="11"/>
        <v xml:space="preserve"> </v>
      </c>
      <c r="X18" s="109" t="str">
        <f t="shared" ca="1" si="11"/>
        <v xml:space="preserve"> </v>
      </c>
      <c r="Z18" s="110">
        <f t="shared" ca="1" si="6"/>
        <v>-62000</v>
      </c>
      <c r="AA18" s="109" t="str">
        <f t="shared" ca="1" si="12"/>
        <v xml:space="preserve"> </v>
      </c>
      <c r="AC18" s="110">
        <f t="shared" ca="1" si="7"/>
        <v>-62000</v>
      </c>
      <c r="AD18" s="109" t="str">
        <f t="shared" ca="1" si="13"/>
        <v xml:space="preserve"> </v>
      </c>
      <c r="AF18" s="109" t="str">
        <f t="shared" ca="1" si="14"/>
        <v xml:space="preserve"> </v>
      </c>
      <c r="AG18" s="110">
        <f t="shared" ca="1" si="8"/>
        <v>-62000</v>
      </c>
      <c r="AH18" s="109" t="str">
        <f t="shared" ca="1" si="15"/>
        <v xml:space="preserve"> </v>
      </c>
    </row>
    <row r="19" spans="5:34" x14ac:dyDescent="0.2">
      <c r="E19" s="108">
        <f ca="1">SELECTED!C19</f>
        <v>39456</v>
      </c>
      <c r="F19" s="104" t="str">
        <f ca="1">SELECTED!D19</f>
        <v>Capital Call</v>
      </c>
      <c r="G19" s="104">
        <f ca="1">SELECTED!E19</f>
        <v>-900000</v>
      </c>
      <c r="I19" s="110">
        <f t="shared" ca="1" si="1"/>
        <v>-900000</v>
      </c>
      <c r="J19" s="110">
        <f t="shared" ca="1" si="2"/>
        <v>0</v>
      </c>
      <c r="K19" s="110">
        <f t="shared" ca="1" si="3"/>
        <v>0</v>
      </c>
      <c r="M19" s="110">
        <f ca="1">IFERROR(MATCH(E19,INDEX!A:A,1),"")</f>
        <v>5052</v>
      </c>
      <c r="N19" s="109">
        <f ca="1">IFERROR(OFFSET(INDEX!$F$1,M19-1,0),"")</f>
        <v>2214.6000979999999</v>
      </c>
      <c r="P19" s="109">
        <f t="shared" ca="1" si="9"/>
        <v>406.39391320030552</v>
      </c>
      <c r="Q19" s="109">
        <f t="shared" ca="1" si="4"/>
        <v>0</v>
      </c>
      <c r="R19" s="109">
        <f t="shared" ca="1" si="5"/>
        <v>0</v>
      </c>
      <c r="S19" s="109">
        <f t="shared" ca="1" si="16"/>
        <v>1121.3786252365057</v>
      </c>
      <c r="T19" s="109" t="str">
        <f t="shared" ca="1" si="10"/>
        <v xml:space="preserve"> </v>
      </c>
      <c r="V19" s="106">
        <f ca="1">IF(E19="","",IF(SUM($Q$4:Q19)=0,100000,ABS(SUM($P$4:P19)/SUM($Q$4:Q19))))</f>
        <v>4.8242254948000687</v>
      </c>
      <c r="W19" s="109" t="str">
        <f t="shared" ca="1" si="11"/>
        <v xml:space="preserve"> </v>
      </c>
      <c r="X19" s="109" t="str">
        <f t="shared" ca="1" si="11"/>
        <v xml:space="preserve"> </v>
      </c>
      <c r="Z19" s="110">
        <f t="shared" ca="1" si="6"/>
        <v>-900000</v>
      </c>
      <c r="AA19" s="109" t="str">
        <f t="shared" ca="1" si="12"/>
        <v xml:space="preserve"> </v>
      </c>
      <c r="AC19" s="110">
        <f t="shared" ca="1" si="7"/>
        <v>-900000</v>
      </c>
      <c r="AD19" s="109" t="str">
        <f t="shared" ca="1" si="13"/>
        <v xml:space="preserve"> </v>
      </c>
      <c r="AF19" s="109" t="str">
        <f t="shared" ca="1" si="14"/>
        <v xml:space="preserve"> </v>
      </c>
      <c r="AG19" s="110">
        <f t="shared" ca="1" si="8"/>
        <v>-900000</v>
      </c>
      <c r="AH19" s="109" t="str">
        <f t="shared" ca="1" si="15"/>
        <v xml:space="preserve"> </v>
      </c>
    </row>
    <row r="20" spans="5:34" x14ac:dyDescent="0.2">
      <c r="E20" s="108">
        <f ca="1">SELECTED!C20</f>
        <v>39456</v>
      </c>
      <c r="F20" s="104" t="str">
        <f ca="1">SELECTED!D20</f>
        <v>Distribution</v>
      </c>
      <c r="G20" s="104">
        <f ca="1">SELECTED!E20</f>
        <v>102000</v>
      </c>
      <c r="I20" s="110">
        <f t="shared" ca="1" si="1"/>
        <v>0</v>
      </c>
      <c r="J20" s="110">
        <f t="shared" ca="1" si="2"/>
        <v>102000</v>
      </c>
      <c r="K20" s="110">
        <f t="shared" ca="1" si="3"/>
        <v>0</v>
      </c>
      <c r="M20" s="110">
        <f ca="1">IFERROR(MATCH(E20,INDEX!A:A,1),"")</f>
        <v>5052</v>
      </c>
      <c r="N20" s="109">
        <f ca="1">IFERROR(OFFSET(INDEX!$F$1,M20-1,0),"")</f>
        <v>2214.6000979999999</v>
      </c>
      <c r="P20" s="109">
        <f t="shared" ca="1" si="9"/>
        <v>0</v>
      </c>
      <c r="Q20" s="109">
        <f t="shared" ca="1" si="4"/>
        <v>46.057976829367959</v>
      </c>
      <c r="R20" s="109">
        <f t="shared" ca="1" si="5"/>
        <v>0</v>
      </c>
      <c r="S20" s="109">
        <f t="shared" ca="1" si="16"/>
        <v>1075.3206484071377</v>
      </c>
      <c r="T20" s="109" t="str">
        <f t="shared" ca="1" si="10"/>
        <v xml:space="preserve"> </v>
      </c>
      <c r="V20" s="106">
        <f ca="1">IF(E20="","",IF(SUM($Q$4:Q20)=0,100000,ABS(SUM($P$4:P20)/SUM($Q$4:Q20))))</f>
        <v>4.1693425846157286</v>
      </c>
      <c r="W20" s="109" t="str">
        <f t="shared" ca="1" si="11"/>
        <v xml:space="preserve"> </v>
      </c>
      <c r="X20" s="109" t="str">
        <f t="shared" ca="1" si="11"/>
        <v xml:space="preserve"> </v>
      </c>
      <c r="Z20" s="110">
        <f t="shared" ca="1" si="6"/>
        <v>71009.049762754148</v>
      </c>
      <c r="AA20" s="109" t="str">
        <f t="shared" ca="1" si="12"/>
        <v xml:space="preserve"> </v>
      </c>
      <c r="AC20" s="110">
        <f t="shared" ca="1" si="7"/>
        <v>102000</v>
      </c>
      <c r="AD20" s="109" t="str">
        <f t="shared" ca="1" si="13"/>
        <v xml:space="preserve"> </v>
      </c>
      <c r="AF20" s="109" t="str">
        <f t="shared" ca="1" si="14"/>
        <v xml:space="preserve"> </v>
      </c>
      <c r="AG20" s="110">
        <f t="shared" ca="1" si="8"/>
        <v>102000</v>
      </c>
      <c r="AH20" s="109" t="str">
        <f t="shared" ca="1" si="15"/>
        <v xml:space="preserve"> </v>
      </c>
    </row>
    <row r="21" spans="5:34" x14ac:dyDescent="0.2">
      <c r="E21" s="108">
        <f ca="1">SELECTED!C21</f>
        <v>39588</v>
      </c>
      <c r="F21" s="104" t="str">
        <f ca="1">SELECTED!D21</f>
        <v>Capital Call</v>
      </c>
      <c r="G21" s="104">
        <f ca="1">SELECTED!E21</f>
        <v>-52000</v>
      </c>
      <c r="I21" s="110">
        <f t="shared" ca="1" si="1"/>
        <v>-52000</v>
      </c>
      <c r="J21" s="110">
        <f t="shared" ca="1" si="2"/>
        <v>0</v>
      </c>
      <c r="K21" s="110">
        <f t="shared" ca="1" si="3"/>
        <v>0</v>
      </c>
      <c r="M21" s="110">
        <f ca="1">IFERROR(MATCH(E21,INDEX!A:A,1),"")</f>
        <v>5143</v>
      </c>
      <c r="N21" s="109">
        <f ca="1">IFERROR(OFFSET(INDEX!$F$1,M21-1,0),"")</f>
        <v>2237.790039</v>
      </c>
      <c r="P21" s="109">
        <f t="shared" ca="1" si="9"/>
        <v>23.237211308366181</v>
      </c>
      <c r="Q21" s="109">
        <f t="shared" ca="1" si="4"/>
        <v>0</v>
      </c>
      <c r="R21" s="109">
        <f t="shared" ca="1" si="5"/>
        <v>0</v>
      </c>
      <c r="S21" s="109">
        <f t="shared" ca="1" si="16"/>
        <v>1098.5578597155038</v>
      </c>
      <c r="T21" s="109" t="str">
        <f t="shared" ca="1" si="10"/>
        <v xml:space="preserve"> </v>
      </c>
      <c r="V21" s="106">
        <f ca="1">IF(E21="","",IF(SUM($Q$4:Q21)=0,100000,ABS(SUM($P$4:P21)/SUM($Q$4:Q21))))</f>
        <v>4.237830698794891</v>
      </c>
      <c r="W21" s="109" t="str">
        <f t="shared" ca="1" si="11"/>
        <v xml:space="preserve"> </v>
      </c>
      <c r="X21" s="109" t="str">
        <f t="shared" ca="1" si="11"/>
        <v xml:space="preserve"> </v>
      </c>
      <c r="Z21" s="110">
        <f t="shared" ca="1" si="6"/>
        <v>-52000</v>
      </c>
      <c r="AA21" s="109" t="str">
        <f t="shared" ca="1" si="12"/>
        <v xml:space="preserve"> </v>
      </c>
      <c r="AC21" s="110">
        <f t="shared" ca="1" si="7"/>
        <v>-52000</v>
      </c>
      <c r="AD21" s="109" t="str">
        <f t="shared" ca="1" si="13"/>
        <v xml:space="preserve"> </v>
      </c>
      <c r="AF21" s="109" t="str">
        <f t="shared" ca="1" si="14"/>
        <v xml:space="preserve"> </v>
      </c>
      <c r="AG21" s="110">
        <f t="shared" ca="1" si="8"/>
        <v>-52000</v>
      </c>
      <c r="AH21" s="109" t="str">
        <f t="shared" ca="1" si="15"/>
        <v xml:space="preserve"> </v>
      </c>
    </row>
    <row r="22" spans="5:34" x14ac:dyDescent="0.2">
      <c r="E22" s="108">
        <f ca="1">SELECTED!C22</f>
        <v>39588</v>
      </c>
      <c r="F22" s="104" t="str">
        <f ca="1">SELECTED!D22</f>
        <v>Distribution</v>
      </c>
      <c r="G22" s="104">
        <f ca="1">SELECTED!E22</f>
        <v>96000</v>
      </c>
      <c r="I22" s="110">
        <f t="shared" ca="1" si="1"/>
        <v>0</v>
      </c>
      <c r="J22" s="110">
        <f t="shared" ca="1" si="2"/>
        <v>96000</v>
      </c>
      <c r="K22" s="110">
        <f t="shared" ca="1" si="3"/>
        <v>0</v>
      </c>
      <c r="M22" s="110">
        <f ca="1">IFERROR(MATCH(E22,INDEX!A:A,1),"")</f>
        <v>5143</v>
      </c>
      <c r="N22" s="109">
        <f ca="1">IFERROR(OFFSET(INDEX!$F$1,M22-1,0),"")</f>
        <v>2237.790039</v>
      </c>
      <c r="P22" s="109">
        <f t="shared" ca="1" si="9"/>
        <v>0</v>
      </c>
      <c r="Q22" s="109">
        <f t="shared" ca="1" si="4"/>
        <v>42.899467030829875</v>
      </c>
      <c r="R22" s="109">
        <f t="shared" ca="1" si="5"/>
        <v>0</v>
      </c>
      <c r="S22" s="109">
        <f t="shared" ca="1" si="16"/>
        <v>1055.658392684674</v>
      </c>
      <c r="T22" s="109" t="str">
        <f t="shared" ca="1" si="10"/>
        <v xml:space="preserve"> </v>
      </c>
      <c r="V22" s="106">
        <f ca="1">IF(E22="","",IF(SUM($Q$4:Q22)=0,100000,ABS(SUM($P$4:P22)/SUM($Q$4:Q22))))</f>
        <v>3.7621464267341578</v>
      </c>
      <c r="W22" s="109" t="str">
        <f t="shared" ca="1" si="11"/>
        <v xml:space="preserve"> </v>
      </c>
      <c r="X22" s="109" t="str">
        <f t="shared" ca="1" si="11"/>
        <v xml:space="preserve"> </v>
      </c>
      <c r="Z22" s="110">
        <f t="shared" ca="1" si="6"/>
        <v>66832.046835533329</v>
      </c>
      <c r="AA22" s="109" t="str">
        <f t="shared" ca="1" si="12"/>
        <v xml:space="preserve"> </v>
      </c>
      <c r="AC22" s="110">
        <f t="shared" ca="1" si="7"/>
        <v>96000</v>
      </c>
      <c r="AD22" s="109" t="str">
        <f t="shared" ca="1" si="13"/>
        <v xml:space="preserve"> </v>
      </c>
      <c r="AF22" s="109" t="str">
        <f t="shared" ca="1" si="14"/>
        <v xml:space="preserve"> </v>
      </c>
      <c r="AG22" s="110">
        <f t="shared" ca="1" si="8"/>
        <v>96000</v>
      </c>
      <c r="AH22" s="109" t="str">
        <f t="shared" ca="1" si="15"/>
        <v xml:space="preserve"> </v>
      </c>
    </row>
    <row r="23" spans="5:34" x14ac:dyDescent="0.2">
      <c r="E23" s="108">
        <f ca="1">SELECTED!C23</f>
        <v>39669</v>
      </c>
      <c r="F23" s="104" t="str">
        <f ca="1">SELECTED!D23</f>
        <v>Distribution</v>
      </c>
      <c r="G23" s="104">
        <f ca="1">SELECTED!E23</f>
        <v>189000</v>
      </c>
      <c r="I23" s="110">
        <f t="shared" ca="1" si="1"/>
        <v>0</v>
      </c>
      <c r="J23" s="110">
        <f t="shared" ca="1" si="2"/>
        <v>189000</v>
      </c>
      <c r="K23" s="110">
        <f t="shared" ca="1" si="3"/>
        <v>0</v>
      </c>
      <c r="M23" s="110">
        <f ca="1">IFERROR(MATCH(E23,INDEX!A:A,1),"")</f>
        <v>5199</v>
      </c>
      <c r="N23" s="109">
        <f ca="1">IFERROR(OFFSET(INDEX!$F$1,M23-1,0),"")</f>
        <v>2061.7700199999999</v>
      </c>
      <c r="P23" s="109">
        <f t="shared" ca="1" si="9"/>
        <v>0</v>
      </c>
      <c r="Q23" s="109">
        <f t="shared" ca="1" si="4"/>
        <v>91.668807949782874</v>
      </c>
      <c r="R23" s="109">
        <f t="shared" ca="1" si="5"/>
        <v>0</v>
      </c>
      <c r="S23" s="109">
        <f t="shared" ca="1" si="16"/>
        <v>963.9895847348912</v>
      </c>
      <c r="T23" s="109" t="str">
        <f t="shared" ca="1" si="10"/>
        <v xml:space="preserve"> </v>
      </c>
      <c r="V23" s="106">
        <f ca="1">IF(E23="","",IF(SUM($Q$4:Q23)=0,100000,ABS(SUM($P$4:P23)/SUM($Q$4:Q23))))</f>
        <v>3.0343491468596921</v>
      </c>
      <c r="W23" s="109" t="str">
        <f t="shared" ca="1" si="11"/>
        <v xml:space="preserve"> </v>
      </c>
      <c r="X23" s="109" t="str">
        <f t="shared" ca="1" si="11"/>
        <v xml:space="preserve"> </v>
      </c>
      <c r="Z23" s="110">
        <f t="shared" ca="1" si="6"/>
        <v>131575.59220745624</v>
      </c>
      <c r="AA23" s="109" t="str">
        <f t="shared" ca="1" si="12"/>
        <v xml:space="preserve"> </v>
      </c>
      <c r="AC23" s="110">
        <f t="shared" ca="1" si="7"/>
        <v>189000</v>
      </c>
      <c r="AD23" s="109" t="str">
        <f t="shared" ca="1" si="13"/>
        <v xml:space="preserve"> </v>
      </c>
      <c r="AF23" s="109" t="str">
        <f t="shared" ca="1" si="14"/>
        <v xml:space="preserve"> </v>
      </c>
      <c r="AG23" s="110">
        <f t="shared" ca="1" si="8"/>
        <v>189000</v>
      </c>
      <c r="AH23" s="109" t="str">
        <f t="shared" ca="1" si="15"/>
        <v xml:space="preserve"> </v>
      </c>
    </row>
    <row r="24" spans="5:34" x14ac:dyDescent="0.2">
      <c r="E24" s="108">
        <f ca="1">SELECTED!C24</f>
        <v>39669</v>
      </c>
      <c r="F24" s="104" t="str">
        <f ca="1">SELECTED!D24</f>
        <v>Capital Call</v>
      </c>
      <c r="G24" s="104">
        <f ca="1">SELECTED!E24</f>
        <v>-152000</v>
      </c>
      <c r="I24" s="110">
        <f t="shared" ca="1" si="1"/>
        <v>-152000</v>
      </c>
      <c r="J24" s="110">
        <f t="shared" ca="1" si="2"/>
        <v>0</v>
      </c>
      <c r="K24" s="110">
        <f t="shared" ca="1" si="3"/>
        <v>0</v>
      </c>
      <c r="M24" s="110">
        <f ca="1">IFERROR(MATCH(E24,INDEX!A:A,1),"")</f>
        <v>5199</v>
      </c>
      <c r="N24" s="109">
        <f ca="1">IFERROR(OFFSET(INDEX!$F$1,M24-1,0),"")</f>
        <v>2061.7700199999999</v>
      </c>
      <c r="P24" s="109">
        <f t="shared" ca="1" si="9"/>
        <v>73.723062478132263</v>
      </c>
      <c r="Q24" s="109">
        <f t="shared" ca="1" si="4"/>
        <v>0</v>
      </c>
      <c r="R24" s="109">
        <f t="shared" ca="1" si="5"/>
        <v>0</v>
      </c>
      <c r="S24" s="109">
        <f t="shared" ca="1" si="16"/>
        <v>1037.7126472130235</v>
      </c>
      <c r="T24" s="109" t="str">
        <f t="shared" ca="1" si="10"/>
        <v xml:space="preserve"> </v>
      </c>
      <c r="V24" s="106">
        <f ca="1">IF(E24="","",IF(SUM($Q$4:Q24)=0,100000,ABS(SUM($P$4:P24)/SUM($Q$4:Q24))))</f>
        <v>3.189930131998155</v>
      </c>
      <c r="W24" s="109" t="str">
        <f t="shared" ca="1" si="11"/>
        <v xml:space="preserve"> </v>
      </c>
      <c r="X24" s="109" t="str">
        <f t="shared" ca="1" si="11"/>
        <v xml:space="preserve"> </v>
      </c>
      <c r="Z24" s="110">
        <f t="shared" ca="1" si="6"/>
        <v>-152000</v>
      </c>
      <c r="AA24" s="109" t="str">
        <f t="shared" ca="1" si="12"/>
        <v xml:space="preserve"> </v>
      </c>
      <c r="AC24" s="110">
        <f t="shared" ca="1" si="7"/>
        <v>-152000</v>
      </c>
      <c r="AD24" s="109" t="str">
        <f t="shared" ca="1" si="13"/>
        <v xml:space="preserve"> </v>
      </c>
      <c r="AF24" s="109" t="str">
        <f t="shared" ca="1" si="14"/>
        <v xml:space="preserve"> </v>
      </c>
      <c r="AG24" s="110">
        <f t="shared" ca="1" si="8"/>
        <v>-152000</v>
      </c>
      <c r="AH24" s="109" t="str">
        <f t="shared" ca="1" si="15"/>
        <v xml:space="preserve"> </v>
      </c>
    </row>
    <row r="25" spans="5:34" x14ac:dyDescent="0.2">
      <c r="E25" s="108">
        <f ca="1">SELECTED!C25</f>
        <v>39751</v>
      </c>
      <c r="F25" s="104" t="str">
        <f ca="1">SELECTED!D25</f>
        <v>Distribution</v>
      </c>
      <c r="G25" s="104">
        <f ca="1">SELECTED!E25</f>
        <v>19000</v>
      </c>
      <c r="I25" s="110">
        <f t="shared" ca="1" si="1"/>
        <v>0</v>
      </c>
      <c r="J25" s="110">
        <f t="shared" ca="1" si="2"/>
        <v>19000</v>
      </c>
      <c r="K25" s="110">
        <f t="shared" ca="1" si="3"/>
        <v>0</v>
      </c>
      <c r="M25" s="110">
        <f ca="1">IFERROR(MATCH(E25,INDEX!A:A,1),"")</f>
        <v>5257</v>
      </c>
      <c r="N25" s="109">
        <f ca="1">IFERROR(OFFSET(INDEX!$F$1,M25-1,0),"")</f>
        <v>1525.369995</v>
      </c>
      <c r="P25" s="109">
        <f t="shared" ca="1" si="9"/>
        <v>0</v>
      </c>
      <c r="Q25" s="109">
        <f t="shared" ca="1" si="4"/>
        <v>12.455994324183623</v>
      </c>
      <c r="R25" s="109">
        <f t="shared" ca="1" si="5"/>
        <v>0</v>
      </c>
      <c r="S25" s="109">
        <f t="shared" ca="1" si="16"/>
        <v>1025.2566528888399</v>
      </c>
      <c r="T25" s="109" t="str">
        <f t="shared" ca="1" si="10"/>
        <v xml:space="preserve"> </v>
      </c>
      <c r="V25" s="106">
        <f ca="1">IF(E25="","",IF(SUM($Q$4:Q25)=0,100000,ABS(SUM($P$4:P25)/SUM($Q$4:Q25))))</f>
        <v>3.1082259780838468</v>
      </c>
      <c r="W25" s="109" t="str">
        <f t="shared" ca="1" si="11"/>
        <v xml:space="preserve"> </v>
      </c>
      <c r="X25" s="109" t="str">
        <f t="shared" ca="1" si="11"/>
        <v xml:space="preserve"> </v>
      </c>
      <c r="Z25" s="110">
        <f t="shared" ca="1" si="6"/>
        <v>13227.175936199303</v>
      </c>
      <c r="AA25" s="109" t="str">
        <f t="shared" ca="1" si="12"/>
        <v xml:space="preserve"> </v>
      </c>
      <c r="AC25" s="110">
        <f t="shared" ca="1" si="7"/>
        <v>19000</v>
      </c>
      <c r="AD25" s="109" t="str">
        <f t="shared" ca="1" si="13"/>
        <v xml:space="preserve"> </v>
      </c>
      <c r="AF25" s="109" t="str">
        <f t="shared" ca="1" si="14"/>
        <v xml:space="preserve"> </v>
      </c>
      <c r="AG25" s="110">
        <f t="shared" ca="1" si="8"/>
        <v>19000</v>
      </c>
      <c r="AH25" s="109" t="str">
        <f t="shared" ca="1" si="15"/>
        <v xml:space="preserve"> </v>
      </c>
    </row>
    <row r="26" spans="5:34" x14ac:dyDescent="0.2">
      <c r="E26" s="108">
        <f ca="1">SELECTED!C26</f>
        <v>39751</v>
      </c>
      <c r="F26" s="104" t="str">
        <f ca="1">SELECTED!D26</f>
        <v>Capital Call</v>
      </c>
      <c r="G26" s="104">
        <f ca="1">SELECTED!E26</f>
        <v>-151000</v>
      </c>
      <c r="I26" s="110">
        <f t="shared" ca="1" si="1"/>
        <v>-151000</v>
      </c>
      <c r="J26" s="110">
        <f t="shared" ca="1" si="2"/>
        <v>0</v>
      </c>
      <c r="K26" s="110">
        <f t="shared" ca="1" si="3"/>
        <v>0</v>
      </c>
      <c r="M26" s="110">
        <f ca="1">IFERROR(MATCH(E26,INDEX!A:A,1),"")</f>
        <v>5257</v>
      </c>
      <c r="N26" s="109">
        <f ca="1">IFERROR(OFFSET(INDEX!$F$1,M26-1,0),"")</f>
        <v>1525.369995</v>
      </c>
      <c r="P26" s="109">
        <f t="shared" ca="1" si="9"/>
        <v>98.992375944827728</v>
      </c>
      <c r="Q26" s="109">
        <f t="shared" ca="1" si="4"/>
        <v>0</v>
      </c>
      <c r="R26" s="109">
        <f t="shared" ca="1" si="5"/>
        <v>0</v>
      </c>
      <c r="S26" s="109">
        <f t="shared" ca="1" si="16"/>
        <v>1124.2490288336676</v>
      </c>
      <c r="T26" s="109" t="str">
        <f t="shared" ca="1" si="10"/>
        <v xml:space="preserve"> </v>
      </c>
      <c r="V26" s="106">
        <f ca="1">IF(E26="","",IF(SUM($Q$4:Q26)=0,100000,ABS(SUM($P$4:P26)/SUM($Q$4:Q26))))</f>
        <v>3.3117831049857638</v>
      </c>
      <c r="W26" s="109" t="str">
        <f t="shared" ca="1" si="11"/>
        <v xml:space="preserve"> </v>
      </c>
      <c r="X26" s="109" t="str">
        <f t="shared" ca="1" si="11"/>
        <v xml:space="preserve"> </v>
      </c>
      <c r="Z26" s="110">
        <f t="shared" ca="1" si="6"/>
        <v>-151000</v>
      </c>
      <c r="AA26" s="109" t="str">
        <f t="shared" ca="1" si="12"/>
        <v xml:space="preserve"> </v>
      </c>
      <c r="AC26" s="110">
        <f t="shared" ca="1" si="7"/>
        <v>-151000</v>
      </c>
      <c r="AD26" s="109" t="str">
        <f t="shared" ca="1" si="13"/>
        <v xml:space="preserve"> </v>
      </c>
      <c r="AF26" s="109" t="str">
        <f t="shared" ca="1" si="14"/>
        <v xml:space="preserve"> </v>
      </c>
      <c r="AG26" s="110">
        <f t="shared" ca="1" si="8"/>
        <v>-151000</v>
      </c>
      <c r="AH26" s="109" t="str">
        <f t="shared" ca="1" si="15"/>
        <v xml:space="preserve"> </v>
      </c>
    </row>
    <row r="27" spans="5:34" x14ac:dyDescent="0.2">
      <c r="E27" s="108">
        <f ca="1">SELECTED!C27</f>
        <v>39814</v>
      </c>
      <c r="F27" s="104" t="str">
        <f ca="1">SELECTED!D27</f>
        <v>Distribution</v>
      </c>
      <c r="G27" s="104">
        <f ca="1">SELECTED!E27</f>
        <v>123000</v>
      </c>
      <c r="I27" s="110">
        <f t="shared" ca="1" si="1"/>
        <v>0</v>
      </c>
      <c r="J27" s="110">
        <f t="shared" ca="1" si="2"/>
        <v>123000</v>
      </c>
      <c r="K27" s="110">
        <f t="shared" ca="1" si="3"/>
        <v>0</v>
      </c>
      <c r="M27" s="110">
        <f ca="1">IFERROR(MATCH(E27,INDEX!A:A,1),"")</f>
        <v>5299</v>
      </c>
      <c r="N27" s="109">
        <f ca="1">IFERROR(OFFSET(INDEX!$F$1,M27-1,0),"")</f>
        <v>1452.9799800000001</v>
      </c>
      <c r="P27" s="109">
        <f t="shared" ca="1" si="9"/>
        <v>0</v>
      </c>
      <c r="Q27" s="109">
        <f t="shared" ca="1" si="4"/>
        <v>84.653609611331319</v>
      </c>
      <c r="R27" s="109">
        <f t="shared" ca="1" si="5"/>
        <v>0</v>
      </c>
      <c r="S27" s="109">
        <f t="shared" ca="1" si="16"/>
        <v>1039.5954192223362</v>
      </c>
      <c r="T27" s="109" t="str">
        <f t="shared" ca="1" si="10"/>
        <v xml:space="preserve"> </v>
      </c>
      <c r="V27" s="106">
        <f ca="1">IF(E27="","",IF(SUM($Q$4:Q27)=0,100000,ABS(SUM($P$4:P27)/SUM($Q$4:Q27))))</f>
        <v>2.8207655336179074</v>
      </c>
      <c r="W27" s="109" t="str">
        <f t="shared" ca="1" si="11"/>
        <v xml:space="preserve"> </v>
      </c>
      <c r="X27" s="109" t="str">
        <f t="shared" ca="1" si="11"/>
        <v xml:space="preserve"> </v>
      </c>
      <c r="Z27" s="110">
        <f t="shared" ca="1" si="6"/>
        <v>85628.560008027067</v>
      </c>
      <c r="AA27" s="109" t="str">
        <f t="shared" ca="1" si="12"/>
        <v xml:space="preserve"> </v>
      </c>
      <c r="AC27" s="110">
        <f t="shared" ca="1" si="7"/>
        <v>123000</v>
      </c>
      <c r="AD27" s="109" t="str">
        <f t="shared" ca="1" si="13"/>
        <v xml:space="preserve"> </v>
      </c>
      <c r="AF27" s="109" t="str">
        <f t="shared" ca="1" si="14"/>
        <v xml:space="preserve"> </v>
      </c>
      <c r="AG27" s="110">
        <f t="shared" ca="1" si="8"/>
        <v>123000</v>
      </c>
      <c r="AH27" s="109" t="str">
        <f t="shared" ca="1" si="15"/>
        <v xml:space="preserve"> </v>
      </c>
    </row>
    <row r="28" spans="5:34" x14ac:dyDescent="0.2">
      <c r="E28" s="108">
        <f ca="1">SELECTED!C28</f>
        <v>39921</v>
      </c>
      <c r="F28" s="104" t="str">
        <f ca="1">SELECTED!D28</f>
        <v>Capital Call</v>
      </c>
      <c r="G28" s="104">
        <f ca="1">SELECTED!E28</f>
        <v>-45000</v>
      </c>
      <c r="I28" s="110">
        <f t="shared" ca="1" si="1"/>
        <v>-45000</v>
      </c>
      <c r="J28" s="110">
        <f t="shared" ca="1" si="2"/>
        <v>0</v>
      </c>
      <c r="K28" s="110">
        <f t="shared" ca="1" si="3"/>
        <v>0</v>
      </c>
      <c r="M28" s="110">
        <f ca="1">IFERROR(MATCH(E28,INDEX!A:A,1),"")</f>
        <v>5372</v>
      </c>
      <c r="N28" s="109">
        <f ca="1">IFERROR(OFFSET(INDEX!$F$1,M28-1,0),"")</f>
        <v>1410.849976</v>
      </c>
      <c r="P28" s="109">
        <f t="shared" ca="1" si="9"/>
        <v>31.895666276000988</v>
      </c>
      <c r="Q28" s="109">
        <f t="shared" ca="1" si="4"/>
        <v>0</v>
      </c>
      <c r="R28" s="109">
        <f t="shared" ca="1" si="5"/>
        <v>0</v>
      </c>
      <c r="S28" s="109">
        <f t="shared" ca="1" si="16"/>
        <v>1071.4910854983373</v>
      </c>
      <c r="T28" s="109" t="str">
        <f t="shared" ca="1" si="10"/>
        <v xml:space="preserve"> </v>
      </c>
      <c r="V28" s="106">
        <f ca="1">IF(E28="","",IF(SUM($Q$4:Q28)=0,100000,ABS(SUM($P$4:P28)/SUM($Q$4:Q28))))</f>
        <v>2.8766281593599139</v>
      </c>
      <c r="W28" s="109" t="str">
        <f t="shared" ca="1" si="11"/>
        <v xml:space="preserve"> </v>
      </c>
      <c r="X28" s="109" t="str">
        <f t="shared" ca="1" si="11"/>
        <v xml:space="preserve"> </v>
      </c>
      <c r="Z28" s="110">
        <f t="shared" ca="1" si="6"/>
        <v>-45000</v>
      </c>
      <c r="AA28" s="109" t="str">
        <f t="shared" ca="1" si="12"/>
        <v xml:space="preserve"> </v>
      </c>
      <c r="AC28" s="110">
        <f t="shared" ca="1" si="7"/>
        <v>-45000</v>
      </c>
      <c r="AD28" s="109" t="str">
        <f t="shared" ca="1" si="13"/>
        <v xml:space="preserve"> </v>
      </c>
      <c r="AF28" s="109" t="str">
        <f t="shared" ca="1" si="14"/>
        <v xml:space="preserve"> </v>
      </c>
      <c r="AG28" s="110">
        <f t="shared" ca="1" si="8"/>
        <v>-45000</v>
      </c>
      <c r="AH28" s="109" t="str">
        <f t="shared" ca="1" si="15"/>
        <v xml:space="preserve"> </v>
      </c>
    </row>
    <row r="29" spans="5:34" x14ac:dyDescent="0.2">
      <c r="E29" s="108">
        <f ca="1">SELECTED!C29</f>
        <v>39921</v>
      </c>
      <c r="F29" s="104" t="str">
        <f ca="1">SELECTED!D29</f>
        <v>Distribution</v>
      </c>
      <c r="G29" s="104">
        <f ca="1">SELECTED!E29</f>
        <v>413000</v>
      </c>
      <c r="I29" s="110">
        <f t="shared" ca="1" si="1"/>
        <v>0</v>
      </c>
      <c r="J29" s="110">
        <f t="shared" ca="1" si="2"/>
        <v>413000</v>
      </c>
      <c r="K29" s="110">
        <f t="shared" ca="1" si="3"/>
        <v>0</v>
      </c>
      <c r="M29" s="110">
        <f ca="1">IFERROR(MATCH(E29,INDEX!A:A,1),"")</f>
        <v>5372</v>
      </c>
      <c r="N29" s="109">
        <f ca="1">IFERROR(OFFSET(INDEX!$F$1,M29-1,0),"")</f>
        <v>1410.849976</v>
      </c>
      <c r="P29" s="109">
        <f t="shared" ca="1" si="9"/>
        <v>0</v>
      </c>
      <c r="Q29" s="109">
        <f t="shared" ca="1" si="4"/>
        <v>292.73133715529792</v>
      </c>
      <c r="R29" s="109">
        <f t="shared" ca="1" si="5"/>
        <v>0</v>
      </c>
      <c r="S29" s="109">
        <f t="shared" ca="1" si="16"/>
        <v>778.75974834303929</v>
      </c>
      <c r="T29" s="109" t="str">
        <f t="shared" ca="1" si="10"/>
        <v xml:space="preserve"> </v>
      </c>
      <c r="V29" s="106">
        <f ca="1">IF(E29="","",IF(SUM($Q$4:Q29)=0,100000,ABS(SUM($P$4:P29)/SUM($Q$4:Q29))))</f>
        <v>1.9016580381220531</v>
      </c>
      <c r="W29" s="109" t="str">
        <f t="shared" ca="1" si="11"/>
        <v xml:space="preserve"> </v>
      </c>
      <c r="X29" s="109" t="str">
        <f t="shared" ca="1" si="11"/>
        <v xml:space="preserve"> </v>
      </c>
      <c r="Z29" s="110">
        <f t="shared" ca="1" si="6"/>
        <v>287517.03482370067</v>
      </c>
      <c r="AA29" s="109" t="str">
        <f t="shared" ca="1" si="12"/>
        <v xml:space="preserve"> </v>
      </c>
      <c r="AC29" s="110">
        <f t="shared" ca="1" si="7"/>
        <v>413000</v>
      </c>
      <c r="AD29" s="109" t="str">
        <f t="shared" ca="1" si="13"/>
        <v xml:space="preserve"> </v>
      </c>
      <c r="AF29" s="109" t="str">
        <f t="shared" ca="1" si="14"/>
        <v xml:space="preserve"> </v>
      </c>
      <c r="AG29" s="110">
        <f t="shared" ca="1" si="8"/>
        <v>413000</v>
      </c>
      <c r="AH29" s="109" t="str">
        <f t="shared" ca="1" si="15"/>
        <v xml:space="preserve"> </v>
      </c>
    </row>
    <row r="30" spans="5:34" x14ac:dyDescent="0.2">
      <c r="E30" s="108">
        <f ca="1">SELECTED!C30</f>
        <v>39981</v>
      </c>
      <c r="F30" s="104" t="str">
        <f ca="1">SELECTED!D30</f>
        <v>Distribution</v>
      </c>
      <c r="G30" s="104">
        <f ca="1">SELECTED!E30</f>
        <v>320000</v>
      </c>
      <c r="I30" s="110">
        <f t="shared" ca="1" si="1"/>
        <v>0</v>
      </c>
      <c r="J30" s="110">
        <f t="shared" ca="1" si="2"/>
        <v>320000</v>
      </c>
      <c r="K30" s="110">
        <f t="shared" ca="1" si="3"/>
        <v>0</v>
      </c>
      <c r="M30" s="110">
        <f ca="1">IFERROR(MATCH(E30,INDEX!A:A,1),"")</f>
        <v>5414</v>
      </c>
      <c r="N30" s="109">
        <f ca="1">IFERROR(OFFSET(INDEX!$F$1,M30-1,0),"")</f>
        <v>1483.900024</v>
      </c>
      <c r="P30" s="109">
        <f t="shared" ca="1" si="9"/>
        <v>0</v>
      </c>
      <c r="Q30" s="109">
        <f t="shared" ca="1" si="4"/>
        <v>215.64795122612654</v>
      </c>
      <c r="R30" s="109">
        <f t="shared" ca="1" si="5"/>
        <v>0</v>
      </c>
      <c r="S30" s="109">
        <f t="shared" ca="1" si="16"/>
        <v>563.11179711691273</v>
      </c>
      <c r="T30" s="109" t="str">
        <f t="shared" ca="1" si="10"/>
        <v xml:space="preserve"> </v>
      </c>
      <c r="V30" s="106">
        <f ca="1">IF(E30="","",IF(SUM($Q$4:Q30)=0,100000,ABS(SUM($P$4:P30)/SUM($Q$4:Q30))))</f>
        <v>1.5217160294111358</v>
      </c>
      <c r="W30" s="109" t="str">
        <f t="shared" ca="1" si="11"/>
        <v xml:space="preserve"> </v>
      </c>
      <c r="X30" s="109" t="str">
        <f t="shared" ca="1" si="11"/>
        <v xml:space="preserve"> </v>
      </c>
      <c r="Z30" s="110">
        <f t="shared" ca="1" si="6"/>
        <v>222773.48945177774</v>
      </c>
      <c r="AA30" s="109" t="str">
        <f t="shared" ca="1" si="12"/>
        <v xml:space="preserve"> </v>
      </c>
      <c r="AC30" s="110">
        <f t="shared" ca="1" si="7"/>
        <v>320000</v>
      </c>
      <c r="AD30" s="109" t="str">
        <f t="shared" ca="1" si="13"/>
        <v xml:space="preserve"> </v>
      </c>
      <c r="AF30" s="109" t="str">
        <f t="shared" ca="1" si="14"/>
        <v xml:space="preserve"> </v>
      </c>
      <c r="AG30" s="110">
        <f t="shared" ca="1" si="8"/>
        <v>320000</v>
      </c>
      <c r="AH30" s="109" t="str">
        <f t="shared" ca="1" si="15"/>
        <v xml:space="preserve"> </v>
      </c>
    </row>
    <row r="31" spans="5:34" x14ac:dyDescent="0.2">
      <c r="E31" s="108">
        <f ca="1">SELECTED!C31</f>
        <v>40052</v>
      </c>
      <c r="F31" s="104" t="str">
        <f ca="1">SELECTED!D31</f>
        <v>Distribution</v>
      </c>
      <c r="G31" s="104">
        <f ca="1">SELECTED!E31</f>
        <v>190000</v>
      </c>
      <c r="I31" s="110">
        <f t="shared" ca="1" si="1"/>
        <v>0</v>
      </c>
      <c r="J31" s="110">
        <f t="shared" ca="1" si="2"/>
        <v>190000</v>
      </c>
      <c r="K31" s="110">
        <f t="shared" ca="1" si="3"/>
        <v>0</v>
      </c>
      <c r="M31" s="110">
        <f ca="1">IFERROR(MATCH(E31,INDEX!A:A,1),"")</f>
        <v>5464</v>
      </c>
      <c r="N31" s="109">
        <f ca="1">IFERROR(OFFSET(INDEX!$F$1,M31-1,0),"")</f>
        <v>1687.160034</v>
      </c>
      <c r="P31" s="109">
        <f t="shared" ca="1" si="9"/>
        <v>0</v>
      </c>
      <c r="Q31" s="109">
        <f t="shared" ca="1" si="4"/>
        <v>112.61528021709884</v>
      </c>
      <c r="R31" s="109">
        <f t="shared" ca="1" si="5"/>
        <v>0</v>
      </c>
      <c r="S31" s="109">
        <f t="shared" ca="1" si="16"/>
        <v>450.49651689981386</v>
      </c>
      <c r="T31" s="109" t="str">
        <f t="shared" ca="1" si="10"/>
        <v xml:space="preserve"> </v>
      </c>
      <c r="V31" s="106">
        <f ca="1">IF(E31="","",IF(SUM($Q$4:Q31)=0,100000,ABS(SUM($P$4:P31)/SUM($Q$4:Q31))))</f>
        <v>1.3779457862112385</v>
      </c>
      <c r="W31" s="109" t="str">
        <f t="shared" ca="1" si="11"/>
        <v xml:space="preserve"> </v>
      </c>
      <c r="X31" s="109" t="str">
        <f t="shared" ca="1" si="11"/>
        <v xml:space="preserve"> </v>
      </c>
      <c r="Z31" s="110">
        <f t="shared" ca="1" si="6"/>
        <v>132271.75936199303</v>
      </c>
      <c r="AA31" s="109" t="str">
        <f t="shared" ca="1" si="12"/>
        <v xml:space="preserve"> </v>
      </c>
      <c r="AC31" s="110">
        <f t="shared" ca="1" si="7"/>
        <v>190000</v>
      </c>
      <c r="AD31" s="109" t="str">
        <f t="shared" ca="1" si="13"/>
        <v xml:space="preserve"> </v>
      </c>
      <c r="AF31" s="109" t="str">
        <f t="shared" ca="1" si="14"/>
        <v xml:space="preserve"> </v>
      </c>
      <c r="AG31" s="110">
        <f t="shared" ca="1" si="8"/>
        <v>190000</v>
      </c>
      <c r="AH31" s="109" t="str">
        <f t="shared" ca="1" si="15"/>
        <v xml:space="preserve"> </v>
      </c>
    </row>
    <row r="32" spans="5:34" x14ac:dyDescent="0.2">
      <c r="E32" s="108">
        <f ca="1">SELECTED!C32</f>
        <v>40052</v>
      </c>
      <c r="F32" s="104" t="str">
        <f ca="1">SELECTED!D32</f>
        <v>Capital Call</v>
      </c>
      <c r="G32" s="104">
        <f ca="1">SELECTED!E32</f>
        <v>-177000</v>
      </c>
      <c r="I32" s="110">
        <f t="shared" ca="1" si="1"/>
        <v>-177000</v>
      </c>
      <c r="J32" s="110">
        <f t="shared" ca="1" si="2"/>
        <v>0</v>
      </c>
      <c r="K32" s="110">
        <f t="shared" ca="1" si="3"/>
        <v>0</v>
      </c>
      <c r="M32" s="110">
        <f ca="1">IFERROR(MATCH(E32,INDEX!A:A,1),"")</f>
        <v>5464</v>
      </c>
      <c r="N32" s="109">
        <f ca="1">IFERROR(OFFSET(INDEX!$F$1,M32-1,0),"")</f>
        <v>1687.160034</v>
      </c>
      <c r="P32" s="109">
        <f t="shared" ca="1" si="9"/>
        <v>104.9100242022447</v>
      </c>
      <c r="Q32" s="109">
        <f t="shared" ca="1" si="4"/>
        <v>0</v>
      </c>
      <c r="R32" s="109">
        <f t="shared" ca="1" si="5"/>
        <v>0</v>
      </c>
      <c r="S32" s="109">
        <f t="shared" ca="1" si="16"/>
        <v>555.40654110205855</v>
      </c>
      <c r="T32" s="109" t="str">
        <f t="shared" ca="1" si="10"/>
        <v xml:space="preserve"> </v>
      </c>
      <c r="V32" s="106">
        <f ca="1">IF(E32="","",IF(SUM($Q$4:Q32)=0,100000,ABS(SUM($P$4:P32)/SUM($Q$4:Q32))))</f>
        <v>1.4659604546739811</v>
      </c>
      <c r="W32" s="109" t="str">
        <f t="shared" ca="1" si="11"/>
        <v xml:space="preserve"> </v>
      </c>
      <c r="X32" s="109" t="str">
        <f t="shared" ca="1" si="11"/>
        <v xml:space="preserve"> </v>
      </c>
      <c r="Z32" s="110">
        <f t="shared" ca="1" si="6"/>
        <v>-177000</v>
      </c>
      <c r="AA32" s="109" t="str">
        <f t="shared" ca="1" si="12"/>
        <v xml:space="preserve"> </v>
      </c>
      <c r="AC32" s="110">
        <f t="shared" ca="1" si="7"/>
        <v>-177000</v>
      </c>
      <c r="AD32" s="109" t="str">
        <f t="shared" ca="1" si="13"/>
        <v xml:space="preserve"> </v>
      </c>
      <c r="AF32" s="109" t="str">
        <f t="shared" ca="1" si="14"/>
        <v xml:space="preserve"> </v>
      </c>
      <c r="AG32" s="110">
        <f t="shared" ca="1" si="8"/>
        <v>-177000</v>
      </c>
      <c r="AH32" s="109" t="str">
        <f t="shared" ca="1" si="15"/>
        <v xml:space="preserve"> </v>
      </c>
    </row>
    <row r="33" spans="5:34" x14ac:dyDescent="0.2">
      <c r="E33" s="108">
        <f ca="1">SELECTED!C33</f>
        <v>40137</v>
      </c>
      <c r="F33" s="104" t="str">
        <f ca="1">SELECTED!D33</f>
        <v>Distribution</v>
      </c>
      <c r="G33" s="104">
        <f ca="1">SELECTED!E33</f>
        <v>48000</v>
      </c>
      <c r="I33" s="110">
        <f t="shared" ca="1" si="1"/>
        <v>0</v>
      </c>
      <c r="J33" s="110">
        <f t="shared" ca="1" si="2"/>
        <v>48000</v>
      </c>
      <c r="K33" s="110">
        <f t="shared" ca="1" si="3"/>
        <v>0</v>
      </c>
      <c r="M33" s="110">
        <f ca="1">IFERROR(MATCH(E33,INDEX!A:A,1),"")</f>
        <v>5524</v>
      </c>
      <c r="N33" s="109">
        <f ca="1">IFERROR(OFFSET(INDEX!$F$1,M33-1,0),"")</f>
        <v>1794.650024</v>
      </c>
      <c r="P33" s="109">
        <f t="shared" ca="1" si="9"/>
        <v>0</v>
      </c>
      <c r="Q33" s="109">
        <f t="shared" ca="1" si="4"/>
        <v>26.746161846650942</v>
      </c>
      <c r="R33" s="109">
        <f t="shared" ca="1" si="5"/>
        <v>0</v>
      </c>
      <c r="S33" s="109">
        <f t="shared" ca="1" si="16"/>
        <v>528.66037925540763</v>
      </c>
      <c r="T33" s="109" t="str">
        <f t="shared" ca="1" si="10"/>
        <v xml:space="preserve"> </v>
      </c>
      <c r="V33" s="106">
        <f ca="1">IF(E33="","",IF(SUM($Q$4:Q33)=0,100000,ABS(SUM($P$4:P33)/SUM($Q$4:Q33))))</f>
        <v>1.4337879795658159</v>
      </c>
      <c r="W33" s="109" t="str">
        <f t="shared" ca="1" si="11"/>
        <v xml:space="preserve"> </v>
      </c>
      <c r="X33" s="109" t="str">
        <f t="shared" ca="1" si="11"/>
        <v xml:space="preserve"> </v>
      </c>
      <c r="Z33" s="110">
        <f t="shared" ca="1" si="6"/>
        <v>33416.023417766664</v>
      </c>
      <c r="AA33" s="109" t="str">
        <f t="shared" ca="1" si="12"/>
        <v xml:space="preserve"> </v>
      </c>
      <c r="AC33" s="110">
        <f t="shared" ca="1" si="7"/>
        <v>48000</v>
      </c>
      <c r="AD33" s="109" t="str">
        <f t="shared" ca="1" si="13"/>
        <v xml:space="preserve"> </v>
      </c>
      <c r="AF33" s="109" t="str">
        <f t="shared" ca="1" si="14"/>
        <v xml:space="preserve"> </v>
      </c>
      <c r="AG33" s="110">
        <f t="shared" ca="1" si="8"/>
        <v>48000</v>
      </c>
      <c r="AH33" s="109" t="str">
        <f t="shared" ca="1" si="15"/>
        <v xml:space="preserve"> </v>
      </c>
    </row>
    <row r="34" spans="5:34" x14ac:dyDescent="0.2">
      <c r="E34" s="108">
        <f ca="1">SELECTED!C34</f>
        <v>40295</v>
      </c>
      <c r="F34" s="104" t="str">
        <f ca="1">SELECTED!D34</f>
        <v>Capital Call</v>
      </c>
      <c r="G34" s="104">
        <f ca="1">SELECTED!E34</f>
        <v>-30000</v>
      </c>
      <c r="I34" s="110">
        <f t="shared" ca="1" si="1"/>
        <v>-30000</v>
      </c>
      <c r="J34" s="110">
        <f t="shared" ca="1" si="2"/>
        <v>0</v>
      </c>
      <c r="K34" s="110">
        <f t="shared" ca="1" si="3"/>
        <v>0</v>
      </c>
      <c r="M34" s="110">
        <f ca="1">IFERROR(MATCH(E34,INDEX!A:A,1),"")</f>
        <v>5630</v>
      </c>
      <c r="N34" s="109">
        <f ca="1">IFERROR(OFFSET(INDEX!$F$1,M34-1,0),"")</f>
        <v>1961.599976</v>
      </c>
      <c r="P34" s="109">
        <f t="shared" ca="1" si="9"/>
        <v>15.29363803377208</v>
      </c>
      <c r="Q34" s="109">
        <f t="shared" ca="1" si="4"/>
        <v>0</v>
      </c>
      <c r="R34" s="109">
        <f t="shared" ca="1" si="5"/>
        <v>0</v>
      </c>
      <c r="S34" s="109">
        <f t="shared" ca="1" si="16"/>
        <v>543.95401728917966</v>
      </c>
      <c r="T34" s="109" t="str">
        <f t="shared" ca="1" si="10"/>
        <v xml:space="preserve"> </v>
      </c>
      <c r="V34" s="106">
        <f ca="1">IF(E34="","",IF(SUM($Q$4:Q34)=0,100000,ABS(SUM($P$4:P34)/SUM($Q$4:Q34))))</f>
        <v>1.4463370500148345</v>
      </c>
      <c r="W34" s="109" t="str">
        <f t="shared" ca="1" si="11"/>
        <v xml:space="preserve"> </v>
      </c>
      <c r="X34" s="109" t="str">
        <f t="shared" ca="1" si="11"/>
        <v xml:space="preserve"> </v>
      </c>
      <c r="Z34" s="110">
        <f t="shared" ca="1" si="6"/>
        <v>-30000</v>
      </c>
      <c r="AA34" s="109" t="str">
        <f t="shared" ca="1" si="12"/>
        <v xml:space="preserve"> </v>
      </c>
      <c r="AC34" s="110">
        <f t="shared" ca="1" si="7"/>
        <v>-30000</v>
      </c>
      <c r="AD34" s="109" t="str">
        <f t="shared" ca="1" si="13"/>
        <v xml:space="preserve"> </v>
      </c>
      <c r="AF34" s="109" t="str">
        <f t="shared" ca="1" si="14"/>
        <v xml:space="preserve"> </v>
      </c>
      <c r="AG34" s="110">
        <f t="shared" ca="1" si="8"/>
        <v>-30000</v>
      </c>
      <c r="AH34" s="109" t="str">
        <f t="shared" ca="1" si="15"/>
        <v xml:space="preserve"> </v>
      </c>
    </row>
    <row r="35" spans="5:34" x14ac:dyDescent="0.2">
      <c r="E35" s="108">
        <f ca="1">SELECTED!C35</f>
        <v>40295</v>
      </c>
      <c r="F35" s="104" t="str">
        <f ca="1">SELECTED!D35</f>
        <v>Distribution</v>
      </c>
      <c r="G35" s="104">
        <f ca="1">SELECTED!E35</f>
        <v>30000</v>
      </c>
      <c r="I35" s="110">
        <f t="shared" ca="1" si="1"/>
        <v>0</v>
      </c>
      <c r="J35" s="110">
        <f t="shared" ca="1" si="2"/>
        <v>30000</v>
      </c>
      <c r="K35" s="110">
        <f t="shared" ca="1" si="3"/>
        <v>0</v>
      </c>
      <c r="M35" s="110">
        <f ca="1">IFERROR(MATCH(E35,INDEX!A:A,1),"")</f>
        <v>5630</v>
      </c>
      <c r="N35" s="109">
        <f ca="1">IFERROR(OFFSET(INDEX!$F$1,M35-1,0),"")</f>
        <v>1961.599976</v>
      </c>
      <c r="P35" s="109">
        <f t="shared" ca="1" si="9"/>
        <v>0</v>
      </c>
      <c r="Q35" s="109">
        <f t="shared" ca="1" si="4"/>
        <v>15.29363803377208</v>
      </c>
      <c r="R35" s="109">
        <f t="shared" ca="1" si="5"/>
        <v>0</v>
      </c>
      <c r="S35" s="109">
        <f t="shared" ca="1" si="16"/>
        <v>528.66037925540763</v>
      </c>
      <c r="T35" s="109" t="str">
        <f t="shared" ca="1" si="10"/>
        <v xml:space="preserve"> </v>
      </c>
      <c r="V35" s="106">
        <f ca="1">IF(E35="","",IF(SUM($Q$4:Q35)=0,100000,ABS(SUM($P$4:P35)/SUM($Q$4:Q35))))</f>
        <v>1.4284118095861282</v>
      </c>
      <c r="W35" s="109" t="str">
        <f t="shared" ca="1" si="11"/>
        <v xml:space="preserve"> </v>
      </c>
      <c r="X35" s="109" t="str">
        <f t="shared" ca="1" si="11"/>
        <v xml:space="preserve"> </v>
      </c>
      <c r="Z35" s="110">
        <f t="shared" ca="1" si="6"/>
        <v>20885.014636104162</v>
      </c>
      <c r="AA35" s="109" t="str">
        <f t="shared" ca="1" si="12"/>
        <v xml:space="preserve"> </v>
      </c>
      <c r="AC35" s="110">
        <f t="shared" ca="1" si="7"/>
        <v>30000</v>
      </c>
      <c r="AD35" s="109" t="str">
        <f t="shared" ca="1" si="13"/>
        <v xml:space="preserve"> </v>
      </c>
      <c r="AF35" s="109" t="str">
        <f t="shared" ca="1" si="14"/>
        <v xml:space="preserve"> </v>
      </c>
      <c r="AG35" s="110">
        <f t="shared" ca="1" si="8"/>
        <v>30000</v>
      </c>
      <c r="AH35" s="109" t="str">
        <f t="shared" ca="1" si="15"/>
        <v xml:space="preserve"> </v>
      </c>
    </row>
    <row r="36" spans="5:34" x14ac:dyDescent="0.2">
      <c r="E36" s="108">
        <f ca="1">SELECTED!C36</f>
        <v>40402</v>
      </c>
      <c r="F36" s="104" t="str">
        <f ca="1">SELECTED!D36</f>
        <v>Capital Call</v>
      </c>
      <c r="G36" s="104">
        <f ca="1">SELECTED!E36</f>
        <v>-54000</v>
      </c>
      <c r="I36" s="110">
        <f t="shared" ca="1" si="1"/>
        <v>-54000</v>
      </c>
      <c r="J36" s="110">
        <f t="shared" ca="1" si="2"/>
        <v>0</v>
      </c>
      <c r="K36" s="110">
        <f t="shared" ca="1" si="3"/>
        <v>0</v>
      </c>
      <c r="M36" s="110">
        <f ca="1">IFERROR(MATCH(E36,INDEX!A:A,1),"")</f>
        <v>5705</v>
      </c>
      <c r="N36" s="109">
        <f ca="1">IFERROR(OFFSET(INDEX!$F$1,M36-1,0),"")</f>
        <v>1807.6099850000001</v>
      </c>
      <c r="P36" s="109">
        <f t="shared" ca="1" si="9"/>
        <v>29.873700880226107</v>
      </c>
      <c r="Q36" s="109">
        <f t="shared" ca="1" si="4"/>
        <v>0</v>
      </c>
      <c r="R36" s="109">
        <f t="shared" ca="1" si="5"/>
        <v>0</v>
      </c>
      <c r="S36" s="109">
        <f t="shared" ca="1" si="16"/>
        <v>558.53408013563376</v>
      </c>
      <c r="T36" s="109" t="str">
        <f t="shared" ca="1" si="10"/>
        <v xml:space="preserve"> </v>
      </c>
      <c r="V36" s="106">
        <f ca="1">IF(E36="","",IF(SUM($Q$4:Q36)=0,100000,ABS(SUM($P$4:P36)/SUM($Q$4:Q36))))</f>
        <v>1.4526206339189789</v>
      </c>
      <c r="W36" s="109" t="str">
        <f t="shared" ca="1" si="11"/>
        <v xml:space="preserve"> </v>
      </c>
      <c r="X36" s="109" t="str">
        <f t="shared" ca="1" si="11"/>
        <v xml:space="preserve"> </v>
      </c>
      <c r="Z36" s="110">
        <f t="shared" ca="1" si="6"/>
        <v>-54000</v>
      </c>
      <c r="AA36" s="109" t="str">
        <f t="shared" ca="1" si="12"/>
        <v xml:space="preserve"> </v>
      </c>
      <c r="AC36" s="110">
        <f t="shared" ca="1" si="7"/>
        <v>-54000</v>
      </c>
      <c r="AD36" s="109" t="str">
        <f t="shared" ca="1" si="13"/>
        <v xml:space="preserve"> </v>
      </c>
      <c r="AF36" s="109" t="str">
        <f t="shared" ca="1" si="14"/>
        <v xml:space="preserve"> </v>
      </c>
      <c r="AG36" s="110">
        <f t="shared" ca="1" si="8"/>
        <v>-54000</v>
      </c>
      <c r="AH36" s="109" t="str">
        <f t="shared" ca="1" si="15"/>
        <v xml:space="preserve"> </v>
      </c>
    </row>
    <row r="37" spans="5:34" x14ac:dyDescent="0.2">
      <c r="E37" s="108">
        <f ca="1">SELECTED!C37</f>
        <v>40402</v>
      </c>
      <c r="F37" s="104" t="str">
        <f ca="1">SELECTED!D37</f>
        <v>Distribution</v>
      </c>
      <c r="G37" s="104">
        <f ca="1">SELECTED!E37</f>
        <v>841000</v>
      </c>
      <c r="I37" s="110">
        <f t="shared" ca="1" si="1"/>
        <v>0</v>
      </c>
      <c r="J37" s="110">
        <f t="shared" ca="1" si="2"/>
        <v>841000</v>
      </c>
      <c r="K37" s="110">
        <f t="shared" ca="1" si="3"/>
        <v>0</v>
      </c>
      <c r="M37" s="110">
        <f ca="1">IFERROR(MATCH(E37,INDEX!A:A,1),"")</f>
        <v>5705</v>
      </c>
      <c r="N37" s="109">
        <f ca="1">IFERROR(OFFSET(INDEX!$F$1,M37-1,0),"")</f>
        <v>1807.6099850000001</v>
      </c>
      <c r="P37" s="109">
        <f t="shared" ca="1" si="9"/>
        <v>0</v>
      </c>
      <c r="Q37" s="109">
        <f t="shared" ca="1" si="4"/>
        <v>465.25523037537323</v>
      </c>
      <c r="R37" s="109">
        <f t="shared" ca="1" si="5"/>
        <v>0</v>
      </c>
      <c r="S37" s="109">
        <f t="shared" ca="1" si="16"/>
        <v>93.278849760260528</v>
      </c>
      <c r="T37" s="109" t="str">
        <f t="shared" ca="1" si="10"/>
        <v xml:space="preserve"> </v>
      </c>
      <c r="V37" s="106">
        <f ca="1">IF(E37="","",IF(SUM($Q$4:Q37)=0,100000,ABS(SUM($P$4:P37)/SUM($Q$4:Q37))))</f>
        <v>1.0548939451050918</v>
      </c>
      <c r="W37" s="109" t="str">
        <f t="shared" ca="1" si="11"/>
        <v xml:space="preserve"> </v>
      </c>
      <c r="X37" s="109" t="str">
        <f t="shared" ca="1" si="11"/>
        <v xml:space="preserve"> </v>
      </c>
      <c r="Z37" s="110">
        <f t="shared" ca="1" si="6"/>
        <v>585476.57696545334</v>
      </c>
      <c r="AA37" s="109" t="str">
        <f t="shared" ca="1" si="12"/>
        <v xml:space="preserve"> </v>
      </c>
      <c r="AC37" s="110">
        <f t="shared" ca="1" si="7"/>
        <v>841000</v>
      </c>
      <c r="AD37" s="109" t="str">
        <f t="shared" ca="1" si="13"/>
        <v xml:space="preserve"> </v>
      </c>
      <c r="AF37" s="109" t="str">
        <f t="shared" ca="1" si="14"/>
        <v xml:space="preserve"> </v>
      </c>
      <c r="AG37" s="110">
        <f t="shared" ca="1" si="8"/>
        <v>841000</v>
      </c>
      <c r="AH37" s="109" t="str">
        <f t="shared" ca="1" si="15"/>
        <v xml:space="preserve"> </v>
      </c>
    </row>
    <row r="38" spans="5:34" x14ac:dyDescent="0.2">
      <c r="E38" s="108">
        <f ca="1">SELECTED!C38</f>
        <v>40505</v>
      </c>
      <c r="F38" s="104" t="str">
        <f ca="1">SELECTED!D38</f>
        <v>Distribution</v>
      </c>
      <c r="G38" s="104">
        <f ca="1">SELECTED!E38</f>
        <v>53000</v>
      </c>
      <c r="I38" s="110">
        <f t="shared" ca="1" si="1"/>
        <v>0</v>
      </c>
      <c r="J38" s="110">
        <f t="shared" ca="1" si="2"/>
        <v>53000</v>
      </c>
      <c r="K38" s="110">
        <f t="shared" ca="1" si="3"/>
        <v>0</v>
      </c>
      <c r="M38" s="110">
        <f ca="1">IFERROR(MATCH(E38,INDEX!A:A,1),"")</f>
        <v>5777</v>
      </c>
      <c r="N38" s="109">
        <f ca="1">IFERROR(OFFSET(INDEX!$F$1,M38-1,0),"")</f>
        <v>1980.8900149999999</v>
      </c>
      <c r="P38" s="109">
        <f t="shared" ca="1" si="9"/>
        <v>0</v>
      </c>
      <c r="Q38" s="109">
        <f t="shared" ca="1" si="4"/>
        <v>26.755650035421073</v>
      </c>
      <c r="R38" s="109">
        <f t="shared" ca="1" si="5"/>
        <v>0</v>
      </c>
      <c r="S38" s="109">
        <f t="shared" ca="1" si="16"/>
        <v>66.523199724839458</v>
      </c>
      <c r="T38" s="109" t="str">
        <f t="shared" ca="1" si="10"/>
        <v xml:space="preserve"> </v>
      </c>
      <c r="V38" s="106">
        <f ca="1">IF(E38="","",IF(SUM($Q$4:Q38)=0,100000,ABS(SUM($P$4:P38)/SUM($Q$4:Q38))))</f>
        <v>1.0385415769546658</v>
      </c>
      <c r="W38" s="109" t="str">
        <f t="shared" ca="1" si="11"/>
        <v xml:space="preserve"> </v>
      </c>
      <c r="X38" s="109" t="str">
        <f t="shared" ca="1" si="11"/>
        <v xml:space="preserve"> </v>
      </c>
      <c r="Z38" s="110">
        <f t="shared" ca="1" si="6"/>
        <v>36896.85919045069</v>
      </c>
      <c r="AA38" s="109" t="str">
        <f t="shared" ca="1" si="12"/>
        <v xml:space="preserve"> </v>
      </c>
      <c r="AC38" s="110">
        <f t="shared" ca="1" si="7"/>
        <v>53000</v>
      </c>
      <c r="AD38" s="109" t="str">
        <f t="shared" ca="1" si="13"/>
        <v xml:space="preserve"> </v>
      </c>
      <c r="AF38" s="109" t="str">
        <f t="shared" ca="1" si="14"/>
        <v xml:space="preserve"> </v>
      </c>
      <c r="AG38" s="110">
        <f t="shared" ca="1" si="8"/>
        <v>53000</v>
      </c>
      <c r="AH38" s="109" t="str">
        <f t="shared" ca="1" si="15"/>
        <v xml:space="preserve"> </v>
      </c>
    </row>
    <row r="39" spans="5:34" x14ac:dyDescent="0.2">
      <c r="E39" s="108">
        <f ca="1">SELECTED!C39</f>
        <v>40505</v>
      </c>
      <c r="F39" s="104" t="str">
        <f ca="1">SELECTED!D39</f>
        <v>Capital Call</v>
      </c>
      <c r="G39" s="104">
        <f ca="1">SELECTED!E39</f>
        <v>-226000</v>
      </c>
      <c r="I39" s="110">
        <f t="shared" ca="1" si="1"/>
        <v>-226000</v>
      </c>
      <c r="J39" s="110">
        <f t="shared" ca="1" si="2"/>
        <v>0</v>
      </c>
      <c r="K39" s="110">
        <f t="shared" ca="1" si="3"/>
        <v>0</v>
      </c>
      <c r="M39" s="110">
        <f ca="1">IFERROR(MATCH(E39,INDEX!A:A,1),"")</f>
        <v>5777</v>
      </c>
      <c r="N39" s="109">
        <f ca="1">IFERROR(OFFSET(INDEX!$F$1,M39-1,0),"")</f>
        <v>1980.8900149999999</v>
      </c>
      <c r="P39" s="109">
        <f t="shared" ca="1" si="9"/>
        <v>114.09013033972005</v>
      </c>
      <c r="Q39" s="109">
        <f t="shared" ca="1" si="4"/>
        <v>0</v>
      </c>
      <c r="R39" s="109">
        <f t="shared" ca="1" si="5"/>
        <v>0</v>
      </c>
      <c r="S39" s="109">
        <f t="shared" ca="1" si="16"/>
        <v>180.61333006455951</v>
      </c>
      <c r="T39" s="109" t="str">
        <f t="shared" ca="1" si="10"/>
        <v xml:space="preserve"> </v>
      </c>
      <c r="V39" s="106">
        <f ca="1">IF(E39="","",IF(SUM($Q$4:Q39)=0,100000,ABS(SUM($P$4:P39)/SUM($Q$4:Q39))))</f>
        <v>1.1046420284729987</v>
      </c>
      <c r="W39" s="109" t="str">
        <f t="shared" ca="1" si="11"/>
        <v xml:space="preserve"> </v>
      </c>
      <c r="X39" s="109" t="str">
        <f t="shared" ca="1" si="11"/>
        <v xml:space="preserve"> </v>
      </c>
      <c r="Z39" s="110">
        <f t="shared" ca="1" si="6"/>
        <v>-226000</v>
      </c>
      <c r="AA39" s="109" t="str">
        <f t="shared" ca="1" si="12"/>
        <v xml:space="preserve"> </v>
      </c>
      <c r="AC39" s="110">
        <f t="shared" ca="1" si="7"/>
        <v>-226000</v>
      </c>
      <c r="AD39" s="109" t="str">
        <f t="shared" ca="1" si="13"/>
        <v xml:space="preserve"> </v>
      </c>
      <c r="AF39" s="109" t="str">
        <f t="shared" ca="1" si="14"/>
        <v xml:space="preserve"> </v>
      </c>
      <c r="AG39" s="110">
        <f t="shared" ca="1" si="8"/>
        <v>-226000</v>
      </c>
      <c r="AH39" s="109" t="str">
        <f t="shared" ca="1" si="15"/>
        <v xml:space="preserve"> </v>
      </c>
    </row>
    <row r="40" spans="5:34" x14ac:dyDescent="0.2">
      <c r="E40" s="108">
        <f ca="1">SELECTED!C40</f>
        <v>40539</v>
      </c>
      <c r="F40" s="104" t="str">
        <f ca="1">SELECTED!D40</f>
        <v>Distribution</v>
      </c>
      <c r="G40" s="104">
        <f ca="1">SELECTED!E40</f>
        <v>-2000</v>
      </c>
      <c r="I40" s="110">
        <f t="shared" ca="1" si="1"/>
        <v>0</v>
      </c>
      <c r="J40" s="110">
        <f t="shared" ca="1" si="2"/>
        <v>-2000</v>
      </c>
      <c r="K40" s="110">
        <f t="shared" ca="1" si="3"/>
        <v>0</v>
      </c>
      <c r="M40" s="110">
        <f ca="1">IFERROR(MATCH(E40,INDEX!A:A,1),"")</f>
        <v>5799</v>
      </c>
      <c r="N40" s="109">
        <f ca="1">IFERROR(OFFSET(INDEX!$F$1,M40-1,0),"")</f>
        <v>2113.669922</v>
      </c>
      <c r="P40" s="109">
        <f t="shared" ca="1" si="9"/>
        <v>0</v>
      </c>
      <c r="Q40" s="109">
        <f t="shared" ca="1" si="4"/>
        <v>-0.9462215359092383</v>
      </c>
      <c r="R40" s="109">
        <f t="shared" ca="1" si="5"/>
        <v>0</v>
      </c>
      <c r="S40" s="109">
        <f t="shared" ca="1" si="16"/>
        <v>181.55955160046875</v>
      </c>
      <c r="T40" s="109" t="str">
        <f t="shared" ca="1" si="10"/>
        <v xml:space="preserve"> </v>
      </c>
      <c r="V40" s="106">
        <f ca="1">IF(E40="","",IF(SUM($Q$4:Q40)=0,100000,ABS(SUM($P$4:P40)/SUM($Q$4:Q40))))</f>
        <v>1.1052479395498762</v>
      </c>
      <c r="W40" s="109" t="str">
        <f t="shared" ca="1" si="11"/>
        <v xml:space="preserve"> </v>
      </c>
      <c r="X40" s="109" t="str">
        <f t="shared" ca="1" si="11"/>
        <v xml:space="preserve"> </v>
      </c>
      <c r="Z40" s="110">
        <f t="shared" ca="1" si="6"/>
        <v>-1392.3343090736109</v>
      </c>
      <c r="AA40" s="109" t="str">
        <f t="shared" ca="1" si="12"/>
        <v xml:space="preserve"> </v>
      </c>
      <c r="AC40" s="110">
        <f t="shared" ca="1" si="7"/>
        <v>-2000</v>
      </c>
      <c r="AD40" s="109" t="str">
        <f t="shared" ca="1" si="13"/>
        <v xml:space="preserve"> </v>
      </c>
      <c r="AF40" s="109" t="str">
        <f t="shared" ca="1" si="14"/>
        <v xml:space="preserve"> </v>
      </c>
      <c r="AG40" s="110">
        <f t="shared" ca="1" si="8"/>
        <v>-2000</v>
      </c>
      <c r="AH40" s="109" t="str">
        <f t="shared" ca="1" si="15"/>
        <v xml:space="preserve"> </v>
      </c>
    </row>
    <row r="41" spans="5:34" x14ac:dyDescent="0.2">
      <c r="E41" s="108">
        <f ca="1">SELECTED!C41</f>
        <v>40539</v>
      </c>
      <c r="F41" s="104" t="str">
        <f ca="1">SELECTED!D41</f>
        <v>Capital Call</v>
      </c>
      <c r="G41" s="104">
        <f ca="1">SELECTED!E41</f>
        <v>2000</v>
      </c>
      <c r="I41" s="110">
        <f t="shared" ca="1" si="1"/>
        <v>2000</v>
      </c>
      <c r="J41" s="110">
        <f t="shared" ca="1" si="2"/>
        <v>0</v>
      </c>
      <c r="K41" s="110">
        <f t="shared" ca="1" si="3"/>
        <v>0</v>
      </c>
      <c r="M41" s="110">
        <f ca="1">IFERROR(MATCH(E41,INDEX!A:A,1),"")</f>
        <v>5799</v>
      </c>
      <c r="N41" s="109">
        <f ca="1">IFERROR(OFFSET(INDEX!$F$1,M41-1,0),"")</f>
        <v>2113.669922</v>
      </c>
      <c r="P41" s="109">
        <f t="shared" ca="1" si="9"/>
        <v>-0.9462215359092383</v>
      </c>
      <c r="Q41" s="109">
        <f t="shared" ca="1" si="4"/>
        <v>0</v>
      </c>
      <c r="R41" s="109">
        <f t="shared" ca="1" si="5"/>
        <v>0</v>
      </c>
      <c r="S41" s="109">
        <f t="shared" ca="1" si="16"/>
        <v>180.61333006455951</v>
      </c>
      <c r="T41" s="109" t="str">
        <f t="shared" ca="1" si="10"/>
        <v xml:space="preserve"> </v>
      </c>
      <c r="V41" s="106">
        <f ca="1">IF(E41="","",IF(SUM($Q$4:Q41)=0,100000,ABS(SUM($P$4:P41)/SUM($Q$4:Q41))))</f>
        <v>1.1046994260393819</v>
      </c>
      <c r="W41" s="109" t="str">
        <f t="shared" ca="1" si="11"/>
        <v xml:space="preserve"> </v>
      </c>
      <c r="X41" s="109" t="str">
        <f t="shared" ca="1" si="11"/>
        <v xml:space="preserve"> </v>
      </c>
      <c r="Z41" s="110">
        <f t="shared" ca="1" si="6"/>
        <v>2000</v>
      </c>
      <c r="AA41" s="109" t="str">
        <f t="shared" ca="1" si="12"/>
        <v xml:space="preserve"> </v>
      </c>
      <c r="AC41" s="110">
        <f t="shared" ca="1" si="7"/>
        <v>2000</v>
      </c>
      <c r="AD41" s="109" t="str">
        <f t="shared" ca="1" si="13"/>
        <v xml:space="preserve"> </v>
      </c>
      <c r="AF41" s="109" t="str">
        <f t="shared" ca="1" si="14"/>
        <v xml:space="preserve"> </v>
      </c>
      <c r="AG41" s="110">
        <f t="shared" ca="1" si="8"/>
        <v>2000</v>
      </c>
      <c r="AH41" s="109" t="str">
        <f t="shared" ca="1" si="15"/>
        <v xml:space="preserve"> </v>
      </c>
    </row>
    <row r="42" spans="5:34" x14ac:dyDescent="0.2">
      <c r="E42" s="108">
        <f ca="1">SELECTED!C42</f>
        <v>40611</v>
      </c>
      <c r="F42" s="104" t="str">
        <f ca="1">SELECTED!D42</f>
        <v>Distribution</v>
      </c>
      <c r="G42" s="104">
        <f ca="1">SELECTED!E42</f>
        <v>261000</v>
      </c>
      <c r="I42" s="110">
        <f t="shared" ca="1" si="1"/>
        <v>0</v>
      </c>
      <c r="J42" s="110">
        <f t="shared" ca="1" si="2"/>
        <v>261000</v>
      </c>
      <c r="K42" s="110">
        <f t="shared" ca="1" si="3"/>
        <v>0</v>
      </c>
      <c r="M42" s="110">
        <f ca="1">IFERROR(MATCH(E42,INDEX!A:A,1),"")</f>
        <v>5849</v>
      </c>
      <c r="N42" s="109">
        <f ca="1">IFERROR(OFFSET(INDEX!$F$1,M42-1,0),"")</f>
        <v>2227.6999510000001</v>
      </c>
      <c r="P42" s="109">
        <f t="shared" ca="1" si="9"/>
        <v>0</v>
      </c>
      <c r="Q42" s="109">
        <f t="shared" ca="1" si="4"/>
        <v>117.16120022485021</v>
      </c>
      <c r="R42" s="109">
        <f t="shared" ca="1" si="5"/>
        <v>0</v>
      </c>
      <c r="S42" s="109">
        <f t="shared" ca="1" si="16"/>
        <v>63.452129839709301</v>
      </c>
      <c r="T42" s="109" t="str">
        <f t="shared" ca="1" si="10"/>
        <v xml:space="preserve"> </v>
      </c>
      <c r="V42" s="106">
        <f ca="1">IF(E42="","",IF(SUM($Q$4:Q42)=0,100000,ABS(SUM($P$4:P42)/SUM($Q$4:Q42))))</f>
        <v>1.0344431780426107</v>
      </c>
      <c r="W42" s="109" t="str">
        <f t="shared" ca="1" si="11"/>
        <v xml:space="preserve"> </v>
      </c>
      <c r="X42" s="109" t="str">
        <f t="shared" ca="1" si="11"/>
        <v xml:space="preserve"> </v>
      </c>
      <c r="Z42" s="110">
        <f t="shared" ca="1" si="6"/>
        <v>181699.62733410622</v>
      </c>
      <c r="AA42" s="109" t="str">
        <f t="shared" ca="1" si="12"/>
        <v xml:space="preserve"> </v>
      </c>
      <c r="AC42" s="110">
        <f t="shared" ca="1" si="7"/>
        <v>261000</v>
      </c>
      <c r="AD42" s="109" t="str">
        <f t="shared" ca="1" si="13"/>
        <v xml:space="preserve"> </v>
      </c>
      <c r="AF42" s="109" t="str">
        <f t="shared" ca="1" si="14"/>
        <v xml:space="preserve"> </v>
      </c>
      <c r="AG42" s="110">
        <f t="shared" ca="1" si="8"/>
        <v>261000</v>
      </c>
      <c r="AH42" s="109" t="str">
        <f t="shared" ca="1" si="15"/>
        <v xml:space="preserve"> </v>
      </c>
    </row>
    <row r="43" spans="5:34" x14ac:dyDescent="0.2">
      <c r="E43" s="108">
        <f ca="1">SELECTED!C43</f>
        <v>40611</v>
      </c>
      <c r="F43" s="104" t="str">
        <f ca="1">SELECTED!D43</f>
        <v>Capital Call</v>
      </c>
      <c r="G43" s="104">
        <f ca="1">SELECTED!E43</f>
        <v>-4000</v>
      </c>
      <c r="I43" s="110">
        <f t="shared" ca="1" si="1"/>
        <v>-4000</v>
      </c>
      <c r="J43" s="110">
        <f t="shared" ca="1" si="2"/>
        <v>0</v>
      </c>
      <c r="K43" s="110">
        <f t="shared" ca="1" si="3"/>
        <v>0</v>
      </c>
      <c r="M43" s="110">
        <f ca="1">IFERROR(MATCH(E43,INDEX!A:A,1),"")</f>
        <v>5849</v>
      </c>
      <c r="N43" s="109">
        <f ca="1">IFERROR(OFFSET(INDEX!$F$1,M43-1,0),"")</f>
        <v>2227.6999510000001</v>
      </c>
      <c r="P43" s="109">
        <f t="shared" ca="1" si="9"/>
        <v>1.7955739498061334</v>
      </c>
      <c r="Q43" s="109">
        <f t="shared" ca="1" si="4"/>
        <v>0</v>
      </c>
      <c r="R43" s="109">
        <f t="shared" ca="1" si="5"/>
        <v>0</v>
      </c>
      <c r="S43" s="109">
        <f t="shared" ca="1" si="16"/>
        <v>65.247703789515441</v>
      </c>
      <c r="T43" s="109" t="str">
        <f t="shared" ca="1" si="10"/>
        <v xml:space="preserve"> </v>
      </c>
      <c r="V43" s="106">
        <f ca="1">IF(E43="","",IF(SUM($Q$4:Q43)=0,100000,ABS(SUM($P$4:P43)/SUM($Q$4:Q43))))</f>
        <v>1.0354178541235881</v>
      </c>
      <c r="W43" s="109" t="str">
        <f t="shared" ca="1" si="11"/>
        <v xml:space="preserve"> </v>
      </c>
      <c r="X43" s="109" t="str">
        <f t="shared" ca="1" si="11"/>
        <v xml:space="preserve"> </v>
      </c>
      <c r="Z43" s="110">
        <f t="shared" ca="1" si="6"/>
        <v>-4000</v>
      </c>
      <c r="AA43" s="109" t="str">
        <f t="shared" ca="1" si="12"/>
        <v xml:space="preserve"> </v>
      </c>
      <c r="AC43" s="110">
        <f t="shared" ca="1" si="7"/>
        <v>-4000</v>
      </c>
      <c r="AD43" s="109" t="str">
        <f t="shared" ca="1" si="13"/>
        <v xml:space="preserve"> </v>
      </c>
      <c r="AF43" s="109" t="str">
        <f t="shared" ca="1" si="14"/>
        <v xml:space="preserve"> </v>
      </c>
      <c r="AG43" s="110">
        <f t="shared" ca="1" si="8"/>
        <v>-4000</v>
      </c>
      <c r="AH43" s="109" t="str">
        <f t="shared" ca="1" si="15"/>
        <v xml:space="preserve"> </v>
      </c>
    </row>
    <row r="44" spans="5:34" x14ac:dyDescent="0.2">
      <c r="E44" s="108">
        <f ca="1">SELECTED!C44</f>
        <v>40820</v>
      </c>
      <c r="F44" s="104" t="str">
        <f ca="1">SELECTED!D44</f>
        <v>Capital Call</v>
      </c>
      <c r="G44" s="104">
        <f ca="1">SELECTED!E44</f>
        <v>-46000</v>
      </c>
      <c r="I44" s="110">
        <f t="shared" ca="1" si="1"/>
        <v>-46000</v>
      </c>
      <c r="J44" s="110">
        <f t="shared" ca="1" si="2"/>
        <v>0</v>
      </c>
      <c r="K44" s="110">
        <f t="shared" ca="1" si="3"/>
        <v>0</v>
      </c>
      <c r="M44" s="110">
        <f ca="1">IFERROR(MATCH(E44,INDEX!A:A,1),"")</f>
        <v>5994</v>
      </c>
      <c r="N44" s="109">
        <f ca="1">IFERROR(OFFSET(INDEX!$F$1,M44-1,0),"")</f>
        <v>1918.3900149999999</v>
      </c>
      <c r="P44" s="109">
        <f t="shared" ca="1" si="9"/>
        <v>23.978440067099704</v>
      </c>
      <c r="Q44" s="109">
        <f t="shared" ca="1" si="4"/>
        <v>0</v>
      </c>
      <c r="R44" s="109">
        <f t="shared" ca="1" si="5"/>
        <v>0</v>
      </c>
      <c r="S44" s="109">
        <f t="shared" ca="1" si="16"/>
        <v>89.226143856615153</v>
      </c>
      <c r="T44" s="109" t="str">
        <f t="shared" ca="1" si="10"/>
        <v xml:space="preserve"> </v>
      </c>
      <c r="V44" s="106">
        <f ca="1">IF(E44="","",IF(SUM($Q$4:Q44)=0,100000,ABS(SUM($P$4:P44)/SUM($Q$4:Q44))))</f>
        <v>1.0484338660762449</v>
      </c>
      <c r="W44" s="109" t="str">
        <f t="shared" ca="1" si="11"/>
        <v xml:space="preserve"> </v>
      </c>
      <c r="X44" s="109" t="str">
        <f t="shared" ca="1" si="11"/>
        <v xml:space="preserve"> </v>
      </c>
      <c r="Z44" s="110">
        <f t="shared" ca="1" si="6"/>
        <v>-46000</v>
      </c>
      <c r="AA44" s="109" t="str">
        <f t="shared" ca="1" si="12"/>
        <v xml:space="preserve"> </v>
      </c>
      <c r="AC44" s="110">
        <f t="shared" ca="1" si="7"/>
        <v>-46000</v>
      </c>
      <c r="AD44" s="109" t="str">
        <f t="shared" ca="1" si="13"/>
        <v xml:space="preserve"> </v>
      </c>
      <c r="AF44" s="109" t="str">
        <f t="shared" ca="1" si="14"/>
        <v xml:space="preserve"> </v>
      </c>
      <c r="AG44" s="110">
        <f t="shared" ca="1" si="8"/>
        <v>-46000</v>
      </c>
      <c r="AH44" s="109" t="str">
        <f t="shared" ca="1" si="15"/>
        <v xml:space="preserve"> </v>
      </c>
    </row>
    <row r="45" spans="5:34" x14ac:dyDescent="0.2">
      <c r="E45" s="108">
        <f ca="1">SELECTED!C45</f>
        <v>41073</v>
      </c>
      <c r="F45" s="104" t="str">
        <f ca="1">SELECTED!D45</f>
        <v>Capital Call</v>
      </c>
      <c r="G45" s="104">
        <f ca="1">SELECTED!E45</f>
        <v>66000</v>
      </c>
      <c r="I45" s="110">
        <f t="shared" ca="1" si="1"/>
        <v>66000</v>
      </c>
      <c r="J45" s="110">
        <f t="shared" ca="1" si="2"/>
        <v>0</v>
      </c>
      <c r="K45" s="110">
        <f t="shared" ca="1" si="3"/>
        <v>0</v>
      </c>
      <c r="M45" s="110">
        <f ca="1">IFERROR(MATCH(E45,INDEX!A:A,1),"")</f>
        <v>6168</v>
      </c>
      <c r="N45" s="109">
        <f ca="1">IFERROR(OFFSET(INDEX!$F$1,M45-1,0),"")</f>
        <v>2280.1298830000001</v>
      </c>
      <c r="P45" s="109">
        <f t="shared" ca="1" si="9"/>
        <v>-28.94571949259436</v>
      </c>
      <c r="Q45" s="109">
        <f t="shared" ca="1" si="4"/>
        <v>0</v>
      </c>
      <c r="R45" s="109">
        <f t="shared" ca="1" si="5"/>
        <v>0</v>
      </c>
      <c r="S45" s="109">
        <f t="shared" ca="1" si="16"/>
        <v>60.280424364020789</v>
      </c>
      <c r="T45" s="109" t="str">
        <f t="shared" ca="1" si="10"/>
        <v xml:space="preserve"> </v>
      </c>
      <c r="V45" s="106">
        <f ca="1">IF(E45="","",IF(SUM($Q$4:Q45)=0,100000,ABS(SUM($P$4:P45)/SUM($Q$4:Q45))))</f>
        <v>1.0327215082314658</v>
      </c>
      <c r="W45" s="109" t="str">
        <f t="shared" ca="1" si="11"/>
        <v xml:space="preserve"> </v>
      </c>
      <c r="X45" s="109" t="str">
        <f t="shared" ca="1" si="11"/>
        <v xml:space="preserve"> </v>
      </c>
      <c r="Z45" s="110">
        <f t="shared" ca="1" si="6"/>
        <v>66000</v>
      </c>
      <c r="AA45" s="109" t="str">
        <f t="shared" ca="1" si="12"/>
        <v xml:space="preserve"> </v>
      </c>
      <c r="AC45" s="110">
        <f t="shared" ca="1" si="7"/>
        <v>66000</v>
      </c>
      <c r="AD45" s="109" t="str">
        <f t="shared" ca="1" si="13"/>
        <v xml:space="preserve"> </v>
      </c>
      <c r="AF45" s="109" t="str">
        <f t="shared" ca="1" si="14"/>
        <v xml:space="preserve"> </v>
      </c>
      <c r="AG45" s="110">
        <f t="shared" ca="1" si="8"/>
        <v>66000</v>
      </c>
      <c r="AH45" s="109" t="str">
        <f t="shared" ca="1" si="15"/>
        <v xml:space="preserve"> </v>
      </c>
    </row>
    <row r="46" spans="5:34" x14ac:dyDescent="0.2">
      <c r="E46" s="108">
        <f ca="1">SELECTED!C46</f>
        <v>41321</v>
      </c>
      <c r="F46" s="104" t="str">
        <f ca="1">SELECTED!D46</f>
        <v>Distribution</v>
      </c>
      <c r="G46" s="104">
        <f ca="1">SELECTED!E46</f>
        <v>80000</v>
      </c>
      <c r="I46" s="110">
        <f t="shared" ca="1" si="1"/>
        <v>0</v>
      </c>
      <c r="J46" s="110">
        <f t="shared" ca="1" si="2"/>
        <v>80000</v>
      </c>
      <c r="K46" s="110">
        <f t="shared" ca="1" si="3"/>
        <v>0</v>
      </c>
      <c r="M46" s="110">
        <f ca="1">IFERROR(MATCH(E46,INDEX!A:A,1),"")</f>
        <v>6337</v>
      </c>
      <c r="N46" s="109">
        <f ca="1">IFERROR(OFFSET(INDEX!$F$1,M46-1,0),"")</f>
        <v>2676.209961</v>
      </c>
      <c r="P46" s="109">
        <f t="shared" ca="1" si="9"/>
        <v>0</v>
      </c>
      <c r="Q46" s="109">
        <f t="shared" ca="1" si="4"/>
        <v>29.893020789036665</v>
      </c>
      <c r="R46" s="109">
        <f t="shared" ca="1" si="5"/>
        <v>0</v>
      </c>
      <c r="S46" s="109">
        <f t="shared" ca="1" si="16"/>
        <v>30.387403574984123</v>
      </c>
      <c r="T46" s="109" t="str">
        <f t="shared" ca="1" si="10"/>
        <v xml:space="preserve"> </v>
      </c>
      <c r="V46" s="106">
        <f ca="1">IF(E46="","",IF(SUM($Q$4:Q46)=0,100000,ABS(SUM($P$4:P46)/SUM($Q$4:Q46))))</f>
        <v>1.016231552433972</v>
      </c>
      <c r="W46" s="109" t="str">
        <f t="shared" ca="1" si="11"/>
        <v xml:space="preserve"> </v>
      </c>
      <c r="X46" s="109" t="str">
        <f t="shared" ca="1" si="11"/>
        <v xml:space="preserve"> </v>
      </c>
      <c r="Z46" s="110">
        <f t="shared" ca="1" si="6"/>
        <v>55693.372362944436</v>
      </c>
      <c r="AA46" s="109" t="str">
        <f t="shared" ca="1" si="12"/>
        <v xml:space="preserve"> </v>
      </c>
      <c r="AC46" s="110">
        <f t="shared" ca="1" si="7"/>
        <v>80000</v>
      </c>
      <c r="AD46" s="109" t="str">
        <f t="shared" ca="1" si="13"/>
        <v xml:space="preserve"> </v>
      </c>
      <c r="AF46" s="109" t="str">
        <f t="shared" ca="1" si="14"/>
        <v xml:space="preserve"> </v>
      </c>
      <c r="AG46" s="110">
        <f t="shared" ca="1" si="8"/>
        <v>80000</v>
      </c>
      <c r="AH46" s="109" t="str">
        <f t="shared" ca="1" si="15"/>
        <v xml:space="preserve"> </v>
      </c>
    </row>
    <row r="47" spans="5:34" x14ac:dyDescent="0.2">
      <c r="E47" s="108">
        <f ca="1">SELECTED!C47</f>
        <v>41553</v>
      </c>
      <c r="F47" s="104" t="str">
        <f ca="1">SELECTED!D47</f>
        <v>Distribution</v>
      </c>
      <c r="G47" s="104">
        <f ca="1">SELECTED!E47</f>
        <v>77000</v>
      </c>
      <c r="I47" s="110">
        <f t="shared" ca="1" si="1"/>
        <v>0</v>
      </c>
      <c r="J47" s="110">
        <f t="shared" ca="1" si="2"/>
        <v>77000</v>
      </c>
      <c r="K47" s="110">
        <f t="shared" ca="1" si="3"/>
        <v>0</v>
      </c>
      <c r="M47" s="110">
        <f ca="1">IFERROR(MATCH(E47,INDEX!A:A,1),"")</f>
        <v>6497</v>
      </c>
      <c r="N47" s="109">
        <f ca="1">IFERROR(OFFSET(INDEX!$F$1,M47-1,0),"")</f>
        <v>3017.0500489999999</v>
      </c>
      <c r="P47" s="109">
        <f t="shared" ca="1" si="9"/>
        <v>0</v>
      </c>
      <c r="Q47" s="109">
        <f t="shared" ca="1" si="4"/>
        <v>25.521618385323645</v>
      </c>
      <c r="R47" s="109">
        <f t="shared" ca="1" si="5"/>
        <v>0</v>
      </c>
      <c r="S47" s="109">
        <f t="shared" ca="1" si="16"/>
        <v>4.8657851896604782</v>
      </c>
      <c r="T47" s="109" t="str">
        <f t="shared" ca="1" si="10"/>
        <v xml:space="preserve"> </v>
      </c>
      <c r="V47" s="106">
        <f ca="1">IF(E47="","",IF(SUM($Q$4:Q47)=0,100000,ABS(SUM($P$4:P47)/SUM($Q$4:Q47))))</f>
        <v>1.0025641231623086</v>
      </c>
      <c r="W47" s="109" t="str">
        <f t="shared" ca="1" si="11"/>
        <v xml:space="preserve"> </v>
      </c>
      <c r="X47" s="109" t="str">
        <f t="shared" ca="1" si="11"/>
        <v xml:space="preserve"> </v>
      </c>
      <c r="Z47" s="110">
        <f t="shared" ca="1" si="6"/>
        <v>53604.870899334019</v>
      </c>
      <c r="AA47" s="109" t="str">
        <f t="shared" ca="1" si="12"/>
        <v xml:space="preserve"> </v>
      </c>
      <c r="AC47" s="110">
        <f t="shared" ca="1" si="7"/>
        <v>77000</v>
      </c>
      <c r="AD47" s="109" t="str">
        <f t="shared" ca="1" si="13"/>
        <v xml:space="preserve"> </v>
      </c>
      <c r="AF47" s="109" t="str">
        <f t="shared" ca="1" si="14"/>
        <v xml:space="preserve"> </v>
      </c>
      <c r="AG47" s="110">
        <f t="shared" ca="1" si="8"/>
        <v>77000</v>
      </c>
      <c r="AH47" s="109" t="str">
        <f t="shared" ca="1" si="15"/>
        <v xml:space="preserve"> </v>
      </c>
    </row>
    <row r="48" spans="5:34" x14ac:dyDescent="0.2">
      <c r="E48" s="108">
        <f ca="1">SELECTED!C48</f>
        <v>41794</v>
      </c>
      <c r="F48" s="104" t="str">
        <f ca="1">SELECTED!D48</f>
        <v>Distribution</v>
      </c>
      <c r="G48" s="104">
        <f ca="1">SELECTED!E48</f>
        <v>149000</v>
      </c>
      <c r="I48" s="110">
        <f t="shared" ca="1" si="1"/>
        <v>0</v>
      </c>
      <c r="J48" s="110">
        <f t="shared" ca="1" si="2"/>
        <v>149000</v>
      </c>
      <c r="K48" s="110">
        <f t="shared" ca="1" si="3"/>
        <v>0</v>
      </c>
      <c r="M48" s="110">
        <f ca="1">IFERROR(MATCH(E48,INDEX!A:A,1),"")</f>
        <v>6663</v>
      </c>
      <c r="N48" s="109">
        <f ca="1">IFERROR(OFFSET(INDEX!$F$1,M48-1,0),"")</f>
        <v>3489.209961</v>
      </c>
      <c r="P48" s="109">
        <f t="shared" ca="1" si="9"/>
        <v>0</v>
      </c>
      <c r="Q48" s="109">
        <f t="shared" ca="1" si="4"/>
        <v>42.703076531770797</v>
      </c>
      <c r="R48" s="109">
        <f t="shared" ca="1" si="5"/>
        <v>0</v>
      </c>
      <c r="S48" s="109">
        <f t="shared" ca="1" si="16"/>
        <v>-37.837291342110319</v>
      </c>
      <c r="T48" s="109" t="str">
        <f t="shared" ca="1" si="10"/>
        <v xml:space="preserve"> </v>
      </c>
      <c r="V48" s="106">
        <f ca="1">IF(E48="","",IF(SUM($Q$4:Q48)=0,100000,ABS(SUM($P$4:P48)/SUM($Q$4:Q48))))</f>
        <v>0.98049969992609853</v>
      </c>
      <c r="W48" s="109" t="str">
        <f t="shared" ca="1" si="11"/>
        <v xml:space="preserve"> </v>
      </c>
      <c r="X48" s="109" t="str">
        <f t="shared" ca="1" si="11"/>
        <v xml:space="preserve"> </v>
      </c>
      <c r="Z48" s="110">
        <f t="shared" ca="1" si="6"/>
        <v>103728.906025984</v>
      </c>
      <c r="AA48" s="109" t="str">
        <f t="shared" ca="1" si="12"/>
        <v xml:space="preserve"> </v>
      </c>
      <c r="AC48" s="110">
        <f t="shared" ca="1" si="7"/>
        <v>149000</v>
      </c>
      <c r="AD48" s="109" t="str">
        <f t="shared" ca="1" si="13"/>
        <v xml:space="preserve"> </v>
      </c>
      <c r="AF48" s="109" t="str">
        <f t="shared" ca="1" si="14"/>
        <v xml:space="preserve"> </v>
      </c>
      <c r="AG48" s="110">
        <f t="shared" ca="1" si="8"/>
        <v>149000</v>
      </c>
      <c r="AH48" s="109" t="str">
        <f t="shared" ca="1" si="15"/>
        <v xml:space="preserve"> </v>
      </c>
    </row>
    <row r="49" spans="5:34" x14ac:dyDescent="0.2">
      <c r="E49" s="108">
        <f ca="1">SELECTED!C49</f>
        <v>41965</v>
      </c>
      <c r="F49" s="104" t="str">
        <f ca="1">SELECTED!D49</f>
        <v>Distribution</v>
      </c>
      <c r="G49" s="104">
        <f ca="1">SELECTED!E49</f>
        <v>16000</v>
      </c>
      <c r="I49" s="110">
        <f t="shared" ca="1" si="1"/>
        <v>0</v>
      </c>
      <c r="J49" s="110">
        <f t="shared" ca="1" si="2"/>
        <v>16000</v>
      </c>
      <c r="K49" s="110">
        <f t="shared" ca="1" si="3"/>
        <v>0</v>
      </c>
      <c r="M49" s="110">
        <f ca="1">IFERROR(MATCH(E49,INDEX!A:A,1),"")</f>
        <v>6783</v>
      </c>
      <c r="N49" s="109">
        <f ca="1">IFERROR(OFFSET(INDEX!$F$1,M49-1,0),"")</f>
        <v>3770.030029</v>
      </c>
      <c r="P49" s="109">
        <f t="shared" ca="1" si="9"/>
        <v>0</v>
      </c>
      <c r="Q49" s="109">
        <f t="shared" ca="1" si="4"/>
        <v>4.2439980257250092</v>
      </c>
      <c r="R49" s="109">
        <f t="shared" ca="1" si="5"/>
        <v>0</v>
      </c>
      <c r="S49" s="109">
        <f t="shared" ca="1" si="16"/>
        <v>-42.081289367835325</v>
      </c>
      <c r="T49" s="109" t="str">
        <f t="shared" ca="1" si="10"/>
        <v xml:space="preserve"> </v>
      </c>
      <c r="V49" s="106">
        <f ca="1">IF(E49="","",IF(SUM($Q$4:Q49)=0,100000,ABS(SUM($P$4:P49)/SUM($Q$4:Q49))))</f>
        <v>0.97835979230828118</v>
      </c>
      <c r="W49" s="109" t="str">
        <f t="shared" ca="1" si="11"/>
        <v xml:space="preserve"> </v>
      </c>
      <c r="X49" s="109" t="str">
        <f t="shared" ca="1" si="11"/>
        <v xml:space="preserve"> </v>
      </c>
      <c r="Z49" s="110">
        <f t="shared" ca="1" si="6"/>
        <v>11138.674472588888</v>
      </c>
      <c r="AA49" s="109" t="str">
        <f t="shared" ca="1" si="12"/>
        <v xml:space="preserve"> </v>
      </c>
      <c r="AC49" s="110">
        <f t="shared" ca="1" si="7"/>
        <v>16000</v>
      </c>
      <c r="AD49" s="109" t="str">
        <f t="shared" ca="1" si="13"/>
        <v xml:space="preserve"> </v>
      </c>
      <c r="AF49" s="109" t="str">
        <f t="shared" ca="1" si="14"/>
        <v xml:space="preserve"> </v>
      </c>
      <c r="AG49" s="110">
        <f t="shared" ca="1" si="8"/>
        <v>16000</v>
      </c>
      <c r="AH49" s="109" t="str">
        <f t="shared" ca="1" si="15"/>
        <v xml:space="preserve"> </v>
      </c>
    </row>
    <row r="50" spans="5:34" x14ac:dyDescent="0.2">
      <c r="E50" s="108">
        <f ca="1">SELECTED!C50</f>
        <v>42504</v>
      </c>
      <c r="F50" s="104" t="str">
        <f ca="1">SELECTED!D50</f>
        <v>Distribution</v>
      </c>
      <c r="G50" s="104">
        <f ca="1">SELECTED!E50</f>
        <v>103000</v>
      </c>
      <c r="I50" s="110">
        <f t="shared" ca="1" si="1"/>
        <v>0</v>
      </c>
      <c r="J50" s="110">
        <f t="shared" ca="1" si="2"/>
        <v>103000</v>
      </c>
      <c r="K50" s="110">
        <f t="shared" ca="1" si="3"/>
        <v>0</v>
      </c>
      <c r="M50" s="110">
        <f ca="1">IFERROR(MATCH(E50,INDEX!A:A,1),"")</f>
        <v>7153</v>
      </c>
      <c r="N50" s="109">
        <f ca="1">IFERROR(OFFSET(INDEX!$F$1,M50-1,0),"")</f>
        <v>3858.169922</v>
      </c>
      <c r="P50" s="109">
        <f t="shared" ca="1" si="9"/>
        <v>0</v>
      </c>
      <c r="Q50" s="109">
        <f t="shared" ca="1" si="4"/>
        <v>26.696595039185524</v>
      </c>
      <c r="R50" s="109">
        <f t="shared" ca="1" si="5"/>
        <v>0</v>
      </c>
      <c r="S50" s="109">
        <f t="shared" ca="1" si="16"/>
        <v>-68.777884407020849</v>
      </c>
      <c r="T50" s="109" t="str">
        <f t="shared" ca="1" si="10"/>
        <v xml:space="preserve"> </v>
      </c>
      <c r="V50" s="106">
        <f ca="1">IF(E50="","",IF(SUM($Q$4:Q50)=0,100000,ABS(SUM($P$4:P50)/SUM($Q$4:Q50))))</f>
        <v>0.96511012022876297</v>
      </c>
      <c r="W50" s="109" t="str">
        <f t="shared" ca="1" si="11"/>
        <v xml:space="preserve"> </v>
      </c>
      <c r="X50" s="109" t="str">
        <f t="shared" ca="1" si="11"/>
        <v xml:space="preserve"> </v>
      </c>
      <c r="Z50" s="110">
        <f t="shared" ca="1" si="6"/>
        <v>71705.216917290963</v>
      </c>
      <c r="AA50" s="109" t="str">
        <f t="shared" ca="1" si="12"/>
        <v xml:space="preserve"> </v>
      </c>
      <c r="AC50" s="110">
        <f t="shared" ca="1" si="7"/>
        <v>103000</v>
      </c>
      <c r="AD50" s="109" t="str">
        <f t="shared" ca="1" si="13"/>
        <v xml:space="preserve"> </v>
      </c>
      <c r="AF50" s="109" t="str">
        <f t="shared" ca="1" si="14"/>
        <v xml:space="preserve"> </v>
      </c>
      <c r="AG50" s="110">
        <f t="shared" ca="1" si="8"/>
        <v>103000</v>
      </c>
      <c r="AH50" s="109" t="str">
        <f t="shared" ca="1" si="15"/>
        <v xml:space="preserve"> </v>
      </c>
    </row>
    <row r="51" spans="5:34" x14ac:dyDescent="0.2">
      <c r="E51" s="108">
        <f ca="1">SELECTED!C51</f>
        <v>42754</v>
      </c>
      <c r="F51" s="104" t="str">
        <f ca="1">SELECTED!D51</f>
        <v>Distribution</v>
      </c>
      <c r="G51" s="104">
        <f ca="1">SELECTED!E51</f>
        <v>36000</v>
      </c>
      <c r="I51" s="110">
        <f t="shared" ca="1" si="1"/>
        <v>0</v>
      </c>
      <c r="J51" s="110">
        <f t="shared" ca="1" si="2"/>
        <v>36000</v>
      </c>
      <c r="K51" s="110">
        <f t="shared" ca="1" si="3"/>
        <v>0</v>
      </c>
      <c r="M51" s="110">
        <f ca="1">IFERROR(MATCH(E51,INDEX!A:A,1),"")</f>
        <v>7325</v>
      </c>
      <c r="N51" s="109">
        <f ca="1">IFERROR(OFFSET(INDEX!$F$1,M51-1,0),"")</f>
        <v>4329.9599609999996</v>
      </c>
      <c r="P51" s="109">
        <f t="shared" ca="1" si="9"/>
        <v>0</v>
      </c>
      <c r="Q51" s="109">
        <f t="shared" ca="1" si="4"/>
        <v>8.3141646399164024</v>
      </c>
      <c r="R51" s="109">
        <f t="shared" ca="1" si="5"/>
        <v>0</v>
      </c>
      <c r="S51" s="109">
        <f t="shared" ca="1" si="16"/>
        <v>-77.092049046937248</v>
      </c>
      <c r="T51" s="109" t="str">
        <f t="shared" ca="1" si="10"/>
        <v xml:space="preserve"> </v>
      </c>
      <c r="V51" s="106">
        <f ca="1">IF(E51="","",IF(SUM($Q$4:Q51)=0,100000,ABS(SUM($P$4:P51)/SUM($Q$4:Q51))))</f>
        <v>0.961056731037502</v>
      </c>
      <c r="W51" s="109" t="str">
        <f t="shared" ca="1" si="11"/>
        <v xml:space="preserve"> </v>
      </c>
      <c r="X51" s="109" t="str">
        <f t="shared" ca="1" si="11"/>
        <v xml:space="preserve"> </v>
      </c>
      <c r="Z51" s="110">
        <f t="shared" ca="1" si="6"/>
        <v>25062.017563324996</v>
      </c>
      <c r="AA51" s="109" t="str">
        <f t="shared" ca="1" si="12"/>
        <v xml:space="preserve"> </v>
      </c>
      <c r="AC51" s="110">
        <f t="shared" ca="1" si="7"/>
        <v>36000</v>
      </c>
      <c r="AD51" s="109" t="str">
        <f t="shared" ca="1" si="13"/>
        <v xml:space="preserve"> </v>
      </c>
      <c r="AF51" s="109" t="str">
        <f t="shared" ca="1" si="14"/>
        <v xml:space="preserve"> </v>
      </c>
      <c r="AG51" s="110">
        <f t="shared" ca="1" si="8"/>
        <v>36000</v>
      </c>
      <c r="AH51" s="109" t="str">
        <f t="shared" ca="1" si="15"/>
        <v xml:space="preserve"> </v>
      </c>
    </row>
    <row r="52" spans="5:34" x14ac:dyDescent="0.2">
      <c r="E52" s="108">
        <f ca="1">SELECTED!C52</f>
        <v>42754</v>
      </c>
      <c r="F52" s="104" t="str">
        <f ca="1">SELECTED!D52</f>
        <v>Capital Call</v>
      </c>
      <c r="G52" s="104">
        <f ca="1">SELECTED!E52</f>
        <v>31000</v>
      </c>
      <c r="I52" s="110">
        <f t="shared" ca="1" si="1"/>
        <v>31000</v>
      </c>
      <c r="J52" s="110">
        <f t="shared" ca="1" si="2"/>
        <v>0</v>
      </c>
      <c r="K52" s="110">
        <f t="shared" ca="1" si="3"/>
        <v>0</v>
      </c>
      <c r="M52" s="110">
        <f ca="1">IFERROR(MATCH(E52,INDEX!A:A,1),"")</f>
        <v>7325</v>
      </c>
      <c r="N52" s="109">
        <f ca="1">IFERROR(OFFSET(INDEX!$F$1,M52-1,0),"")</f>
        <v>4329.9599609999996</v>
      </c>
      <c r="P52" s="109">
        <f t="shared" ca="1" si="9"/>
        <v>-7.1594195510391243</v>
      </c>
      <c r="Q52" s="109">
        <f t="shared" ca="1" si="4"/>
        <v>0</v>
      </c>
      <c r="R52" s="109">
        <f t="shared" ca="1" si="5"/>
        <v>0</v>
      </c>
      <c r="S52" s="109">
        <f t="shared" ca="1" si="16"/>
        <v>-84.25146859797637</v>
      </c>
      <c r="T52" s="109" t="str">
        <f t="shared" ca="1" si="10"/>
        <v xml:space="preserve"> </v>
      </c>
      <c r="V52" s="106">
        <f ca="1">IF(E52="","",IF(SUM($Q$4:Q52)=0,100000,ABS(SUM($P$4:P52)/SUM($Q$4:Q52))))</f>
        <v>0.95744012978434645</v>
      </c>
      <c r="W52" s="109" t="str">
        <f t="shared" ca="1" si="11"/>
        <v xml:space="preserve"> </v>
      </c>
      <c r="X52" s="109" t="str">
        <f t="shared" ca="1" si="11"/>
        <v xml:space="preserve"> </v>
      </c>
      <c r="Z52" s="110">
        <f t="shared" ca="1" si="6"/>
        <v>31000</v>
      </c>
      <c r="AA52" s="109" t="str">
        <f t="shared" ca="1" si="12"/>
        <v xml:space="preserve"> </v>
      </c>
      <c r="AC52" s="110">
        <f t="shared" ca="1" si="7"/>
        <v>31000</v>
      </c>
      <c r="AD52" s="109" t="str">
        <f t="shared" ca="1" si="13"/>
        <v xml:space="preserve"> </v>
      </c>
      <c r="AF52" s="109" t="str">
        <f t="shared" ca="1" si="14"/>
        <v xml:space="preserve"> </v>
      </c>
      <c r="AG52" s="110">
        <f t="shared" ca="1" si="8"/>
        <v>31000</v>
      </c>
      <c r="AH52" s="109" t="str">
        <f t="shared" ca="1" si="15"/>
        <v xml:space="preserve"> </v>
      </c>
    </row>
    <row r="53" spans="5:34" x14ac:dyDescent="0.2">
      <c r="E53" s="108">
        <f ca="1">SELECTED!C53</f>
        <v>42831</v>
      </c>
      <c r="F53" s="104" t="str">
        <f ca="1">SELECTED!D53</f>
        <v>Distribution</v>
      </c>
      <c r="G53" s="104">
        <f ca="1">SELECTED!E53</f>
        <v>33000</v>
      </c>
      <c r="I53" s="110">
        <f t="shared" ca="1" si="1"/>
        <v>0</v>
      </c>
      <c r="J53" s="110">
        <f t="shared" ca="1" si="2"/>
        <v>33000</v>
      </c>
      <c r="K53" s="110">
        <f t="shared" ca="1" si="3"/>
        <v>0</v>
      </c>
      <c r="M53" s="110">
        <f ca="1">IFERROR(MATCH(E53,INDEX!A:A,1),"")</f>
        <v>7379</v>
      </c>
      <c r="N53" s="109">
        <f ca="1">IFERROR(OFFSET(INDEX!$F$1,M53-1,0),"")</f>
        <v>4530.9301759999998</v>
      </c>
      <c r="P53" s="109">
        <f t="shared" ca="1" si="9"/>
        <v>0</v>
      </c>
      <c r="Q53" s="109">
        <f t="shared" ca="1" si="4"/>
        <v>7.2832726875374387</v>
      </c>
      <c r="R53" s="109">
        <f t="shared" ca="1" si="5"/>
        <v>0</v>
      </c>
      <c r="S53" s="109">
        <f t="shared" ca="1" si="16"/>
        <v>-91.534741285513803</v>
      </c>
      <c r="T53" s="109" t="str">
        <f t="shared" ca="1" si="10"/>
        <v xml:space="preserve"> </v>
      </c>
      <c r="V53" s="106">
        <f ca="1">IF(E53="","",IF(SUM($Q$4:Q53)=0,100000,ABS(SUM($P$4:P53)/SUM($Q$4:Q53))))</f>
        <v>0.95393046124672198</v>
      </c>
      <c r="W53" s="109" t="str">
        <f t="shared" ca="1" si="11"/>
        <v xml:space="preserve"> </v>
      </c>
      <c r="X53" s="109" t="str">
        <f t="shared" ca="1" si="11"/>
        <v xml:space="preserve"> </v>
      </c>
      <c r="Z53" s="110">
        <f t="shared" ca="1" si="6"/>
        <v>22973.516099714579</v>
      </c>
      <c r="AA53" s="109" t="str">
        <f t="shared" ca="1" si="12"/>
        <v xml:space="preserve"> </v>
      </c>
      <c r="AC53" s="110">
        <f t="shared" ca="1" si="7"/>
        <v>33000</v>
      </c>
      <c r="AD53" s="109" t="str">
        <f t="shared" ca="1" si="13"/>
        <v xml:space="preserve"> </v>
      </c>
      <c r="AF53" s="109" t="str">
        <f t="shared" ca="1" si="14"/>
        <v xml:space="preserve"> </v>
      </c>
      <c r="AG53" s="110">
        <f t="shared" ca="1" si="8"/>
        <v>33000</v>
      </c>
      <c r="AH53" s="109" t="str">
        <f t="shared" ca="1" si="15"/>
        <v xml:space="preserve"> </v>
      </c>
    </row>
    <row r="54" spans="5:34" x14ac:dyDescent="0.2">
      <c r="E54" s="108">
        <f ca="1">SELECTED!C54</f>
        <v>42916</v>
      </c>
      <c r="F54" s="104" t="str">
        <f ca="1">SELECTED!D54</f>
        <v>Value</v>
      </c>
      <c r="G54" s="104">
        <f ca="1">SELECTED!E54</f>
        <v>2396000</v>
      </c>
      <c r="I54" s="110">
        <f t="shared" ca="1" si="1"/>
        <v>0</v>
      </c>
      <c r="J54" s="110">
        <f t="shared" ca="1" si="2"/>
        <v>0</v>
      </c>
      <c r="K54" s="110">
        <f t="shared" ca="1" si="3"/>
        <v>2396000</v>
      </c>
      <c r="M54" s="110">
        <f ca="1">IFERROR(MATCH(E54,INDEX!A:A,1),"")</f>
        <v>7438</v>
      </c>
      <c r="N54" s="109">
        <f ca="1">IFERROR(OFFSET(INDEX!$F$1,M54-1,0),"")</f>
        <v>4678.3598629999997</v>
      </c>
      <c r="P54" s="109">
        <f t="shared" ca="1" si="9"/>
        <v>0</v>
      </c>
      <c r="Q54" s="109">
        <f t="shared" ca="1" si="4"/>
        <v>0</v>
      </c>
      <c r="R54" s="109">
        <f t="shared" ca="1" si="5"/>
        <v>512.14529667744807</v>
      </c>
      <c r="S54" s="109">
        <f t="shared" ca="1" si="16"/>
        <v>-91.534741285513803</v>
      </c>
      <c r="T54" s="109" t="str">
        <f t="shared" ca="1" si="10"/>
        <v xml:space="preserve"> </v>
      </c>
      <c r="V54" s="106">
        <f ca="1">IF(E54="","",IF(SUM($Q$4:Q54)=0,100000,ABS(SUM($P$4:P54)/SUM($Q$4:Q54))))</f>
        <v>0.95393046124672198</v>
      </c>
      <c r="W54" s="109" t="str">
        <f t="shared" ca="1" si="11"/>
        <v xml:space="preserve"> </v>
      </c>
      <c r="X54" s="109" t="str">
        <f t="shared" ca="1" si="11"/>
        <v xml:space="preserve"> </v>
      </c>
      <c r="Z54" s="110">
        <f t="shared" ca="1" si="6"/>
        <v>2396000</v>
      </c>
      <c r="AA54" s="109" t="str">
        <f t="shared" ca="1" si="12"/>
        <v xml:space="preserve"> </v>
      </c>
      <c r="AC54" s="110">
        <f t="shared" ca="1" si="7"/>
        <v>2396000</v>
      </c>
      <c r="AD54" s="109" t="str">
        <f t="shared" ca="1" si="13"/>
        <v xml:space="preserve"> </v>
      </c>
      <c r="AF54" s="109" t="str">
        <f t="shared" ca="1" si="14"/>
        <v xml:space="preserve"> </v>
      </c>
      <c r="AG54" s="110">
        <f t="shared" ca="1" si="8"/>
        <v>-428232.4597002365</v>
      </c>
      <c r="AH54" s="109" t="str">
        <f t="shared" ca="1" si="15"/>
        <v xml:space="preserve"> </v>
      </c>
    </row>
    <row r="55" spans="5:34" x14ac:dyDescent="0.2">
      <c r="E55" s="108" t="str">
        <f ca="1">SELECTED!C55</f>
        <v/>
      </c>
      <c r="F55" s="104" t="str">
        <f ca="1">SELECTED!D55</f>
        <v/>
      </c>
      <c r="G55" s="104" t="str">
        <f ca="1">SELECTED!E55</f>
        <v/>
      </c>
      <c r="I55" s="110" t="str">
        <f t="shared" ca="1" si="1"/>
        <v/>
      </c>
      <c r="J55" s="110" t="str">
        <f t="shared" ca="1" si="2"/>
        <v/>
      </c>
      <c r="K55" s="110" t="str">
        <f t="shared" ca="1" si="3"/>
        <v/>
      </c>
      <c r="M55" s="110" t="str">
        <f ca="1">IFERROR(MATCH(E55,INDEX!A:A,1),"")</f>
        <v/>
      </c>
      <c r="N55" s="109" t="str">
        <f ca="1">IFERROR(OFFSET(INDEX!$F$1,M55-1,0),"")</f>
        <v/>
      </c>
      <c r="P55" s="109" t="str">
        <f t="shared" ca="1" si="9"/>
        <v/>
      </c>
      <c r="Q55" s="109" t="str">
        <f t="shared" ca="1" si="4"/>
        <v/>
      </c>
      <c r="R55" s="109" t="str">
        <f t="shared" ca="1" si="5"/>
        <v/>
      </c>
      <c r="S55" s="109" t="str">
        <f t="shared" ca="1" si="16"/>
        <v/>
      </c>
      <c r="T55" s="109" t="str">
        <f t="shared" ca="1" si="10"/>
        <v/>
      </c>
      <c r="V55" s="106" t="str">
        <f ca="1">IF(E55="","",IF(SUM($Q$4:Q55)=0,100000,ABS(SUM($P$4:P55)/SUM($Q$4:Q55))))</f>
        <v/>
      </c>
      <c r="W55" s="109" t="str">
        <f t="shared" ca="1" si="11"/>
        <v/>
      </c>
      <c r="X55" s="109" t="str">
        <f t="shared" ca="1" si="11"/>
        <v/>
      </c>
      <c r="Z55" s="110" t="str">
        <f t="shared" ca="1" si="6"/>
        <v/>
      </c>
      <c r="AA55" s="109" t="str">
        <f t="shared" ca="1" si="12"/>
        <v/>
      </c>
      <c r="AC55" s="110" t="str">
        <f t="shared" ca="1" si="7"/>
        <v/>
      </c>
      <c r="AD55" s="109" t="str">
        <f t="shared" ca="1" si="13"/>
        <v/>
      </c>
      <c r="AF55" s="109" t="str">
        <f t="shared" ca="1" si="14"/>
        <v/>
      </c>
      <c r="AG55" s="110" t="str">
        <f t="shared" ca="1" si="8"/>
        <v/>
      </c>
      <c r="AH55" s="109" t="str">
        <f t="shared" ca="1" si="15"/>
        <v/>
      </c>
    </row>
    <row r="56" spans="5:34" x14ac:dyDescent="0.2">
      <c r="E56" s="108" t="str">
        <f ca="1">SELECTED!C56</f>
        <v/>
      </c>
      <c r="F56" s="104" t="str">
        <f ca="1">SELECTED!D56</f>
        <v/>
      </c>
      <c r="G56" s="104" t="str">
        <f ca="1">SELECTED!E56</f>
        <v/>
      </c>
      <c r="I56" s="110" t="str">
        <f t="shared" ca="1" si="1"/>
        <v/>
      </c>
      <c r="J56" s="110" t="str">
        <f t="shared" ca="1" si="2"/>
        <v/>
      </c>
      <c r="K56" s="110" t="str">
        <f t="shared" ca="1" si="3"/>
        <v/>
      </c>
      <c r="M56" s="110" t="str">
        <f ca="1">IFERROR(MATCH(E56,INDEX!A:A,1),"")</f>
        <v/>
      </c>
      <c r="N56" s="109" t="str">
        <f ca="1">IFERROR(OFFSET(INDEX!$F$1,M56-1,0),"")</f>
        <v/>
      </c>
      <c r="P56" s="109" t="str">
        <f t="shared" ca="1" si="9"/>
        <v/>
      </c>
      <c r="Q56" s="109" t="str">
        <f t="shared" ca="1" si="4"/>
        <v/>
      </c>
      <c r="R56" s="109" t="str">
        <f t="shared" ca="1" si="5"/>
        <v/>
      </c>
      <c r="S56" s="109" t="str">
        <f t="shared" ca="1" si="16"/>
        <v/>
      </c>
      <c r="T56" s="109" t="str">
        <f t="shared" ca="1" si="10"/>
        <v/>
      </c>
      <c r="V56" s="106" t="str">
        <f ca="1">IF(E56="","",IF(SUM($Q$4:Q56)=0,100000,ABS(SUM($P$4:P56)/SUM($Q$4:Q56))))</f>
        <v/>
      </c>
      <c r="W56" s="109" t="str">
        <f t="shared" ca="1" si="11"/>
        <v/>
      </c>
      <c r="X56" s="109" t="str">
        <f t="shared" ca="1" si="11"/>
        <v/>
      </c>
      <c r="Z56" s="110" t="str">
        <f t="shared" ca="1" si="6"/>
        <v/>
      </c>
      <c r="AA56" s="109" t="str">
        <f t="shared" ca="1" si="12"/>
        <v/>
      </c>
      <c r="AC56" s="110" t="str">
        <f t="shared" ca="1" si="7"/>
        <v/>
      </c>
      <c r="AD56" s="109" t="str">
        <f t="shared" ca="1" si="13"/>
        <v/>
      </c>
      <c r="AF56" s="109" t="str">
        <f t="shared" ca="1" si="14"/>
        <v/>
      </c>
      <c r="AG56" s="110" t="str">
        <f t="shared" ca="1" si="8"/>
        <v/>
      </c>
      <c r="AH56" s="109" t="str">
        <f t="shared" ca="1" si="15"/>
        <v/>
      </c>
    </row>
    <row r="57" spans="5:34" x14ac:dyDescent="0.2">
      <c r="E57" s="108" t="str">
        <f ca="1">SELECTED!C57</f>
        <v/>
      </c>
      <c r="F57" s="104" t="str">
        <f ca="1">SELECTED!D57</f>
        <v/>
      </c>
      <c r="G57" s="104" t="str">
        <f ca="1">SELECTED!E57</f>
        <v/>
      </c>
      <c r="I57" s="110" t="str">
        <f t="shared" ca="1" si="1"/>
        <v/>
      </c>
      <c r="J57" s="110" t="str">
        <f t="shared" ca="1" si="2"/>
        <v/>
      </c>
      <c r="K57" s="110" t="str">
        <f t="shared" ca="1" si="3"/>
        <v/>
      </c>
      <c r="M57" s="110" t="str">
        <f ca="1">IFERROR(MATCH(E57,INDEX!A:A,1),"")</f>
        <v/>
      </c>
      <c r="N57" s="109" t="str">
        <f ca="1">IFERROR(OFFSET(INDEX!$F$1,M57-1,0),"")</f>
        <v/>
      </c>
      <c r="P57" s="109" t="str">
        <f t="shared" ca="1" si="9"/>
        <v/>
      </c>
      <c r="Q57" s="109" t="str">
        <f t="shared" ca="1" si="4"/>
        <v/>
      </c>
      <c r="R57" s="109" t="str">
        <f t="shared" ca="1" si="5"/>
        <v/>
      </c>
      <c r="S57" s="109" t="str">
        <f t="shared" ca="1" si="16"/>
        <v/>
      </c>
      <c r="T57" s="109" t="str">
        <f t="shared" ca="1" si="10"/>
        <v/>
      </c>
      <c r="V57" s="106" t="str">
        <f ca="1">IF(E57="","",IF(SUM($Q$4:Q57)=0,100000,ABS(SUM($P$4:P57)/SUM($Q$4:Q57))))</f>
        <v/>
      </c>
      <c r="W57" s="109" t="str">
        <f t="shared" ca="1" si="11"/>
        <v/>
      </c>
      <c r="X57" s="109" t="str">
        <f t="shared" ca="1" si="11"/>
        <v/>
      </c>
      <c r="Z57" s="110" t="str">
        <f t="shared" ca="1" si="6"/>
        <v/>
      </c>
      <c r="AA57" s="109" t="str">
        <f t="shared" ca="1" si="12"/>
        <v/>
      </c>
      <c r="AC57" s="110" t="str">
        <f t="shared" ca="1" si="7"/>
        <v/>
      </c>
      <c r="AD57" s="109" t="str">
        <f t="shared" ca="1" si="13"/>
        <v/>
      </c>
      <c r="AF57" s="109" t="str">
        <f t="shared" ca="1" si="14"/>
        <v/>
      </c>
      <c r="AG57" s="110" t="str">
        <f t="shared" ca="1" si="8"/>
        <v/>
      </c>
      <c r="AH57" s="109" t="str">
        <f t="shared" ca="1" si="15"/>
        <v/>
      </c>
    </row>
    <row r="58" spans="5:34" x14ac:dyDescent="0.2">
      <c r="E58" s="108" t="str">
        <f ca="1">SELECTED!C58</f>
        <v/>
      </c>
      <c r="F58" s="104" t="str">
        <f ca="1">SELECTED!D58</f>
        <v/>
      </c>
      <c r="G58" s="104" t="str">
        <f ca="1">SELECTED!E58</f>
        <v/>
      </c>
      <c r="I58" s="110" t="str">
        <f t="shared" ca="1" si="1"/>
        <v/>
      </c>
      <c r="J58" s="110" t="str">
        <f t="shared" ca="1" si="2"/>
        <v/>
      </c>
      <c r="K58" s="110" t="str">
        <f t="shared" ca="1" si="3"/>
        <v/>
      </c>
      <c r="M58" s="110" t="str">
        <f ca="1">IFERROR(MATCH(E58,INDEX!A:A,1),"")</f>
        <v/>
      </c>
      <c r="N58" s="109" t="str">
        <f ca="1">IFERROR(OFFSET(INDEX!$F$1,M58-1,0),"")</f>
        <v/>
      </c>
      <c r="P58" s="109" t="str">
        <f t="shared" ca="1" si="9"/>
        <v/>
      </c>
      <c r="Q58" s="109" t="str">
        <f t="shared" ca="1" si="4"/>
        <v/>
      </c>
      <c r="R58" s="109" t="str">
        <f t="shared" ca="1" si="5"/>
        <v/>
      </c>
      <c r="S58" s="109" t="str">
        <f t="shared" ca="1" si="16"/>
        <v/>
      </c>
      <c r="T58" s="109" t="str">
        <f t="shared" ca="1" si="10"/>
        <v/>
      </c>
      <c r="V58" s="106" t="str">
        <f ca="1">IF(E58="","",IF(SUM($Q$4:Q58)=0,100000,ABS(SUM($P$4:P58)/SUM($Q$4:Q58))))</f>
        <v/>
      </c>
      <c r="W58" s="109" t="str">
        <f t="shared" ca="1" si="11"/>
        <v/>
      </c>
      <c r="X58" s="109" t="str">
        <f t="shared" ca="1" si="11"/>
        <v/>
      </c>
      <c r="Z58" s="110" t="str">
        <f t="shared" ca="1" si="6"/>
        <v/>
      </c>
      <c r="AA58" s="109" t="str">
        <f t="shared" ca="1" si="12"/>
        <v/>
      </c>
      <c r="AC58" s="110" t="str">
        <f t="shared" ca="1" si="7"/>
        <v/>
      </c>
      <c r="AD58" s="109" t="str">
        <f t="shared" ca="1" si="13"/>
        <v/>
      </c>
      <c r="AF58" s="109" t="str">
        <f t="shared" ca="1" si="14"/>
        <v/>
      </c>
      <c r="AG58" s="110" t="str">
        <f t="shared" ca="1" si="8"/>
        <v/>
      </c>
      <c r="AH58" s="109" t="str">
        <f t="shared" ca="1" si="15"/>
        <v/>
      </c>
    </row>
    <row r="59" spans="5:34" x14ac:dyDescent="0.2">
      <c r="E59" s="108" t="str">
        <f ca="1">SELECTED!C59</f>
        <v/>
      </c>
      <c r="F59" s="104" t="str">
        <f ca="1">SELECTED!D59</f>
        <v/>
      </c>
      <c r="G59" s="104" t="str">
        <f ca="1">SELECTED!E59</f>
        <v/>
      </c>
      <c r="I59" s="110" t="str">
        <f t="shared" ca="1" si="1"/>
        <v/>
      </c>
      <c r="J59" s="110" t="str">
        <f t="shared" ca="1" si="2"/>
        <v/>
      </c>
      <c r="K59" s="110" t="str">
        <f t="shared" ca="1" si="3"/>
        <v/>
      </c>
      <c r="M59" s="110" t="str">
        <f ca="1">IFERROR(MATCH(E59,INDEX!A:A,1),"")</f>
        <v/>
      </c>
      <c r="N59" s="109" t="str">
        <f ca="1">IFERROR(OFFSET(INDEX!$F$1,M59-1,0),"")</f>
        <v/>
      </c>
      <c r="P59" s="109" t="str">
        <f t="shared" ca="1" si="9"/>
        <v/>
      </c>
      <c r="Q59" s="109" t="str">
        <f t="shared" ca="1" si="4"/>
        <v/>
      </c>
      <c r="R59" s="109" t="str">
        <f t="shared" ca="1" si="5"/>
        <v/>
      </c>
      <c r="S59" s="109" t="str">
        <f t="shared" ca="1" si="16"/>
        <v/>
      </c>
      <c r="T59" s="109" t="str">
        <f t="shared" ca="1" si="10"/>
        <v/>
      </c>
      <c r="V59" s="106" t="str">
        <f ca="1">IF(E59="","",IF(SUM($Q$4:Q59)=0,100000,ABS(SUM($P$4:P59)/SUM($Q$4:Q59))))</f>
        <v/>
      </c>
      <c r="W59" s="109" t="str">
        <f t="shared" ca="1" si="11"/>
        <v/>
      </c>
      <c r="X59" s="109" t="str">
        <f t="shared" ca="1" si="11"/>
        <v/>
      </c>
      <c r="Z59" s="110" t="str">
        <f t="shared" ca="1" si="6"/>
        <v/>
      </c>
      <c r="AA59" s="109" t="str">
        <f t="shared" ca="1" si="12"/>
        <v/>
      </c>
      <c r="AC59" s="110" t="str">
        <f t="shared" ca="1" si="7"/>
        <v/>
      </c>
      <c r="AD59" s="109" t="str">
        <f t="shared" ca="1" si="13"/>
        <v/>
      </c>
      <c r="AF59" s="109" t="str">
        <f t="shared" ca="1" si="14"/>
        <v/>
      </c>
      <c r="AG59" s="110" t="str">
        <f t="shared" ca="1" si="8"/>
        <v/>
      </c>
      <c r="AH59" s="109" t="str">
        <f t="shared" ca="1" si="15"/>
        <v/>
      </c>
    </row>
    <row r="60" spans="5:34" x14ac:dyDescent="0.2">
      <c r="E60" s="108" t="str">
        <f ca="1">SELECTED!C60</f>
        <v/>
      </c>
      <c r="F60" s="104" t="str">
        <f ca="1">SELECTED!D60</f>
        <v/>
      </c>
      <c r="G60" s="104" t="str">
        <f ca="1">SELECTED!E60</f>
        <v/>
      </c>
      <c r="I60" s="110" t="str">
        <f t="shared" ca="1" si="1"/>
        <v/>
      </c>
      <c r="J60" s="110" t="str">
        <f t="shared" ca="1" si="2"/>
        <v/>
      </c>
      <c r="K60" s="110" t="str">
        <f t="shared" ca="1" si="3"/>
        <v/>
      </c>
      <c r="M60" s="110" t="str">
        <f ca="1">IFERROR(MATCH(E60,INDEX!A:A,1),"")</f>
        <v/>
      </c>
      <c r="N60" s="109" t="str">
        <f ca="1">IFERROR(OFFSET(INDEX!$F$1,M60-1,0),"")</f>
        <v/>
      </c>
      <c r="P60" s="109" t="str">
        <f t="shared" ca="1" si="9"/>
        <v/>
      </c>
      <c r="Q60" s="109" t="str">
        <f t="shared" ca="1" si="4"/>
        <v/>
      </c>
      <c r="R60" s="109" t="str">
        <f t="shared" ca="1" si="5"/>
        <v/>
      </c>
      <c r="S60" s="109" t="str">
        <f t="shared" ca="1" si="16"/>
        <v/>
      </c>
      <c r="T60" s="109" t="str">
        <f t="shared" ca="1" si="10"/>
        <v/>
      </c>
      <c r="V60" s="106" t="str">
        <f ca="1">IF(E60="","",IF(SUM($Q$4:Q60)=0,100000,ABS(SUM($P$4:P60)/SUM($Q$4:Q60))))</f>
        <v/>
      </c>
      <c r="W60" s="109" t="str">
        <f t="shared" ca="1" si="11"/>
        <v/>
      </c>
      <c r="X60" s="109" t="str">
        <f t="shared" ca="1" si="11"/>
        <v/>
      </c>
      <c r="Z60" s="110" t="str">
        <f t="shared" ca="1" si="6"/>
        <v/>
      </c>
      <c r="AA60" s="109" t="str">
        <f t="shared" ca="1" si="12"/>
        <v/>
      </c>
      <c r="AC60" s="110" t="str">
        <f t="shared" ca="1" si="7"/>
        <v/>
      </c>
      <c r="AD60" s="109" t="str">
        <f t="shared" ca="1" si="13"/>
        <v/>
      </c>
      <c r="AF60" s="109" t="str">
        <f t="shared" ca="1" si="14"/>
        <v/>
      </c>
      <c r="AG60" s="110" t="str">
        <f t="shared" ca="1" si="8"/>
        <v/>
      </c>
      <c r="AH60" s="109" t="str">
        <f t="shared" ca="1" si="15"/>
        <v/>
      </c>
    </row>
    <row r="61" spans="5:34" x14ac:dyDescent="0.2">
      <c r="E61" s="108" t="str">
        <f ca="1">SELECTED!C61</f>
        <v/>
      </c>
      <c r="F61" s="104" t="str">
        <f ca="1">SELECTED!D61</f>
        <v/>
      </c>
      <c r="G61" s="104" t="str">
        <f ca="1">SELECTED!E61</f>
        <v/>
      </c>
      <c r="I61" s="110" t="str">
        <f t="shared" ca="1" si="1"/>
        <v/>
      </c>
      <c r="J61" s="110" t="str">
        <f t="shared" ca="1" si="2"/>
        <v/>
      </c>
      <c r="K61" s="110" t="str">
        <f t="shared" ca="1" si="3"/>
        <v/>
      </c>
      <c r="M61" s="110" t="str">
        <f ca="1">IFERROR(MATCH(E61,INDEX!A:A,1),"")</f>
        <v/>
      </c>
      <c r="N61" s="109" t="str">
        <f ca="1">IFERROR(OFFSET(INDEX!$F$1,M61-1,0),"")</f>
        <v/>
      </c>
      <c r="P61" s="109" t="str">
        <f t="shared" ca="1" si="9"/>
        <v/>
      </c>
      <c r="Q61" s="109" t="str">
        <f t="shared" ca="1" si="4"/>
        <v/>
      </c>
      <c r="R61" s="109" t="str">
        <f t="shared" ca="1" si="5"/>
        <v/>
      </c>
      <c r="S61" s="109" t="str">
        <f t="shared" ca="1" si="16"/>
        <v/>
      </c>
      <c r="T61" s="109" t="str">
        <f t="shared" ca="1" si="10"/>
        <v/>
      </c>
      <c r="V61" s="106" t="str">
        <f ca="1">IF(E61="","",IF(SUM($Q$4:Q61)=0,100000,ABS(SUM($P$4:P61)/SUM($Q$4:Q61))))</f>
        <v/>
      </c>
      <c r="W61" s="109" t="str">
        <f t="shared" ca="1" si="11"/>
        <v/>
      </c>
      <c r="X61" s="109" t="str">
        <f t="shared" ca="1" si="11"/>
        <v/>
      </c>
      <c r="Z61" s="110" t="str">
        <f t="shared" ca="1" si="6"/>
        <v/>
      </c>
      <c r="AA61" s="109" t="str">
        <f t="shared" ca="1" si="12"/>
        <v/>
      </c>
      <c r="AC61" s="110" t="str">
        <f t="shared" ca="1" si="7"/>
        <v/>
      </c>
      <c r="AD61" s="109" t="str">
        <f t="shared" ca="1" si="13"/>
        <v/>
      </c>
      <c r="AF61" s="109" t="str">
        <f t="shared" ca="1" si="14"/>
        <v/>
      </c>
      <c r="AG61" s="110" t="str">
        <f t="shared" ca="1" si="8"/>
        <v/>
      </c>
      <c r="AH61" s="109" t="str">
        <f t="shared" ca="1" si="15"/>
        <v/>
      </c>
    </row>
    <row r="62" spans="5:34" x14ac:dyDescent="0.2">
      <c r="E62" s="108" t="str">
        <f ca="1">SELECTED!C62</f>
        <v/>
      </c>
      <c r="F62" s="104" t="str">
        <f ca="1">SELECTED!D62</f>
        <v/>
      </c>
      <c r="G62" s="104" t="str">
        <f ca="1">SELECTED!E62</f>
        <v/>
      </c>
      <c r="I62" s="110" t="str">
        <f t="shared" ca="1" si="1"/>
        <v/>
      </c>
      <c r="J62" s="110" t="str">
        <f t="shared" ca="1" si="2"/>
        <v/>
      </c>
      <c r="K62" s="110" t="str">
        <f t="shared" ca="1" si="3"/>
        <v/>
      </c>
      <c r="M62" s="110" t="str">
        <f ca="1">IFERROR(MATCH(E62,INDEX!A:A,1),"")</f>
        <v/>
      </c>
      <c r="N62" s="109" t="str">
        <f ca="1">IFERROR(OFFSET(INDEX!$F$1,M62-1,0),"")</f>
        <v/>
      </c>
      <c r="P62" s="109" t="str">
        <f t="shared" ca="1" si="9"/>
        <v/>
      </c>
      <c r="Q62" s="109" t="str">
        <f t="shared" ca="1" si="4"/>
        <v/>
      </c>
      <c r="R62" s="109" t="str">
        <f t="shared" ca="1" si="5"/>
        <v/>
      </c>
      <c r="S62" s="109" t="str">
        <f t="shared" ca="1" si="16"/>
        <v/>
      </c>
      <c r="T62" s="109" t="str">
        <f t="shared" ca="1" si="10"/>
        <v/>
      </c>
      <c r="V62" s="106" t="str">
        <f ca="1">IF(E62="","",IF(SUM($Q$4:Q62)=0,100000,ABS(SUM($P$4:P62)/SUM($Q$4:Q62))))</f>
        <v/>
      </c>
      <c r="W62" s="109" t="str">
        <f t="shared" ca="1" si="11"/>
        <v/>
      </c>
      <c r="X62" s="109" t="str">
        <f t="shared" ca="1" si="11"/>
        <v/>
      </c>
      <c r="Z62" s="110" t="str">
        <f t="shared" ca="1" si="6"/>
        <v/>
      </c>
      <c r="AA62" s="109" t="str">
        <f t="shared" ca="1" si="12"/>
        <v/>
      </c>
      <c r="AC62" s="110" t="str">
        <f t="shared" ca="1" si="7"/>
        <v/>
      </c>
      <c r="AD62" s="109" t="str">
        <f t="shared" ca="1" si="13"/>
        <v/>
      </c>
      <c r="AF62" s="109" t="str">
        <f t="shared" ca="1" si="14"/>
        <v/>
      </c>
      <c r="AG62" s="110" t="str">
        <f t="shared" ca="1" si="8"/>
        <v/>
      </c>
      <c r="AH62" s="109" t="str">
        <f t="shared" ca="1" si="15"/>
        <v/>
      </c>
    </row>
    <row r="63" spans="5:34" x14ac:dyDescent="0.2">
      <c r="E63" s="108" t="str">
        <f ca="1">SELECTED!C63</f>
        <v/>
      </c>
      <c r="F63" s="104" t="str">
        <f ca="1">SELECTED!D63</f>
        <v/>
      </c>
      <c r="G63" s="104" t="str">
        <f ca="1">SELECTED!E63</f>
        <v/>
      </c>
      <c r="I63" s="110" t="str">
        <f t="shared" ca="1" si="1"/>
        <v/>
      </c>
      <c r="J63" s="110" t="str">
        <f t="shared" ca="1" si="2"/>
        <v/>
      </c>
      <c r="K63" s="110" t="str">
        <f t="shared" ca="1" si="3"/>
        <v/>
      </c>
      <c r="M63" s="110" t="str">
        <f ca="1">IFERROR(MATCH(E63,INDEX!A:A,1),"")</f>
        <v/>
      </c>
      <c r="N63" s="109" t="str">
        <f ca="1">IFERROR(OFFSET(INDEX!$F$1,M63-1,0),"")</f>
        <v/>
      </c>
      <c r="P63" s="109" t="str">
        <f t="shared" ca="1" si="9"/>
        <v/>
      </c>
      <c r="Q63" s="109" t="str">
        <f t="shared" ca="1" si="4"/>
        <v/>
      </c>
      <c r="R63" s="109" t="str">
        <f t="shared" ca="1" si="5"/>
        <v/>
      </c>
      <c r="S63" s="109" t="str">
        <f t="shared" ca="1" si="16"/>
        <v/>
      </c>
      <c r="T63" s="109" t="str">
        <f t="shared" ca="1" si="10"/>
        <v/>
      </c>
      <c r="V63" s="106" t="str">
        <f ca="1">IF(E63="","",IF(SUM($Q$4:Q63)=0,100000,ABS(SUM($P$4:P63)/SUM($Q$4:Q63))))</f>
        <v/>
      </c>
      <c r="W63" s="109" t="str">
        <f t="shared" ca="1" si="11"/>
        <v/>
      </c>
      <c r="X63" s="109" t="str">
        <f t="shared" ca="1" si="11"/>
        <v/>
      </c>
      <c r="Z63" s="110" t="str">
        <f t="shared" ca="1" si="6"/>
        <v/>
      </c>
      <c r="AA63" s="109" t="str">
        <f t="shared" ca="1" si="12"/>
        <v/>
      </c>
      <c r="AC63" s="110" t="str">
        <f t="shared" ca="1" si="7"/>
        <v/>
      </c>
      <c r="AD63" s="109" t="str">
        <f t="shared" ca="1" si="13"/>
        <v/>
      </c>
      <c r="AF63" s="109" t="str">
        <f t="shared" ca="1" si="14"/>
        <v/>
      </c>
      <c r="AG63" s="110" t="str">
        <f t="shared" ca="1" si="8"/>
        <v/>
      </c>
      <c r="AH63" s="109" t="str">
        <f t="shared" ca="1" si="15"/>
        <v/>
      </c>
    </row>
    <row r="64" spans="5:34" x14ac:dyDescent="0.2">
      <c r="E64" s="108" t="str">
        <f ca="1">SELECTED!C64</f>
        <v/>
      </c>
      <c r="F64" s="104" t="str">
        <f ca="1">SELECTED!D64</f>
        <v/>
      </c>
      <c r="G64" s="104" t="str">
        <f ca="1">SELECTED!E64</f>
        <v/>
      </c>
      <c r="I64" s="110" t="str">
        <f t="shared" ca="1" si="1"/>
        <v/>
      </c>
      <c r="J64" s="110" t="str">
        <f t="shared" ca="1" si="2"/>
        <v/>
      </c>
      <c r="K64" s="110" t="str">
        <f t="shared" ca="1" si="3"/>
        <v/>
      </c>
      <c r="M64" s="110" t="str">
        <f ca="1">IFERROR(MATCH(E64,INDEX!A:A,1),"")</f>
        <v/>
      </c>
      <c r="N64" s="109" t="str">
        <f ca="1">IFERROR(OFFSET(INDEX!$F$1,M64-1,0),"")</f>
        <v/>
      </c>
      <c r="P64" s="109" t="str">
        <f t="shared" ca="1" si="9"/>
        <v/>
      </c>
      <c r="Q64" s="109" t="str">
        <f t="shared" ca="1" si="4"/>
        <v/>
      </c>
      <c r="R64" s="109" t="str">
        <f t="shared" ca="1" si="5"/>
        <v/>
      </c>
      <c r="S64" s="109" t="str">
        <f t="shared" ca="1" si="16"/>
        <v/>
      </c>
      <c r="T64" s="109" t="str">
        <f t="shared" ca="1" si="10"/>
        <v/>
      </c>
      <c r="V64" s="106" t="str">
        <f ca="1">IF(E64="","",IF(SUM($Q$4:Q64)=0,100000,ABS(SUM($P$4:P64)/SUM($Q$4:Q64))))</f>
        <v/>
      </c>
      <c r="W64" s="109" t="str">
        <f t="shared" ca="1" si="11"/>
        <v/>
      </c>
      <c r="X64" s="109" t="str">
        <f t="shared" ca="1" si="11"/>
        <v/>
      </c>
      <c r="Z64" s="110" t="str">
        <f t="shared" ca="1" si="6"/>
        <v/>
      </c>
      <c r="AA64" s="109" t="str">
        <f t="shared" ca="1" si="12"/>
        <v/>
      </c>
      <c r="AC64" s="110" t="str">
        <f t="shared" ca="1" si="7"/>
        <v/>
      </c>
      <c r="AD64" s="109" t="str">
        <f t="shared" ca="1" si="13"/>
        <v/>
      </c>
      <c r="AF64" s="109" t="str">
        <f t="shared" ca="1" si="14"/>
        <v/>
      </c>
      <c r="AG64" s="110" t="str">
        <f t="shared" ca="1" si="8"/>
        <v/>
      </c>
      <c r="AH64" s="109" t="str">
        <f t="shared" ca="1" si="15"/>
        <v/>
      </c>
    </row>
    <row r="65" spans="5:34" x14ac:dyDescent="0.2">
      <c r="E65" s="108" t="str">
        <f ca="1">SELECTED!C65</f>
        <v/>
      </c>
      <c r="F65" s="104" t="str">
        <f ca="1">SELECTED!D65</f>
        <v/>
      </c>
      <c r="G65" s="104" t="str">
        <f ca="1">SELECTED!E65</f>
        <v/>
      </c>
      <c r="I65" s="110" t="str">
        <f t="shared" ca="1" si="1"/>
        <v/>
      </c>
      <c r="J65" s="110" t="str">
        <f t="shared" ca="1" si="2"/>
        <v/>
      </c>
      <c r="K65" s="110" t="str">
        <f t="shared" ca="1" si="3"/>
        <v/>
      </c>
      <c r="M65" s="110" t="str">
        <f ca="1">IFERROR(MATCH(E65,INDEX!A:A,1),"")</f>
        <v/>
      </c>
      <c r="N65" s="109" t="str">
        <f ca="1">IFERROR(OFFSET(INDEX!$F$1,M65-1,0),"")</f>
        <v/>
      </c>
      <c r="P65" s="109" t="str">
        <f t="shared" ca="1" si="9"/>
        <v/>
      </c>
      <c r="Q65" s="109" t="str">
        <f t="shared" ca="1" si="4"/>
        <v/>
      </c>
      <c r="R65" s="109" t="str">
        <f t="shared" ca="1" si="5"/>
        <v/>
      </c>
      <c r="S65" s="109" t="str">
        <f t="shared" ca="1" si="16"/>
        <v/>
      </c>
      <c r="T65" s="109" t="str">
        <f t="shared" ca="1" si="10"/>
        <v/>
      </c>
      <c r="V65" s="106" t="str">
        <f ca="1">IF(E65="","",IF(SUM($Q$4:Q65)=0,100000,ABS(SUM($P$4:P65)/SUM($Q$4:Q65))))</f>
        <v/>
      </c>
      <c r="W65" s="109" t="str">
        <f t="shared" ca="1" si="11"/>
        <v/>
      </c>
      <c r="X65" s="109" t="str">
        <f t="shared" ca="1" si="11"/>
        <v/>
      </c>
      <c r="Z65" s="110" t="str">
        <f t="shared" ca="1" si="6"/>
        <v/>
      </c>
      <c r="AA65" s="109" t="str">
        <f t="shared" ca="1" si="12"/>
        <v/>
      </c>
      <c r="AC65" s="110" t="str">
        <f t="shared" ca="1" si="7"/>
        <v/>
      </c>
      <c r="AD65" s="109" t="str">
        <f t="shared" ca="1" si="13"/>
        <v/>
      </c>
      <c r="AF65" s="109" t="str">
        <f t="shared" ca="1" si="14"/>
        <v/>
      </c>
      <c r="AG65" s="110" t="str">
        <f t="shared" ca="1" si="8"/>
        <v/>
      </c>
      <c r="AH65" s="109" t="str">
        <f t="shared" ca="1" si="15"/>
        <v/>
      </c>
    </row>
    <row r="66" spans="5:34" x14ac:dyDescent="0.2">
      <c r="E66" s="108" t="str">
        <f ca="1">SELECTED!C66</f>
        <v/>
      </c>
      <c r="F66" s="104" t="str">
        <f ca="1">SELECTED!D66</f>
        <v/>
      </c>
      <c r="G66" s="104" t="str">
        <f ca="1">SELECTED!E66</f>
        <v/>
      </c>
      <c r="I66" s="110" t="str">
        <f t="shared" ca="1" si="1"/>
        <v/>
      </c>
      <c r="J66" s="110" t="str">
        <f t="shared" ca="1" si="2"/>
        <v/>
      </c>
      <c r="K66" s="110" t="str">
        <f t="shared" ca="1" si="3"/>
        <v/>
      </c>
      <c r="M66" s="110" t="str">
        <f ca="1">IFERROR(MATCH(E66,INDEX!A:A,1),"")</f>
        <v/>
      </c>
      <c r="N66" s="109" t="str">
        <f ca="1">IFERROR(OFFSET(INDEX!$F$1,M66-1,0),"")</f>
        <v/>
      </c>
      <c r="P66" s="109" t="str">
        <f t="shared" ca="1" si="9"/>
        <v/>
      </c>
      <c r="Q66" s="109" t="str">
        <f t="shared" ca="1" si="4"/>
        <v/>
      </c>
      <c r="R66" s="109" t="str">
        <f t="shared" ca="1" si="5"/>
        <v/>
      </c>
      <c r="S66" s="109" t="str">
        <f t="shared" ca="1" si="16"/>
        <v/>
      </c>
      <c r="T66" s="109" t="str">
        <f t="shared" ca="1" si="10"/>
        <v/>
      </c>
      <c r="V66" s="106" t="str">
        <f ca="1">IF(E66="","",IF(SUM($Q$4:Q66)=0,100000,ABS(SUM($P$4:P66)/SUM($Q$4:Q66))))</f>
        <v/>
      </c>
      <c r="W66" s="109" t="str">
        <f t="shared" ca="1" si="11"/>
        <v/>
      </c>
      <c r="X66" s="109" t="str">
        <f t="shared" ca="1" si="11"/>
        <v/>
      </c>
      <c r="Z66" s="110" t="str">
        <f t="shared" ca="1" si="6"/>
        <v/>
      </c>
      <c r="AA66" s="109" t="str">
        <f t="shared" ca="1" si="12"/>
        <v/>
      </c>
      <c r="AC66" s="110" t="str">
        <f t="shared" ca="1" si="7"/>
        <v/>
      </c>
      <c r="AD66" s="109" t="str">
        <f t="shared" ca="1" si="13"/>
        <v/>
      </c>
      <c r="AF66" s="109" t="str">
        <f t="shared" ca="1" si="14"/>
        <v/>
      </c>
      <c r="AG66" s="110" t="str">
        <f t="shared" ca="1" si="8"/>
        <v/>
      </c>
      <c r="AH66" s="109" t="str">
        <f t="shared" ca="1" si="15"/>
        <v/>
      </c>
    </row>
    <row r="67" spans="5:34" x14ac:dyDescent="0.2">
      <c r="E67" s="108" t="str">
        <f ca="1">SELECTED!C67</f>
        <v/>
      </c>
      <c r="F67" s="104" t="str">
        <f ca="1">SELECTED!D67</f>
        <v/>
      </c>
      <c r="G67" s="104" t="str">
        <f ca="1">SELECTED!E67</f>
        <v/>
      </c>
      <c r="I67" s="110" t="str">
        <f t="shared" ca="1" si="1"/>
        <v/>
      </c>
      <c r="J67" s="110" t="str">
        <f t="shared" ca="1" si="2"/>
        <v/>
      </c>
      <c r="K67" s="110" t="str">
        <f t="shared" ca="1" si="3"/>
        <v/>
      </c>
      <c r="M67" s="110" t="str">
        <f ca="1">IFERROR(MATCH(E67,INDEX!A:A,1),"")</f>
        <v/>
      </c>
      <c r="N67" s="109" t="str">
        <f ca="1">IFERROR(OFFSET(INDEX!$F$1,M67-1,0),"")</f>
        <v/>
      </c>
      <c r="P67" s="109" t="str">
        <f t="shared" ca="1" si="9"/>
        <v/>
      </c>
      <c r="Q67" s="109" t="str">
        <f t="shared" ca="1" si="4"/>
        <v/>
      </c>
      <c r="R67" s="109" t="str">
        <f t="shared" ca="1" si="5"/>
        <v/>
      </c>
      <c r="S67" s="109" t="str">
        <f t="shared" ca="1" si="16"/>
        <v/>
      </c>
      <c r="T67" s="109" t="str">
        <f t="shared" ca="1" si="10"/>
        <v/>
      </c>
      <c r="V67" s="106" t="str">
        <f ca="1">IF(E67="","",IF(SUM($Q$4:Q67)=0,100000,ABS(SUM($P$4:P67)/SUM($Q$4:Q67))))</f>
        <v/>
      </c>
      <c r="W67" s="109" t="str">
        <f t="shared" ca="1" si="11"/>
        <v/>
      </c>
      <c r="X67" s="109" t="str">
        <f t="shared" ca="1" si="11"/>
        <v/>
      </c>
      <c r="Z67" s="110" t="str">
        <f t="shared" ca="1" si="6"/>
        <v/>
      </c>
      <c r="AA67" s="109" t="str">
        <f t="shared" ca="1" si="12"/>
        <v/>
      </c>
      <c r="AC67" s="110" t="str">
        <f t="shared" ca="1" si="7"/>
        <v/>
      </c>
      <c r="AD67" s="109" t="str">
        <f t="shared" ca="1" si="13"/>
        <v/>
      </c>
      <c r="AF67" s="109" t="str">
        <f t="shared" ca="1" si="14"/>
        <v/>
      </c>
      <c r="AG67" s="110" t="str">
        <f t="shared" ca="1" si="8"/>
        <v/>
      </c>
      <c r="AH67" s="109" t="str">
        <f t="shared" ca="1" si="15"/>
        <v/>
      </c>
    </row>
    <row r="68" spans="5:34" x14ac:dyDescent="0.2">
      <c r="E68" s="108" t="str">
        <f ca="1">SELECTED!C68</f>
        <v/>
      </c>
      <c r="F68" s="104" t="str">
        <f ca="1">SELECTED!D68</f>
        <v/>
      </c>
      <c r="G68" s="104" t="str">
        <f ca="1">SELECTED!E68</f>
        <v/>
      </c>
      <c r="I68" s="110" t="str">
        <f t="shared" ref="I68:I131" ca="1" si="17">IF(E68="","",IF($F68=I$2,$G68,0))</f>
        <v/>
      </c>
      <c r="J68" s="110" t="str">
        <f t="shared" ref="J68:J131" ca="1" si="18">IF(E68="","",IF($F68=J$2,$G68,0))</f>
        <v/>
      </c>
      <c r="K68" s="110" t="str">
        <f t="shared" ref="K68:K131" ca="1" si="19">IF(E68="","",IF($F68=K$2,$G68,0))</f>
        <v/>
      </c>
      <c r="M68" s="110" t="str">
        <f ca="1">IFERROR(MATCH(E68,INDEX!A:A,1),"")</f>
        <v/>
      </c>
      <c r="N68" s="109" t="str">
        <f ca="1">IFERROR(OFFSET(INDEX!$F$1,M68-1,0),"")</f>
        <v/>
      </c>
      <c r="P68" s="109" t="str">
        <f t="shared" ca="1" si="9"/>
        <v/>
      </c>
      <c r="Q68" s="109" t="str">
        <f t="shared" ref="Q68:Q131" ca="1" si="20">IF(E68="","",IFERROR(J68/N68,0))</f>
        <v/>
      </c>
      <c r="R68" s="109" t="str">
        <f t="shared" ref="R68:R131" ca="1" si="21">IF(E68="","",IFERROR(K68/N68,0))</f>
        <v/>
      </c>
      <c r="S68" s="109" t="str">
        <f t="shared" ca="1" si="16"/>
        <v/>
      </c>
      <c r="T68" s="109" t="str">
        <f t="shared" ca="1" si="10"/>
        <v/>
      </c>
      <c r="V68" s="106" t="str">
        <f ca="1">IF(E68="","",IF(SUM($Q$4:Q68)=0,100000,ABS(SUM($P$4:P68)/SUM($Q$4:Q68))))</f>
        <v/>
      </c>
      <c r="W68" s="109" t="str">
        <f t="shared" ca="1" si="11"/>
        <v/>
      </c>
      <c r="X68" s="109" t="str">
        <f t="shared" ca="1" si="11"/>
        <v/>
      </c>
      <c r="Z68" s="110" t="str">
        <f t="shared" ref="Z68:Z131" ca="1" si="22">IF(E68="","",I68+$X$3*J68+K68)</f>
        <v/>
      </c>
      <c r="AA68" s="109" t="str">
        <f t="shared" ca="1" si="12"/>
        <v/>
      </c>
      <c r="AC68" s="110" t="str">
        <f t="shared" ref="AC68:AC131" ca="1" si="23">IF(E68="","",I68+J68+K68)</f>
        <v/>
      </c>
      <c r="AD68" s="109" t="str">
        <f t="shared" ca="1" si="13"/>
        <v/>
      </c>
      <c r="AF68" s="109" t="str">
        <f t="shared" ca="1" si="14"/>
        <v/>
      </c>
      <c r="AG68" s="110" t="str">
        <f t="shared" ref="AG68:AG131" ca="1" si="24">IF(E68="","",I68+J68+IF(AND(AC69="",AC68&lt;&gt;""),$AF$3*N68,0))</f>
        <v/>
      </c>
      <c r="AH68" s="109" t="str">
        <f t="shared" ca="1" si="15"/>
        <v/>
      </c>
    </row>
    <row r="69" spans="5:34" x14ac:dyDescent="0.2">
      <c r="E69" s="108" t="str">
        <f ca="1">SELECTED!C69</f>
        <v/>
      </c>
      <c r="F69" s="104" t="str">
        <f ca="1">SELECTED!D69</f>
        <v/>
      </c>
      <c r="G69" s="104" t="str">
        <f ca="1">SELECTED!E69</f>
        <v/>
      </c>
      <c r="I69" s="110" t="str">
        <f t="shared" ca="1" si="17"/>
        <v/>
      </c>
      <c r="J69" s="110" t="str">
        <f t="shared" ca="1" si="18"/>
        <v/>
      </c>
      <c r="K69" s="110" t="str">
        <f t="shared" ca="1" si="19"/>
        <v/>
      </c>
      <c r="M69" s="110" t="str">
        <f ca="1">IFERROR(MATCH(E69,INDEX!A:A,1),"")</f>
        <v/>
      </c>
      <c r="N69" s="109" t="str">
        <f ca="1">IFERROR(OFFSET(INDEX!$F$1,M69-1,0),"")</f>
        <v/>
      </c>
      <c r="P69" s="109" t="str">
        <f t="shared" ref="P69:P132" ca="1" si="25">IF(E69="","",IFERROR(-I69/N69,0))</f>
        <v/>
      </c>
      <c r="Q69" s="109" t="str">
        <f t="shared" ca="1" si="20"/>
        <v/>
      </c>
      <c r="R69" s="109" t="str">
        <f t="shared" ca="1" si="21"/>
        <v/>
      </c>
      <c r="S69" s="109" t="str">
        <f t="shared" ca="1" si="16"/>
        <v/>
      </c>
      <c r="T69" s="109" t="str">
        <f t="shared" ref="T69:T132" ca="1" si="26">IF(R69="",""," ")</f>
        <v/>
      </c>
      <c r="V69" s="106" t="str">
        <f ca="1">IF(E69="","",IF(SUM($Q$4:Q69)=0,100000,ABS(SUM($P$4:P69)/SUM($Q$4:Q69))))</f>
        <v/>
      </c>
      <c r="W69" s="109" t="str">
        <f t="shared" ref="W69:X132" ca="1" si="27">IF(V69="",""," ")</f>
        <v/>
      </c>
      <c r="X69" s="109" t="str">
        <f t="shared" ca="1" si="27"/>
        <v/>
      </c>
      <c r="Z69" s="110" t="str">
        <f t="shared" ca="1" si="22"/>
        <v/>
      </c>
      <c r="AA69" s="109" t="str">
        <f t="shared" ref="AA69:AA132" ca="1" si="28">IF(Z69="",""," ")</f>
        <v/>
      </c>
      <c r="AC69" s="110" t="str">
        <f t="shared" ca="1" si="23"/>
        <v/>
      </c>
      <c r="AD69" s="109" t="str">
        <f t="shared" ref="AD69:AD132" ca="1" si="29">IF(AC69="",""," ")</f>
        <v/>
      </c>
      <c r="AF69" s="109" t="str">
        <f t="shared" ref="AF69:AF132" ca="1" si="30">IF(AD69="",""," ")</f>
        <v/>
      </c>
      <c r="AG69" s="110" t="str">
        <f t="shared" ca="1" si="24"/>
        <v/>
      </c>
      <c r="AH69" s="109" t="str">
        <f t="shared" ref="AH69:AH132" ca="1" si="31">IF(AF69="",""," ")</f>
        <v/>
      </c>
    </row>
    <row r="70" spans="5:34" x14ac:dyDescent="0.2">
      <c r="E70" s="108" t="str">
        <f ca="1">SELECTED!C70</f>
        <v/>
      </c>
      <c r="F70" s="104" t="str">
        <f ca="1">SELECTED!D70</f>
        <v/>
      </c>
      <c r="G70" s="104" t="str">
        <f ca="1">SELECTED!E70</f>
        <v/>
      </c>
      <c r="I70" s="110" t="str">
        <f t="shared" ca="1" si="17"/>
        <v/>
      </c>
      <c r="J70" s="110" t="str">
        <f t="shared" ca="1" si="18"/>
        <v/>
      </c>
      <c r="K70" s="110" t="str">
        <f t="shared" ca="1" si="19"/>
        <v/>
      </c>
      <c r="M70" s="110" t="str">
        <f ca="1">IFERROR(MATCH(E70,INDEX!A:A,1),"")</f>
        <v/>
      </c>
      <c r="N70" s="109" t="str">
        <f ca="1">IFERROR(OFFSET(INDEX!$F$1,M70-1,0),"")</f>
        <v/>
      </c>
      <c r="P70" s="109" t="str">
        <f t="shared" ca="1" si="25"/>
        <v/>
      </c>
      <c r="Q70" s="109" t="str">
        <f t="shared" ca="1" si="20"/>
        <v/>
      </c>
      <c r="R70" s="109" t="str">
        <f t="shared" ca="1" si="21"/>
        <v/>
      </c>
      <c r="S70" s="109" t="str">
        <f t="shared" ref="S70:S133" ca="1" si="32">IF(E70="","",P70-Q70+S69)</f>
        <v/>
      </c>
      <c r="T70" s="109" t="str">
        <f t="shared" ca="1" si="26"/>
        <v/>
      </c>
      <c r="V70" s="106" t="str">
        <f ca="1">IF(E70="","",IF(SUM($Q$4:Q70)=0,100000,ABS(SUM($P$4:P70)/SUM($Q$4:Q70))))</f>
        <v/>
      </c>
      <c r="W70" s="109" t="str">
        <f t="shared" ca="1" si="27"/>
        <v/>
      </c>
      <c r="X70" s="109" t="str">
        <f t="shared" ca="1" si="27"/>
        <v/>
      </c>
      <c r="Z70" s="110" t="str">
        <f t="shared" ca="1" si="22"/>
        <v/>
      </c>
      <c r="AA70" s="109" t="str">
        <f t="shared" ca="1" si="28"/>
        <v/>
      </c>
      <c r="AC70" s="110" t="str">
        <f t="shared" ca="1" si="23"/>
        <v/>
      </c>
      <c r="AD70" s="109" t="str">
        <f t="shared" ca="1" si="29"/>
        <v/>
      </c>
      <c r="AF70" s="109" t="str">
        <f t="shared" ca="1" si="30"/>
        <v/>
      </c>
      <c r="AG70" s="110" t="str">
        <f t="shared" ca="1" si="24"/>
        <v/>
      </c>
      <c r="AH70" s="109" t="str">
        <f t="shared" ca="1" si="31"/>
        <v/>
      </c>
    </row>
    <row r="71" spans="5:34" x14ac:dyDescent="0.2">
      <c r="E71" s="108" t="str">
        <f ca="1">SELECTED!C71</f>
        <v/>
      </c>
      <c r="F71" s="104" t="str">
        <f ca="1">SELECTED!D71</f>
        <v/>
      </c>
      <c r="G71" s="104" t="str">
        <f ca="1">SELECTED!E71</f>
        <v/>
      </c>
      <c r="I71" s="110" t="str">
        <f t="shared" ca="1" si="17"/>
        <v/>
      </c>
      <c r="J71" s="110" t="str">
        <f t="shared" ca="1" si="18"/>
        <v/>
      </c>
      <c r="K71" s="110" t="str">
        <f t="shared" ca="1" si="19"/>
        <v/>
      </c>
      <c r="M71" s="110" t="str">
        <f ca="1">IFERROR(MATCH(E71,INDEX!A:A,1),"")</f>
        <v/>
      </c>
      <c r="N71" s="109" t="str">
        <f ca="1">IFERROR(OFFSET(INDEX!$F$1,M71-1,0),"")</f>
        <v/>
      </c>
      <c r="P71" s="109" t="str">
        <f t="shared" ca="1" si="25"/>
        <v/>
      </c>
      <c r="Q71" s="109" t="str">
        <f t="shared" ca="1" si="20"/>
        <v/>
      </c>
      <c r="R71" s="109" t="str">
        <f t="shared" ca="1" si="21"/>
        <v/>
      </c>
      <c r="S71" s="109" t="str">
        <f t="shared" ca="1" si="32"/>
        <v/>
      </c>
      <c r="T71" s="109" t="str">
        <f t="shared" ca="1" si="26"/>
        <v/>
      </c>
      <c r="V71" s="106" t="str">
        <f ca="1">IF(E71="","",IF(SUM($Q$4:Q71)=0,100000,ABS(SUM($P$4:P71)/SUM($Q$4:Q71))))</f>
        <v/>
      </c>
      <c r="W71" s="109" t="str">
        <f t="shared" ca="1" si="27"/>
        <v/>
      </c>
      <c r="X71" s="109" t="str">
        <f t="shared" ca="1" si="27"/>
        <v/>
      </c>
      <c r="Z71" s="110" t="str">
        <f t="shared" ca="1" si="22"/>
        <v/>
      </c>
      <c r="AA71" s="109" t="str">
        <f t="shared" ca="1" si="28"/>
        <v/>
      </c>
      <c r="AC71" s="110" t="str">
        <f t="shared" ca="1" si="23"/>
        <v/>
      </c>
      <c r="AD71" s="109" t="str">
        <f t="shared" ca="1" si="29"/>
        <v/>
      </c>
      <c r="AF71" s="109" t="str">
        <f t="shared" ca="1" si="30"/>
        <v/>
      </c>
      <c r="AG71" s="110" t="str">
        <f t="shared" ca="1" si="24"/>
        <v/>
      </c>
      <c r="AH71" s="109" t="str">
        <f t="shared" ca="1" si="31"/>
        <v/>
      </c>
    </row>
    <row r="72" spans="5:34" x14ac:dyDescent="0.2">
      <c r="E72" s="108" t="str">
        <f ca="1">SELECTED!C72</f>
        <v/>
      </c>
      <c r="F72" s="104" t="str">
        <f ca="1">SELECTED!D72</f>
        <v/>
      </c>
      <c r="G72" s="104" t="str">
        <f ca="1">SELECTED!E72</f>
        <v/>
      </c>
      <c r="I72" s="110" t="str">
        <f t="shared" ca="1" si="17"/>
        <v/>
      </c>
      <c r="J72" s="110" t="str">
        <f t="shared" ca="1" si="18"/>
        <v/>
      </c>
      <c r="K72" s="110" t="str">
        <f t="shared" ca="1" si="19"/>
        <v/>
      </c>
      <c r="M72" s="110" t="str">
        <f ca="1">IFERROR(MATCH(E72,INDEX!A:A,1),"")</f>
        <v/>
      </c>
      <c r="N72" s="109" t="str">
        <f ca="1">IFERROR(OFFSET(INDEX!$F$1,M72-1,0),"")</f>
        <v/>
      </c>
      <c r="P72" s="109" t="str">
        <f t="shared" ca="1" si="25"/>
        <v/>
      </c>
      <c r="Q72" s="109" t="str">
        <f t="shared" ca="1" si="20"/>
        <v/>
      </c>
      <c r="R72" s="109" t="str">
        <f t="shared" ca="1" si="21"/>
        <v/>
      </c>
      <c r="S72" s="109" t="str">
        <f t="shared" ca="1" si="32"/>
        <v/>
      </c>
      <c r="T72" s="109" t="str">
        <f t="shared" ca="1" si="26"/>
        <v/>
      </c>
      <c r="V72" s="106" t="str">
        <f ca="1">IF(E72="","",IF(SUM($Q$4:Q72)=0,100000,ABS(SUM($P$4:P72)/SUM($Q$4:Q72))))</f>
        <v/>
      </c>
      <c r="W72" s="109" t="str">
        <f t="shared" ca="1" si="27"/>
        <v/>
      </c>
      <c r="X72" s="109" t="str">
        <f t="shared" ca="1" si="27"/>
        <v/>
      </c>
      <c r="Z72" s="110" t="str">
        <f t="shared" ca="1" si="22"/>
        <v/>
      </c>
      <c r="AA72" s="109" t="str">
        <f t="shared" ca="1" si="28"/>
        <v/>
      </c>
      <c r="AC72" s="110" t="str">
        <f t="shared" ca="1" si="23"/>
        <v/>
      </c>
      <c r="AD72" s="109" t="str">
        <f t="shared" ca="1" si="29"/>
        <v/>
      </c>
      <c r="AF72" s="109" t="str">
        <f t="shared" ca="1" si="30"/>
        <v/>
      </c>
      <c r="AG72" s="110" t="str">
        <f t="shared" ca="1" si="24"/>
        <v/>
      </c>
      <c r="AH72" s="109" t="str">
        <f t="shared" ca="1" si="31"/>
        <v/>
      </c>
    </row>
    <row r="73" spans="5:34" x14ac:dyDescent="0.2">
      <c r="E73" s="108" t="str">
        <f ca="1">SELECTED!C73</f>
        <v/>
      </c>
      <c r="F73" s="104" t="str">
        <f ca="1">SELECTED!D73</f>
        <v/>
      </c>
      <c r="G73" s="104" t="str">
        <f ca="1">SELECTED!E73</f>
        <v/>
      </c>
      <c r="I73" s="110" t="str">
        <f t="shared" ca="1" si="17"/>
        <v/>
      </c>
      <c r="J73" s="110" t="str">
        <f t="shared" ca="1" si="18"/>
        <v/>
      </c>
      <c r="K73" s="110" t="str">
        <f t="shared" ca="1" si="19"/>
        <v/>
      </c>
      <c r="M73" s="110" t="str">
        <f ca="1">IFERROR(MATCH(E73,INDEX!A:A,1),"")</f>
        <v/>
      </c>
      <c r="N73" s="109" t="str">
        <f ca="1">IFERROR(OFFSET(INDEX!$F$1,M73-1,0),"")</f>
        <v/>
      </c>
      <c r="P73" s="109" t="str">
        <f t="shared" ca="1" si="25"/>
        <v/>
      </c>
      <c r="Q73" s="109" t="str">
        <f t="shared" ca="1" si="20"/>
        <v/>
      </c>
      <c r="R73" s="109" t="str">
        <f t="shared" ca="1" si="21"/>
        <v/>
      </c>
      <c r="S73" s="109" t="str">
        <f t="shared" ca="1" si="32"/>
        <v/>
      </c>
      <c r="T73" s="109" t="str">
        <f t="shared" ca="1" si="26"/>
        <v/>
      </c>
      <c r="V73" s="106" t="str">
        <f ca="1">IF(E73="","",IF(SUM($Q$4:Q73)=0,100000,ABS(SUM($P$4:P73)/SUM($Q$4:Q73))))</f>
        <v/>
      </c>
      <c r="W73" s="109" t="str">
        <f t="shared" ca="1" si="27"/>
        <v/>
      </c>
      <c r="X73" s="109" t="str">
        <f t="shared" ca="1" si="27"/>
        <v/>
      </c>
      <c r="Z73" s="110" t="str">
        <f t="shared" ca="1" si="22"/>
        <v/>
      </c>
      <c r="AA73" s="109" t="str">
        <f t="shared" ca="1" si="28"/>
        <v/>
      </c>
      <c r="AC73" s="110" t="str">
        <f t="shared" ca="1" si="23"/>
        <v/>
      </c>
      <c r="AD73" s="109" t="str">
        <f t="shared" ca="1" si="29"/>
        <v/>
      </c>
      <c r="AF73" s="109" t="str">
        <f t="shared" ca="1" si="30"/>
        <v/>
      </c>
      <c r="AG73" s="110" t="str">
        <f t="shared" ca="1" si="24"/>
        <v/>
      </c>
      <c r="AH73" s="109" t="str">
        <f t="shared" ca="1" si="31"/>
        <v/>
      </c>
    </row>
    <row r="74" spans="5:34" x14ac:dyDescent="0.2">
      <c r="E74" s="108" t="str">
        <f ca="1">SELECTED!C74</f>
        <v/>
      </c>
      <c r="F74" s="104" t="str">
        <f ca="1">SELECTED!D74</f>
        <v/>
      </c>
      <c r="G74" s="104" t="str">
        <f ca="1">SELECTED!E74</f>
        <v/>
      </c>
      <c r="I74" s="110" t="str">
        <f t="shared" ca="1" si="17"/>
        <v/>
      </c>
      <c r="J74" s="110" t="str">
        <f t="shared" ca="1" si="18"/>
        <v/>
      </c>
      <c r="K74" s="110" t="str">
        <f t="shared" ca="1" si="19"/>
        <v/>
      </c>
      <c r="M74" s="110" t="str">
        <f ca="1">IFERROR(MATCH(E74,INDEX!A:A,1),"")</f>
        <v/>
      </c>
      <c r="N74" s="109" t="str">
        <f ca="1">IFERROR(OFFSET(INDEX!$F$1,M74-1,0),"")</f>
        <v/>
      </c>
      <c r="P74" s="109" t="str">
        <f t="shared" ca="1" si="25"/>
        <v/>
      </c>
      <c r="Q74" s="109" t="str">
        <f t="shared" ca="1" si="20"/>
        <v/>
      </c>
      <c r="R74" s="109" t="str">
        <f t="shared" ca="1" si="21"/>
        <v/>
      </c>
      <c r="S74" s="109" t="str">
        <f t="shared" ca="1" si="32"/>
        <v/>
      </c>
      <c r="T74" s="109" t="str">
        <f t="shared" ca="1" si="26"/>
        <v/>
      </c>
      <c r="V74" s="106" t="str">
        <f ca="1">IF(E74="","",IF(SUM($Q$4:Q74)=0,100000,ABS(SUM($P$4:P74)/SUM($Q$4:Q74))))</f>
        <v/>
      </c>
      <c r="W74" s="109" t="str">
        <f t="shared" ca="1" si="27"/>
        <v/>
      </c>
      <c r="X74" s="109" t="str">
        <f t="shared" ca="1" si="27"/>
        <v/>
      </c>
      <c r="Z74" s="110" t="str">
        <f t="shared" ca="1" si="22"/>
        <v/>
      </c>
      <c r="AA74" s="109" t="str">
        <f t="shared" ca="1" si="28"/>
        <v/>
      </c>
      <c r="AC74" s="110" t="str">
        <f t="shared" ca="1" si="23"/>
        <v/>
      </c>
      <c r="AD74" s="109" t="str">
        <f t="shared" ca="1" si="29"/>
        <v/>
      </c>
      <c r="AF74" s="109" t="str">
        <f t="shared" ca="1" si="30"/>
        <v/>
      </c>
      <c r="AG74" s="110" t="str">
        <f t="shared" ca="1" si="24"/>
        <v/>
      </c>
      <c r="AH74" s="109" t="str">
        <f t="shared" ca="1" si="31"/>
        <v/>
      </c>
    </row>
    <row r="75" spans="5:34" x14ac:dyDescent="0.2">
      <c r="E75" s="108" t="str">
        <f ca="1">SELECTED!C75</f>
        <v/>
      </c>
      <c r="F75" s="104" t="str">
        <f ca="1">SELECTED!D75</f>
        <v/>
      </c>
      <c r="G75" s="104" t="str">
        <f ca="1">SELECTED!E75</f>
        <v/>
      </c>
      <c r="I75" s="110" t="str">
        <f t="shared" ca="1" si="17"/>
        <v/>
      </c>
      <c r="J75" s="110" t="str">
        <f t="shared" ca="1" si="18"/>
        <v/>
      </c>
      <c r="K75" s="110" t="str">
        <f t="shared" ca="1" si="19"/>
        <v/>
      </c>
      <c r="M75" s="110" t="str">
        <f ca="1">IFERROR(MATCH(E75,INDEX!A:A,1),"")</f>
        <v/>
      </c>
      <c r="N75" s="109" t="str">
        <f ca="1">IFERROR(OFFSET(INDEX!$F$1,M75-1,0),"")</f>
        <v/>
      </c>
      <c r="P75" s="109" t="str">
        <f t="shared" ca="1" si="25"/>
        <v/>
      </c>
      <c r="Q75" s="109" t="str">
        <f t="shared" ca="1" si="20"/>
        <v/>
      </c>
      <c r="R75" s="109" t="str">
        <f t="shared" ca="1" si="21"/>
        <v/>
      </c>
      <c r="S75" s="109" t="str">
        <f t="shared" ca="1" si="32"/>
        <v/>
      </c>
      <c r="T75" s="109" t="str">
        <f t="shared" ca="1" si="26"/>
        <v/>
      </c>
      <c r="V75" s="106" t="str">
        <f ca="1">IF(E75="","",IF(SUM($Q$4:Q75)=0,100000,ABS(SUM($P$4:P75)/SUM($Q$4:Q75))))</f>
        <v/>
      </c>
      <c r="W75" s="109" t="str">
        <f t="shared" ca="1" si="27"/>
        <v/>
      </c>
      <c r="X75" s="109" t="str">
        <f t="shared" ca="1" si="27"/>
        <v/>
      </c>
      <c r="Z75" s="110" t="str">
        <f t="shared" ca="1" si="22"/>
        <v/>
      </c>
      <c r="AA75" s="109" t="str">
        <f t="shared" ca="1" si="28"/>
        <v/>
      </c>
      <c r="AC75" s="110" t="str">
        <f t="shared" ca="1" si="23"/>
        <v/>
      </c>
      <c r="AD75" s="109" t="str">
        <f t="shared" ca="1" si="29"/>
        <v/>
      </c>
      <c r="AF75" s="109" t="str">
        <f t="shared" ca="1" si="30"/>
        <v/>
      </c>
      <c r="AG75" s="110" t="str">
        <f t="shared" ca="1" si="24"/>
        <v/>
      </c>
      <c r="AH75" s="109" t="str">
        <f t="shared" ca="1" si="31"/>
        <v/>
      </c>
    </row>
    <row r="76" spans="5:34" x14ac:dyDescent="0.2">
      <c r="E76" s="108" t="str">
        <f ca="1">SELECTED!C76</f>
        <v/>
      </c>
      <c r="F76" s="104" t="str">
        <f ca="1">SELECTED!D76</f>
        <v/>
      </c>
      <c r="G76" s="104" t="str">
        <f ca="1">SELECTED!E76</f>
        <v/>
      </c>
      <c r="I76" s="110" t="str">
        <f t="shared" ca="1" si="17"/>
        <v/>
      </c>
      <c r="J76" s="110" t="str">
        <f t="shared" ca="1" si="18"/>
        <v/>
      </c>
      <c r="K76" s="110" t="str">
        <f t="shared" ca="1" si="19"/>
        <v/>
      </c>
      <c r="M76" s="110" t="str">
        <f ca="1">IFERROR(MATCH(E76,INDEX!A:A,1),"")</f>
        <v/>
      </c>
      <c r="N76" s="109" t="str">
        <f ca="1">IFERROR(OFFSET(INDEX!$F$1,M76-1,0),"")</f>
        <v/>
      </c>
      <c r="P76" s="109" t="str">
        <f t="shared" ca="1" si="25"/>
        <v/>
      </c>
      <c r="Q76" s="109" t="str">
        <f t="shared" ca="1" si="20"/>
        <v/>
      </c>
      <c r="R76" s="109" t="str">
        <f t="shared" ca="1" si="21"/>
        <v/>
      </c>
      <c r="S76" s="109" t="str">
        <f t="shared" ca="1" si="32"/>
        <v/>
      </c>
      <c r="T76" s="109" t="str">
        <f t="shared" ca="1" si="26"/>
        <v/>
      </c>
      <c r="V76" s="106" t="str">
        <f ca="1">IF(E76="","",IF(SUM($Q$4:Q76)=0,100000,ABS(SUM($P$4:P76)/SUM($Q$4:Q76))))</f>
        <v/>
      </c>
      <c r="W76" s="109" t="str">
        <f t="shared" ca="1" si="27"/>
        <v/>
      </c>
      <c r="X76" s="109" t="str">
        <f t="shared" ca="1" si="27"/>
        <v/>
      </c>
      <c r="Z76" s="110" t="str">
        <f t="shared" ca="1" si="22"/>
        <v/>
      </c>
      <c r="AA76" s="109" t="str">
        <f t="shared" ca="1" si="28"/>
        <v/>
      </c>
      <c r="AC76" s="110" t="str">
        <f t="shared" ca="1" si="23"/>
        <v/>
      </c>
      <c r="AD76" s="109" t="str">
        <f t="shared" ca="1" si="29"/>
        <v/>
      </c>
      <c r="AF76" s="109" t="str">
        <f t="shared" ca="1" si="30"/>
        <v/>
      </c>
      <c r="AG76" s="110" t="str">
        <f t="shared" ca="1" si="24"/>
        <v/>
      </c>
      <c r="AH76" s="109" t="str">
        <f t="shared" ca="1" si="31"/>
        <v/>
      </c>
    </row>
    <row r="77" spans="5:34" x14ac:dyDescent="0.2">
      <c r="E77" s="108" t="str">
        <f ca="1">SELECTED!C77</f>
        <v/>
      </c>
      <c r="F77" s="104" t="str">
        <f ca="1">SELECTED!D77</f>
        <v/>
      </c>
      <c r="G77" s="104" t="str">
        <f ca="1">SELECTED!E77</f>
        <v/>
      </c>
      <c r="I77" s="110" t="str">
        <f t="shared" ca="1" si="17"/>
        <v/>
      </c>
      <c r="J77" s="110" t="str">
        <f t="shared" ca="1" si="18"/>
        <v/>
      </c>
      <c r="K77" s="110" t="str">
        <f t="shared" ca="1" si="19"/>
        <v/>
      </c>
      <c r="M77" s="110" t="str">
        <f ca="1">IFERROR(MATCH(E77,INDEX!A:A,1),"")</f>
        <v/>
      </c>
      <c r="N77" s="109" t="str">
        <f ca="1">IFERROR(OFFSET(INDEX!$F$1,M77-1,0),"")</f>
        <v/>
      </c>
      <c r="P77" s="109" t="str">
        <f t="shared" ca="1" si="25"/>
        <v/>
      </c>
      <c r="Q77" s="109" t="str">
        <f t="shared" ca="1" si="20"/>
        <v/>
      </c>
      <c r="R77" s="109" t="str">
        <f t="shared" ca="1" si="21"/>
        <v/>
      </c>
      <c r="S77" s="109" t="str">
        <f t="shared" ca="1" si="32"/>
        <v/>
      </c>
      <c r="T77" s="109" t="str">
        <f t="shared" ca="1" si="26"/>
        <v/>
      </c>
      <c r="V77" s="106" t="str">
        <f ca="1">IF(E77="","",IF(SUM($Q$4:Q77)=0,100000,ABS(SUM($P$4:P77)/SUM($Q$4:Q77))))</f>
        <v/>
      </c>
      <c r="W77" s="109" t="str">
        <f t="shared" ca="1" si="27"/>
        <v/>
      </c>
      <c r="X77" s="109" t="str">
        <f t="shared" ca="1" si="27"/>
        <v/>
      </c>
      <c r="Z77" s="110" t="str">
        <f t="shared" ca="1" si="22"/>
        <v/>
      </c>
      <c r="AA77" s="109" t="str">
        <f t="shared" ca="1" si="28"/>
        <v/>
      </c>
      <c r="AC77" s="110" t="str">
        <f t="shared" ca="1" si="23"/>
        <v/>
      </c>
      <c r="AD77" s="109" t="str">
        <f t="shared" ca="1" si="29"/>
        <v/>
      </c>
      <c r="AF77" s="109" t="str">
        <f t="shared" ca="1" si="30"/>
        <v/>
      </c>
      <c r="AG77" s="110" t="str">
        <f t="shared" ca="1" si="24"/>
        <v/>
      </c>
      <c r="AH77" s="109" t="str">
        <f t="shared" ca="1" si="31"/>
        <v/>
      </c>
    </row>
    <row r="78" spans="5:34" x14ac:dyDescent="0.2">
      <c r="E78" s="108" t="str">
        <f ca="1">SELECTED!C78</f>
        <v/>
      </c>
      <c r="F78" s="104" t="str">
        <f ca="1">SELECTED!D78</f>
        <v/>
      </c>
      <c r="G78" s="104" t="str">
        <f ca="1">SELECTED!E78</f>
        <v/>
      </c>
      <c r="I78" s="110" t="str">
        <f t="shared" ca="1" si="17"/>
        <v/>
      </c>
      <c r="J78" s="110" t="str">
        <f t="shared" ca="1" si="18"/>
        <v/>
      </c>
      <c r="K78" s="110" t="str">
        <f t="shared" ca="1" si="19"/>
        <v/>
      </c>
      <c r="M78" s="110" t="str">
        <f ca="1">IFERROR(MATCH(E78,INDEX!A:A,1),"")</f>
        <v/>
      </c>
      <c r="N78" s="109" t="str">
        <f ca="1">IFERROR(OFFSET(INDEX!$F$1,M78-1,0),"")</f>
        <v/>
      </c>
      <c r="P78" s="109" t="str">
        <f t="shared" ca="1" si="25"/>
        <v/>
      </c>
      <c r="Q78" s="109" t="str">
        <f t="shared" ca="1" si="20"/>
        <v/>
      </c>
      <c r="R78" s="109" t="str">
        <f t="shared" ca="1" si="21"/>
        <v/>
      </c>
      <c r="S78" s="109" t="str">
        <f t="shared" ca="1" si="32"/>
        <v/>
      </c>
      <c r="T78" s="109" t="str">
        <f t="shared" ca="1" si="26"/>
        <v/>
      </c>
      <c r="V78" s="106" t="str">
        <f ca="1">IF(E78="","",IF(SUM($Q$4:Q78)=0,100000,ABS(SUM($P$4:P78)/SUM($Q$4:Q78))))</f>
        <v/>
      </c>
      <c r="W78" s="109" t="str">
        <f t="shared" ca="1" si="27"/>
        <v/>
      </c>
      <c r="X78" s="109" t="str">
        <f t="shared" ca="1" si="27"/>
        <v/>
      </c>
      <c r="Z78" s="110" t="str">
        <f t="shared" ca="1" si="22"/>
        <v/>
      </c>
      <c r="AA78" s="109" t="str">
        <f t="shared" ca="1" si="28"/>
        <v/>
      </c>
      <c r="AC78" s="110" t="str">
        <f t="shared" ca="1" si="23"/>
        <v/>
      </c>
      <c r="AD78" s="109" t="str">
        <f t="shared" ca="1" si="29"/>
        <v/>
      </c>
      <c r="AF78" s="109" t="str">
        <f t="shared" ca="1" si="30"/>
        <v/>
      </c>
      <c r="AG78" s="110" t="str">
        <f t="shared" ca="1" si="24"/>
        <v/>
      </c>
      <c r="AH78" s="109" t="str">
        <f t="shared" ca="1" si="31"/>
        <v/>
      </c>
    </row>
    <row r="79" spans="5:34" x14ac:dyDescent="0.2">
      <c r="E79" s="108" t="str">
        <f ca="1">SELECTED!C79</f>
        <v/>
      </c>
      <c r="F79" s="104" t="str">
        <f ca="1">SELECTED!D79</f>
        <v/>
      </c>
      <c r="G79" s="104" t="str">
        <f ca="1">SELECTED!E79</f>
        <v/>
      </c>
      <c r="I79" s="110" t="str">
        <f t="shared" ca="1" si="17"/>
        <v/>
      </c>
      <c r="J79" s="110" t="str">
        <f t="shared" ca="1" si="18"/>
        <v/>
      </c>
      <c r="K79" s="110" t="str">
        <f t="shared" ca="1" si="19"/>
        <v/>
      </c>
      <c r="M79" s="110" t="str">
        <f ca="1">IFERROR(MATCH(E79,INDEX!A:A,1),"")</f>
        <v/>
      </c>
      <c r="N79" s="109" t="str">
        <f ca="1">IFERROR(OFFSET(INDEX!$F$1,M79-1,0),"")</f>
        <v/>
      </c>
      <c r="P79" s="109" t="str">
        <f t="shared" ca="1" si="25"/>
        <v/>
      </c>
      <c r="Q79" s="109" t="str">
        <f t="shared" ca="1" si="20"/>
        <v/>
      </c>
      <c r="R79" s="109" t="str">
        <f t="shared" ca="1" si="21"/>
        <v/>
      </c>
      <c r="S79" s="109" t="str">
        <f t="shared" ca="1" si="32"/>
        <v/>
      </c>
      <c r="T79" s="109" t="str">
        <f t="shared" ca="1" si="26"/>
        <v/>
      </c>
      <c r="V79" s="106" t="str">
        <f ca="1">IF(E79="","",IF(SUM($Q$4:Q79)=0,100000,ABS(SUM($P$4:P79)/SUM($Q$4:Q79))))</f>
        <v/>
      </c>
      <c r="W79" s="109" t="str">
        <f t="shared" ca="1" si="27"/>
        <v/>
      </c>
      <c r="X79" s="109" t="str">
        <f t="shared" ca="1" si="27"/>
        <v/>
      </c>
      <c r="Z79" s="110" t="str">
        <f t="shared" ca="1" si="22"/>
        <v/>
      </c>
      <c r="AA79" s="109" t="str">
        <f t="shared" ca="1" si="28"/>
        <v/>
      </c>
      <c r="AC79" s="110" t="str">
        <f t="shared" ca="1" si="23"/>
        <v/>
      </c>
      <c r="AD79" s="109" t="str">
        <f t="shared" ca="1" si="29"/>
        <v/>
      </c>
      <c r="AF79" s="109" t="str">
        <f t="shared" ca="1" si="30"/>
        <v/>
      </c>
      <c r="AG79" s="110" t="str">
        <f t="shared" ca="1" si="24"/>
        <v/>
      </c>
      <c r="AH79" s="109" t="str">
        <f t="shared" ca="1" si="31"/>
        <v/>
      </c>
    </row>
    <row r="80" spans="5:34" x14ac:dyDescent="0.2">
      <c r="E80" s="108" t="str">
        <f ca="1">SELECTED!C80</f>
        <v/>
      </c>
      <c r="F80" s="104" t="str">
        <f ca="1">SELECTED!D80</f>
        <v/>
      </c>
      <c r="G80" s="104" t="str">
        <f ca="1">SELECTED!E80</f>
        <v/>
      </c>
      <c r="I80" s="110" t="str">
        <f t="shared" ca="1" si="17"/>
        <v/>
      </c>
      <c r="J80" s="110" t="str">
        <f t="shared" ca="1" si="18"/>
        <v/>
      </c>
      <c r="K80" s="110" t="str">
        <f t="shared" ca="1" si="19"/>
        <v/>
      </c>
      <c r="M80" s="110" t="str">
        <f ca="1">IFERROR(MATCH(E80,INDEX!A:A,1),"")</f>
        <v/>
      </c>
      <c r="N80" s="109" t="str">
        <f ca="1">IFERROR(OFFSET(INDEX!$F$1,M80-1,0),"")</f>
        <v/>
      </c>
      <c r="P80" s="109" t="str">
        <f t="shared" ca="1" si="25"/>
        <v/>
      </c>
      <c r="Q80" s="109" t="str">
        <f t="shared" ca="1" si="20"/>
        <v/>
      </c>
      <c r="R80" s="109" t="str">
        <f t="shared" ca="1" si="21"/>
        <v/>
      </c>
      <c r="S80" s="109" t="str">
        <f t="shared" ca="1" si="32"/>
        <v/>
      </c>
      <c r="T80" s="109" t="str">
        <f t="shared" ca="1" si="26"/>
        <v/>
      </c>
      <c r="V80" s="106" t="str">
        <f ca="1">IF(E80="","",IF(SUM($Q$4:Q80)=0,100000,ABS(SUM($P$4:P80)/SUM($Q$4:Q80))))</f>
        <v/>
      </c>
      <c r="W80" s="109" t="str">
        <f t="shared" ca="1" si="27"/>
        <v/>
      </c>
      <c r="X80" s="109" t="str">
        <f t="shared" ca="1" si="27"/>
        <v/>
      </c>
      <c r="Z80" s="110" t="str">
        <f t="shared" ca="1" si="22"/>
        <v/>
      </c>
      <c r="AA80" s="109" t="str">
        <f t="shared" ca="1" si="28"/>
        <v/>
      </c>
      <c r="AC80" s="110" t="str">
        <f t="shared" ca="1" si="23"/>
        <v/>
      </c>
      <c r="AD80" s="109" t="str">
        <f t="shared" ca="1" si="29"/>
        <v/>
      </c>
      <c r="AF80" s="109" t="str">
        <f t="shared" ca="1" si="30"/>
        <v/>
      </c>
      <c r="AG80" s="110" t="str">
        <f t="shared" ca="1" si="24"/>
        <v/>
      </c>
      <c r="AH80" s="109" t="str">
        <f t="shared" ca="1" si="31"/>
        <v/>
      </c>
    </row>
    <row r="81" spans="5:34" x14ac:dyDescent="0.2">
      <c r="E81" s="108" t="str">
        <f ca="1">SELECTED!C81</f>
        <v/>
      </c>
      <c r="F81" s="104" t="str">
        <f ca="1">SELECTED!D81</f>
        <v/>
      </c>
      <c r="G81" s="104" t="str">
        <f ca="1">SELECTED!E81</f>
        <v/>
      </c>
      <c r="I81" s="110" t="str">
        <f t="shared" ca="1" si="17"/>
        <v/>
      </c>
      <c r="J81" s="110" t="str">
        <f t="shared" ca="1" si="18"/>
        <v/>
      </c>
      <c r="K81" s="110" t="str">
        <f t="shared" ca="1" si="19"/>
        <v/>
      </c>
      <c r="M81" s="110" t="str">
        <f ca="1">IFERROR(MATCH(E81,INDEX!A:A,1),"")</f>
        <v/>
      </c>
      <c r="N81" s="109" t="str">
        <f ca="1">IFERROR(OFFSET(INDEX!$F$1,M81-1,0),"")</f>
        <v/>
      </c>
      <c r="P81" s="109" t="str">
        <f t="shared" ca="1" si="25"/>
        <v/>
      </c>
      <c r="Q81" s="109" t="str">
        <f t="shared" ca="1" si="20"/>
        <v/>
      </c>
      <c r="R81" s="109" t="str">
        <f t="shared" ca="1" si="21"/>
        <v/>
      </c>
      <c r="S81" s="109" t="str">
        <f t="shared" ca="1" si="32"/>
        <v/>
      </c>
      <c r="T81" s="109" t="str">
        <f t="shared" ca="1" si="26"/>
        <v/>
      </c>
      <c r="V81" s="106" t="str">
        <f ca="1">IF(E81="","",IF(SUM($Q$4:Q81)=0,100000,ABS(SUM($P$4:P81)/SUM($Q$4:Q81))))</f>
        <v/>
      </c>
      <c r="W81" s="109" t="str">
        <f t="shared" ca="1" si="27"/>
        <v/>
      </c>
      <c r="X81" s="109" t="str">
        <f t="shared" ca="1" si="27"/>
        <v/>
      </c>
      <c r="Z81" s="110" t="str">
        <f t="shared" ca="1" si="22"/>
        <v/>
      </c>
      <c r="AA81" s="109" t="str">
        <f t="shared" ca="1" si="28"/>
        <v/>
      </c>
      <c r="AC81" s="110" t="str">
        <f t="shared" ca="1" si="23"/>
        <v/>
      </c>
      <c r="AD81" s="109" t="str">
        <f t="shared" ca="1" si="29"/>
        <v/>
      </c>
      <c r="AF81" s="109" t="str">
        <f t="shared" ca="1" si="30"/>
        <v/>
      </c>
      <c r="AG81" s="110" t="str">
        <f t="shared" ca="1" si="24"/>
        <v/>
      </c>
      <c r="AH81" s="109" t="str">
        <f t="shared" ca="1" si="31"/>
        <v/>
      </c>
    </row>
    <row r="82" spans="5:34" x14ac:dyDescent="0.2">
      <c r="E82" s="108" t="str">
        <f ca="1">SELECTED!C82</f>
        <v/>
      </c>
      <c r="F82" s="104" t="str">
        <f ca="1">SELECTED!D82</f>
        <v/>
      </c>
      <c r="G82" s="104" t="str">
        <f ca="1">SELECTED!E82</f>
        <v/>
      </c>
      <c r="I82" s="110" t="str">
        <f t="shared" ca="1" si="17"/>
        <v/>
      </c>
      <c r="J82" s="110" t="str">
        <f t="shared" ca="1" si="18"/>
        <v/>
      </c>
      <c r="K82" s="110" t="str">
        <f t="shared" ca="1" si="19"/>
        <v/>
      </c>
      <c r="M82" s="110" t="str">
        <f ca="1">IFERROR(MATCH(E82,INDEX!A:A,1),"")</f>
        <v/>
      </c>
      <c r="N82" s="109" t="str">
        <f ca="1">IFERROR(OFFSET(INDEX!$F$1,M82-1,0),"")</f>
        <v/>
      </c>
      <c r="P82" s="109" t="str">
        <f t="shared" ca="1" si="25"/>
        <v/>
      </c>
      <c r="Q82" s="109" t="str">
        <f t="shared" ca="1" si="20"/>
        <v/>
      </c>
      <c r="R82" s="109" t="str">
        <f t="shared" ca="1" si="21"/>
        <v/>
      </c>
      <c r="S82" s="109" t="str">
        <f t="shared" ca="1" si="32"/>
        <v/>
      </c>
      <c r="T82" s="109" t="str">
        <f t="shared" ca="1" si="26"/>
        <v/>
      </c>
      <c r="V82" s="106" t="str">
        <f ca="1">IF(E82="","",IF(SUM($Q$4:Q82)=0,100000,ABS(SUM($P$4:P82)/SUM($Q$4:Q82))))</f>
        <v/>
      </c>
      <c r="W82" s="109" t="str">
        <f t="shared" ca="1" si="27"/>
        <v/>
      </c>
      <c r="X82" s="109" t="str">
        <f t="shared" ca="1" si="27"/>
        <v/>
      </c>
      <c r="Z82" s="110" t="str">
        <f t="shared" ca="1" si="22"/>
        <v/>
      </c>
      <c r="AA82" s="109" t="str">
        <f t="shared" ca="1" si="28"/>
        <v/>
      </c>
      <c r="AC82" s="110" t="str">
        <f t="shared" ca="1" si="23"/>
        <v/>
      </c>
      <c r="AD82" s="109" t="str">
        <f t="shared" ca="1" si="29"/>
        <v/>
      </c>
      <c r="AF82" s="109" t="str">
        <f t="shared" ca="1" si="30"/>
        <v/>
      </c>
      <c r="AG82" s="110" t="str">
        <f t="shared" ca="1" si="24"/>
        <v/>
      </c>
      <c r="AH82" s="109" t="str">
        <f t="shared" ca="1" si="31"/>
        <v/>
      </c>
    </row>
    <row r="83" spans="5:34" x14ac:dyDescent="0.2">
      <c r="E83" s="108" t="str">
        <f ca="1">SELECTED!C83</f>
        <v/>
      </c>
      <c r="F83" s="104" t="str">
        <f ca="1">SELECTED!D83</f>
        <v/>
      </c>
      <c r="G83" s="104" t="str">
        <f ca="1">SELECTED!E83</f>
        <v/>
      </c>
      <c r="I83" s="110" t="str">
        <f t="shared" ca="1" si="17"/>
        <v/>
      </c>
      <c r="J83" s="110" t="str">
        <f t="shared" ca="1" si="18"/>
        <v/>
      </c>
      <c r="K83" s="110" t="str">
        <f t="shared" ca="1" si="19"/>
        <v/>
      </c>
      <c r="M83" s="110" t="str">
        <f ca="1">IFERROR(MATCH(E83,INDEX!A:A,1),"")</f>
        <v/>
      </c>
      <c r="N83" s="109" t="str">
        <f ca="1">IFERROR(OFFSET(INDEX!$F$1,M83-1,0),"")</f>
        <v/>
      </c>
      <c r="P83" s="109" t="str">
        <f t="shared" ca="1" si="25"/>
        <v/>
      </c>
      <c r="Q83" s="109" t="str">
        <f t="shared" ca="1" si="20"/>
        <v/>
      </c>
      <c r="R83" s="109" t="str">
        <f t="shared" ca="1" si="21"/>
        <v/>
      </c>
      <c r="S83" s="109" t="str">
        <f t="shared" ca="1" si="32"/>
        <v/>
      </c>
      <c r="T83" s="109" t="str">
        <f t="shared" ca="1" si="26"/>
        <v/>
      </c>
      <c r="V83" s="106" t="str">
        <f ca="1">IF(E83="","",IF(SUM($Q$4:Q83)=0,100000,ABS(SUM($P$4:P83)/SUM($Q$4:Q83))))</f>
        <v/>
      </c>
      <c r="W83" s="109" t="str">
        <f t="shared" ca="1" si="27"/>
        <v/>
      </c>
      <c r="X83" s="109" t="str">
        <f t="shared" ca="1" si="27"/>
        <v/>
      </c>
      <c r="Z83" s="110" t="str">
        <f t="shared" ca="1" si="22"/>
        <v/>
      </c>
      <c r="AA83" s="109" t="str">
        <f t="shared" ca="1" si="28"/>
        <v/>
      </c>
      <c r="AC83" s="110" t="str">
        <f t="shared" ca="1" si="23"/>
        <v/>
      </c>
      <c r="AD83" s="109" t="str">
        <f t="shared" ca="1" si="29"/>
        <v/>
      </c>
      <c r="AF83" s="109" t="str">
        <f t="shared" ca="1" si="30"/>
        <v/>
      </c>
      <c r="AG83" s="110" t="str">
        <f t="shared" ca="1" si="24"/>
        <v/>
      </c>
      <c r="AH83" s="109" t="str">
        <f t="shared" ca="1" si="31"/>
        <v/>
      </c>
    </row>
    <row r="84" spans="5:34" x14ac:dyDescent="0.2">
      <c r="E84" s="108" t="str">
        <f ca="1">SELECTED!C84</f>
        <v/>
      </c>
      <c r="F84" s="104" t="str">
        <f ca="1">SELECTED!D84</f>
        <v/>
      </c>
      <c r="G84" s="104" t="str">
        <f ca="1">SELECTED!E84</f>
        <v/>
      </c>
      <c r="I84" s="110" t="str">
        <f t="shared" ca="1" si="17"/>
        <v/>
      </c>
      <c r="J84" s="110" t="str">
        <f t="shared" ca="1" si="18"/>
        <v/>
      </c>
      <c r="K84" s="110" t="str">
        <f t="shared" ca="1" si="19"/>
        <v/>
      </c>
      <c r="M84" s="110" t="str">
        <f ca="1">IFERROR(MATCH(E84,INDEX!A:A,1),"")</f>
        <v/>
      </c>
      <c r="N84" s="109" t="str">
        <f ca="1">IFERROR(OFFSET(INDEX!$F$1,M84-1,0),"")</f>
        <v/>
      </c>
      <c r="P84" s="109" t="str">
        <f t="shared" ca="1" si="25"/>
        <v/>
      </c>
      <c r="Q84" s="109" t="str">
        <f t="shared" ca="1" si="20"/>
        <v/>
      </c>
      <c r="R84" s="109" t="str">
        <f t="shared" ca="1" si="21"/>
        <v/>
      </c>
      <c r="S84" s="109" t="str">
        <f t="shared" ca="1" si="32"/>
        <v/>
      </c>
      <c r="T84" s="109" t="str">
        <f t="shared" ca="1" si="26"/>
        <v/>
      </c>
      <c r="V84" s="106" t="str">
        <f ca="1">IF(E84="","",IF(SUM($Q$4:Q84)=0,100000,ABS(SUM($P$4:P84)/SUM($Q$4:Q84))))</f>
        <v/>
      </c>
      <c r="W84" s="109" t="str">
        <f t="shared" ca="1" si="27"/>
        <v/>
      </c>
      <c r="X84" s="109" t="str">
        <f t="shared" ca="1" si="27"/>
        <v/>
      </c>
      <c r="Z84" s="110" t="str">
        <f t="shared" ca="1" si="22"/>
        <v/>
      </c>
      <c r="AA84" s="109" t="str">
        <f t="shared" ca="1" si="28"/>
        <v/>
      </c>
      <c r="AC84" s="110" t="str">
        <f t="shared" ca="1" si="23"/>
        <v/>
      </c>
      <c r="AD84" s="109" t="str">
        <f t="shared" ca="1" si="29"/>
        <v/>
      </c>
      <c r="AF84" s="109" t="str">
        <f t="shared" ca="1" si="30"/>
        <v/>
      </c>
      <c r="AG84" s="110" t="str">
        <f t="shared" ca="1" si="24"/>
        <v/>
      </c>
      <c r="AH84" s="109" t="str">
        <f t="shared" ca="1" si="31"/>
        <v/>
      </c>
    </row>
    <row r="85" spans="5:34" x14ac:dyDescent="0.2">
      <c r="E85" s="108" t="str">
        <f ca="1">SELECTED!C85</f>
        <v/>
      </c>
      <c r="F85" s="104" t="str">
        <f ca="1">SELECTED!D85</f>
        <v/>
      </c>
      <c r="G85" s="104" t="str">
        <f ca="1">SELECTED!E85</f>
        <v/>
      </c>
      <c r="I85" s="110" t="str">
        <f t="shared" ca="1" si="17"/>
        <v/>
      </c>
      <c r="J85" s="110" t="str">
        <f t="shared" ca="1" si="18"/>
        <v/>
      </c>
      <c r="K85" s="110" t="str">
        <f t="shared" ca="1" si="19"/>
        <v/>
      </c>
      <c r="M85" s="110" t="str">
        <f ca="1">IFERROR(MATCH(E85,INDEX!A:A,1),"")</f>
        <v/>
      </c>
      <c r="N85" s="109" t="str">
        <f ca="1">IFERROR(OFFSET(INDEX!$F$1,M85-1,0),"")</f>
        <v/>
      </c>
      <c r="P85" s="109" t="str">
        <f t="shared" ca="1" si="25"/>
        <v/>
      </c>
      <c r="Q85" s="109" t="str">
        <f t="shared" ca="1" si="20"/>
        <v/>
      </c>
      <c r="R85" s="109" t="str">
        <f t="shared" ca="1" si="21"/>
        <v/>
      </c>
      <c r="S85" s="109" t="str">
        <f t="shared" ca="1" si="32"/>
        <v/>
      </c>
      <c r="T85" s="109" t="str">
        <f t="shared" ca="1" si="26"/>
        <v/>
      </c>
      <c r="V85" s="106" t="str">
        <f ca="1">IF(E85="","",IF(SUM($Q$4:Q85)=0,100000,ABS(SUM($P$4:P85)/SUM($Q$4:Q85))))</f>
        <v/>
      </c>
      <c r="W85" s="109" t="str">
        <f t="shared" ca="1" si="27"/>
        <v/>
      </c>
      <c r="X85" s="109" t="str">
        <f t="shared" ca="1" si="27"/>
        <v/>
      </c>
      <c r="Z85" s="110" t="str">
        <f t="shared" ca="1" si="22"/>
        <v/>
      </c>
      <c r="AA85" s="109" t="str">
        <f t="shared" ca="1" si="28"/>
        <v/>
      </c>
      <c r="AC85" s="110" t="str">
        <f t="shared" ca="1" si="23"/>
        <v/>
      </c>
      <c r="AD85" s="109" t="str">
        <f t="shared" ca="1" si="29"/>
        <v/>
      </c>
      <c r="AF85" s="109" t="str">
        <f t="shared" ca="1" si="30"/>
        <v/>
      </c>
      <c r="AG85" s="110" t="str">
        <f t="shared" ca="1" si="24"/>
        <v/>
      </c>
      <c r="AH85" s="109" t="str">
        <f t="shared" ca="1" si="31"/>
        <v/>
      </c>
    </row>
    <row r="86" spans="5:34" x14ac:dyDescent="0.2">
      <c r="E86" s="108" t="str">
        <f ca="1">SELECTED!C86</f>
        <v/>
      </c>
      <c r="F86" s="104" t="str">
        <f ca="1">SELECTED!D86</f>
        <v/>
      </c>
      <c r="G86" s="104" t="str">
        <f ca="1">SELECTED!E86</f>
        <v/>
      </c>
      <c r="I86" s="110" t="str">
        <f t="shared" ca="1" si="17"/>
        <v/>
      </c>
      <c r="J86" s="110" t="str">
        <f t="shared" ca="1" si="18"/>
        <v/>
      </c>
      <c r="K86" s="110" t="str">
        <f t="shared" ca="1" si="19"/>
        <v/>
      </c>
      <c r="M86" s="110" t="str">
        <f ca="1">IFERROR(MATCH(E86,INDEX!A:A,1),"")</f>
        <v/>
      </c>
      <c r="N86" s="109" t="str">
        <f ca="1">IFERROR(OFFSET(INDEX!$F$1,M86-1,0),"")</f>
        <v/>
      </c>
      <c r="P86" s="109" t="str">
        <f t="shared" ca="1" si="25"/>
        <v/>
      </c>
      <c r="Q86" s="109" t="str">
        <f t="shared" ca="1" si="20"/>
        <v/>
      </c>
      <c r="R86" s="109" t="str">
        <f t="shared" ca="1" si="21"/>
        <v/>
      </c>
      <c r="S86" s="109" t="str">
        <f t="shared" ca="1" si="32"/>
        <v/>
      </c>
      <c r="T86" s="109" t="str">
        <f t="shared" ca="1" si="26"/>
        <v/>
      </c>
      <c r="V86" s="106" t="str">
        <f ca="1">IF(E86="","",IF(SUM($Q$4:Q86)=0,100000,ABS(SUM($P$4:P86)/SUM($Q$4:Q86))))</f>
        <v/>
      </c>
      <c r="W86" s="109" t="str">
        <f t="shared" ca="1" si="27"/>
        <v/>
      </c>
      <c r="X86" s="109" t="str">
        <f t="shared" ca="1" si="27"/>
        <v/>
      </c>
      <c r="Z86" s="110" t="str">
        <f t="shared" ca="1" si="22"/>
        <v/>
      </c>
      <c r="AA86" s="109" t="str">
        <f t="shared" ca="1" si="28"/>
        <v/>
      </c>
      <c r="AC86" s="110" t="str">
        <f t="shared" ca="1" si="23"/>
        <v/>
      </c>
      <c r="AD86" s="109" t="str">
        <f t="shared" ca="1" si="29"/>
        <v/>
      </c>
      <c r="AF86" s="109" t="str">
        <f t="shared" ca="1" si="30"/>
        <v/>
      </c>
      <c r="AG86" s="110" t="str">
        <f t="shared" ca="1" si="24"/>
        <v/>
      </c>
      <c r="AH86" s="109" t="str">
        <f t="shared" ca="1" si="31"/>
        <v/>
      </c>
    </row>
    <row r="87" spans="5:34" x14ac:dyDescent="0.2">
      <c r="E87" s="108" t="str">
        <f ca="1">SELECTED!C87</f>
        <v/>
      </c>
      <c r="F87" s="104" t="str">
        <f ca="1">SELECTED!D87</f>
        <v/>
      </c>
      <c r="G87" s="104" t="str">
        <f ca="1">SELECTED!E87</f>
        <v/>
      </c>
      <c r="I87" s="110" t="str">
        <f t="shared" ca="1" si="17"/>
        <v/>
      </c>
      <c r="J87" s="110" t="str">
        <f t="shared" ca="1" si="18"/>
        <v/>
      </c>
      <c r="K87" s="110" t="str">
        <f t="shared" ca="1" si="19"/>
        <v/>
      </c>
      <c r="M87" s="110" t="str">
        <f ca="1">IFERROR(MATCH(E87,INDEX!A:A,1),"")</f>
        <v/>
      </c>
      <c r="N87" s="109" t="str">
        <f ca="1">IFERROR(OFFSET(INDEX!$F$1,M87-1,0),"")</f>
        <v/>
      </c>
      <c r="P87" s="109" t="str">
        <f t="shared" ca="1" si="25"/>
        <v/>
      </c>
      <c r="Q87" s="109" t="str">
        <f t="shared" ca="1" si="20"/>
        <v/>
      </c>
      <c r="R87" s="109" t="str">
        <f t="shared" ca="1" si="21"/>
        <v/>
      </c>
      <c r="S87" s="109" t="str">
        <f t="shared" ca="1" si="32"/>
        <v/>
      </c>
      <c r="T87" s="109" t="str">
        <f t="shared" ca="1" si="26"/>
        <v/>
      </c>
      <c r="V87" s="106" t="str">
        <f ca="1">IF(E87="","",IF(SUM($Q$4:Q87)=0,100000,ABS(SUM($P$4:P87)/SUM($Q$4:Q87))))</f>
        <v/>
      </c>
      <c r="W87" s="109" t="str">
        <f t="shared" ca="1" si="27"/>
        <v/>
      </c>
      <c r="X87" s="109" t="str">
        <f t="shared" ca="1" si="27"/>
        <v/>
      </c>
      <c r="Z87" s="110" t="str">
        <f t="shared" ca="1" si="22"/>
        <v/>
      </c>
      <c r="AA87" s="109" t="str">
        <f t="shared" ca="1" si="28"/>
        <v/>
      </c>
      <c r="AC87" s="110" t="str">
        <f t="shared" ca="1" si="23"/>
        <v/>
      </c>
      <c r="AD87" s="109" t="str">
        <f t="shared" ca="1" si="29"/>
        <v/>
      </c>
      <c r="AF87" s="109" t="str">
        <f t="shared" ca="1" si="30"/>
        <v/>
      </c>
      <c r="AG87" s="110" t="str">
        <f t="shared" ca="1" si="24"/>
        <v/>
      </c>
      <c r="AH87" s="109" t="str">
        <f t="shared" ca="1" si="31"/>
        <v/>
      </c>
    </row>
    <row r="88" spans="5:34" x14ac:dyDescent="0.2">
      <c r="E88" s="108" t="str">
        <f ca="1">SELECTED!C88</f>
        <v/>
      </c>
      <c r="F88" s="104" t="str">
        <f ca="1">SELECTED!D88</f>
        <v/>
      </c>
      <c r="G88" s="104" t="str">
        <f ca="1">SELECTED!E88</f>
        <v/>
      </c>
      <c r="I88" s="110" t="str">
        <f t="shared" ca="1" si="17"/>
        <v/>
      </c>
      <c r="J88" s="110" t="str">
        <f t="shared" ca="1" si="18"/>
        <v/>
      </c>
      <c r="K88" s="110" t="str">
        <f t="shared" ca="1" si="19"/>
        <v/>
      </c>
      <c r="M88" s="110" t="str">
        <f ca="1">IFERROR(MATCH(E88,INDEX!A:A,1),"")</f>
        <v/>
      </c>
      <c r="N88" s="109" t="str">
        <f ca="1">IFERROR(OFFSET(INDEX!$F$1,M88-1,0),"")</f>
        <v/>
      </c>
      <c r="P88" s="109" t="str">
        <f t="shared" ca="1" si="25"/>
        <v/>
      </c>
      <c r="Q88" s="109" t="str">
        <f t="shared" ca="1" si="20"/>
        <v/>
      </c>
      <c r="R88" s="109" t="str">
        <f t="shared" ca="1" si="21"/>
        <v/>
      </c>
      <c r="S88" s="109" t="str">
        <f t="shared" ca="1" si="32"/>
        <v/>
      </c>
      <c r="T88" s="109" t="str">
        <f t="shared" ca="1" si="26"/>
        <v/>
      </c>
      <c r="V88" s="106" t="str">
        <f ca="1">IF(E88="","",IF(SUM($Q$4:Q88)=0,100000,ABS(SUM($P$4:P88)/SUM($Q$4:Q88))))</f>
        <v/>
      </c>
      <c r="W88" s="109" t="str">
        <f t="shared" ca="1" si="27"/>
        <v/>
      </c>
      <c r="X88" s="109" t="str">
        <f t="shared" ca="1" si="27"/>
        <v/>
      </c>
      <c r="Z88" s="110" t="str">
        <f t="shared" ca="1" si="22"/>
        <v/>
      </c>
      <c r="AA88" s="109" t="str">
        <f t="shared" ca="1" si="28"/>
        <v/>
      </c>
      <c r="AC88" s="110" t="str">
        <f t="shared" ca="1" si="23"/>
        <v/>
      </c>
      <c r="AD88" s="109" t="str">
        <f t="shared" ca="1" si="29"/>
        <v/>
      </c>
      <c r="AF88" s="109" t="str">
        <f t="shared" ca="1" si="30"/>
        <v/>
      </c>
      <c r="AG88" s="110" t="str">
        <f t="shared" ca="1" si="24"/>
        <v/>
      </c>
      <c r="AH88" s="109" t="str">
        <f t="shared" ca="1" si="31"/>
        <v/>
      </c>
    </row>
    <row r="89" spans="5:34" x14ac:dyDescent="0.2">
      <c r="E89" s="108" t="str">
        <f ca="1">SELECTED!C89</f>
        <v/>
      </c>
      <c r="F89" s="104" t="str">
        <f ca="1">SELECTED!D89</f>
        <v/>
      </c>
      <c r="G89" s="104" t="str">
        <f ca="1">SELECTED!E89</f>
        <v/>
      </c>
      <c r="I89" s="110" t="str">
        <f t="shared" ca="1" si="17"/>
        <v/>
      </c>
      <c r="J89" s="110" t="str">
        <f t="shared" ca="1" si="18"/>
        <v/>
      </c>
      <c r="K89" s="110" t="str">
        <f t="shared" ca="1" si="19"/>
        <v/>
      </c>
      <c r="M89" s="110" t="str">
        <f ca="1">IFERROR(MATCH(E89,INDEX!A:A,1),"")</f>
        <v/>
      </c>
      <c r="N89" s="109" t="str">
        <f ca="1">IFERROR(OFFSET(INDEX!$F$1,M89-1,0),"")</f>
        <v/>
      </c>
      <c r="P89" s="109" t="str">
        <f t="shared" ca="1" si="25"/>
        <v/>
      </c>
      <c r="Q89" s="109" t="str">
        <f t="shared" ca="1" si="20"/>
        <v/>
      </c>
      <c r="R89" s="109" t="str">
        <f t="shared" ca="1" si="21"/>
        <v/>
      </c>
      <c r="S89" s="109" t="str">
        <f t="shared" ca="1" si="32"/>
        <v/>
      </c>
      <c r="T89" s="109" t="str">
        <f t="shared" ca="1" si="26"/>
        <v/>
      </c>
      <c r="V89" s="106" t="str">
        <f ca="1">IF(E89="","",IF(SUM($Q$4:Q89)=0,100000,ABS(SUM($P$4:P89)/SUM($Q$4:Q89))))</f>
        <v/>
      </c>
      <c r="W89" s="109" t="str">
        <f t="shared" ca="1" si="27"/>
        <v/>
      </c>
      <c r="X89" s="109" t="str">
        <f t="shared" ca="1" si="27"/>
        <v/>
      </c>
      <c r="Z89" s="110" t="str">
        <f t="shared" ca="1" si="22"/>
        <v/>
      </c>
      <c r="AA89" s="109" t="str">
        <f t="shared" ca="1" si="28"/>
        <v/>
      </c>
      <c r="AC89" s="110" t="str">
        <f t="shared" ca="1" si="23"/>
        <v/>
      </c>
      <c r="AD89" s="109" t="str">
        <f t="shared" ca="1" si="29"/>
        <v/>
      </c>
      <c r="AF89" s="109" t="str">
        <f t="shared" ca="1" si="30"/>
        <v/>
      </c>
      <c r="AG89" s="110" t="str">
        <f t="shared" ca="1" si="24"/>
        <v/>
      </c>
      <c r="AH89" s="109" t="str">
        <f t="shared" ca="1" si="31"/>
        <v/>
      </c>
    </row>
    <row r="90" spans="5:34" x14ac:dyDescent="0.2">
      <c r="E90" s="108" t="str">
        <f ca="1">SELECTED!C90</f>
        <v/>
      </c>
      <c r="F90" s="104" t="str">
        <f ca="1">SELECTED!D90</f>
        <v/>
      </c>
      <c r="G90" s="104" t="str">
        <f ca="1">SELECTED!E90</f>
        <v/>
      </c>
      <c r="I90" s="110" t="str">
        <f t="shared" ca="1" si="17"/>
        <v/>
      </c>
      <c r="J90" s="110" t="str">
        <f t="shared" ca="1" si="18"/>
        <v/>
      </c>
      <c r="K90" s="110" t="str">
        <f t="shared" ca="1" si="19"/>
        <v/>
      </c>
      <c r="M90" s="110" t="str">
        <f ca="1">IFERROR(MATCH(E90,INDEX!A:A,1),"")</f>
        <v/>
      </c>
      <c r="N90" s="109" t="str">
        <f ca="1">IFERROR(OFFSET(INDEX!$F$1,M90-1,0),"")</f>
        <v/>
      </c>
      <c r="P90" s="109" t="str">
        <f t="shared" ca="1" si="25"/>
        <v/>
      </c>
      <c r="Q90" s="109" t="str">
        <f t="shared" ca="1" si="20"/>
        <v/>
      </c>
      <c r="R90" s="109" t="str">
        <f t="shared" ca="1" si="21"/>
        <v/>
      </c>
      <c r="S90" s="109" t="str">
        <f t="shared" ca="1" si="32"/>
        <v/>
      </c>
      <c r="T90" s="109" t="str">
        <f t="shared" ca="1" si="26"/>
        <v/>
      </c>
      <c r="V90" s="106" t="str">
        <f ca="1">IF(E90="","",IF(SUM($Q$4:Q90)=0,100000,ABS(SUM($P$4:P90)/SUM($Q$4:Q90))))</f>
        <v/>
      </c>
      <c r="W90" s="109" t="str">
        <f t="shared" ca="1" si="27"/>
        <v/>
      </c>
      <c r="X90" s="109" t="str">
        <f t="shared" ca="1" si="27"/>
        <v/>
      </c>
      <c r="Z90" s="110" t="str">
        <f t="shared" ca="1" si="22"/>
        <v/>
      </c>
      <c r="AA90" s="109" t="str">
        <f t="shared" ca="1" si="28"/>
        <v/>
      </c>
      <c r="AC90" s="110" t="str">
        <f t="shared" ca="1" si="23"/>
        <v/>
      </c>
      <c r="AD90" s="109" t="str">
        <f t="shared" ca="1" si="29"/>
        <v/>
      </c>
      <c r="AF90" s="109" t="str">
        <f t="shared" ca="1" si="30"/>
        <v/>
      </c>
      <c r="AG90" s="110" t="str">
        <f t="shared" ca="1" si="24"/>
        <v/>
      </c>
      <c r="AH90" s="109" t="str">
        <f t="shared" ca="1" si="31"/>
        <v/>
      </c>
    </row>
    <row r="91" spans="5:34" x14ac:dyDescent="0.2">
      <c r="E91" s="108" t="str">
        <f ca="1">SELECTED!C91</f>
        <v/>
      </c>
      <c r="F91" s="104" t="str">
        <f ca="1">SELECTED!D91</f>
        <v/>
      </c>
      <c r="G91" s="104" t="str">
        <f ca="1">SELECTED!E91</f>
        <v/>
      </c>
      <c r="I91" s="110" t="str">
        <f t="shared" ca="1" si="17"/>
        <v/>
      </c>
      <c r="J91" s="110" t="str">
        <f t="shared" ca="1" si="18"/>
        <v/>
      </c>
      <c r="K91" s="110" t="str">
        <f t="shared" ca="1" si="19"/>
        <v/>
      </c>
      <c r="M91" s="110" t="str">
        <f ca="1">IFERROR(MATCH(E91,INDEX!A:A,1),"")</f>
        <v/>
      </c>
      <c r="N91" s="109" t="str">
        <f ca="1">IFERROR(OFFSET(INDEX!$F$1,M91-1,0),"")</f>
        <v/>
      </c>
      <c r="P91" s="109" t="str">
        <f t="shared" ca="1" si="25"/>
        <v/>
      </c>
      <c r="Q91" s="109" t="str">
        <f t="shared" ca="1" si="20"/>
        <v/>
      </c>
      <c r="R91" s="109" t="str">
        <f t="shared" ca="1" si="21"/>
        <v/>
      </c>
      <c r="S91" s="109" t="str">
        <f t="shared" ca="1" si="32"/>
        <v/>
      </c>
      <c r="T91" s="109" t="str">
        <f t="shared" ca="1" si="26"/>
        <v/>
      </c>
      <c r="V91" s="106" t="str">
        <f ca="1">IF(E91="","",IF(SUM($Q$4:Q91)=0,100000,ABS(SUM($P$4:P91)/SUM($Q$4:Q91))))</f>
        <v/>
      </c>
      <c r="W91" s="109" t="str">
        <f t="shared" ca="1" si="27"/>
        <v/>
      </c>
      <c r="X91" s="109" t="str">
        <f t="shared" ca="1" si="27"/>
        <v/>
      </c>
      <c r="Z91" s="110" t="str">
        <f t="shared" ca="1" si="22"/>
        <v/>
      </c>
      <c r="AA91" s="109" t="str">
        <f t="shared" ca="1" si="28"/>
        <v/>
      </c>
      <c r="AC91" s="110" t="str">
        <f t="shared" ca="1" si="23"/>
        <v/>
      </c>
      <c r="AD91" s="109" t="str">
        <f t="shared" ca="1" si="29"/>
        <v/>
      </c>
      <c r="AF91" s="109" t="str">
        <f t="shared" ca="1" si="30"/>
        <v/>
      </c>
      <c r="AG91" s="110" t="str">
        <f t="shared" ca="1" si="24"/>
        <v/>
      </c>
      <c r="AH91" s="109" t="str">
        <f t="shared" ca="1" si="31"/>
        <v/>
      </c>
    </row>
    <row r="92" spans="5:34" x14ac:dyDescent="0.2">
      <c r="E92" s="108" t="str">
        <f ca="1">SELECTED!C92</f>
        <v/>
      </c>
      <c r="F92" s="104" t="str">
        <f ca="1">SELECTED!D92</f>
        <v/>
      </c>
      <c r="G92" s="104" t="str">
        <f ca="1">SELECTED!E92</f>
        <v/>
      </c>
      <c r="I92" s="110" t="str">
        <f t="shared" ca="1" si="17"/>
        <v/>
      </c>
      <c r="J92" s="110" t="str">
        <f t="shared" ca="1" si="18"/>
        <v/>
      </c>
      <c r="K92" s="110" t="str">
        <f t="shared" ca="1" si="19"/>
        <v/>
      </c>
      <c r="M92" s="110" t="str">
        <f ca="1">IFERROR(MATCH(E92,INDEX!A:A,1),"")</f>
        <v/>
      </c>
      <c r="N92" s="109" t="str">
        <f ca="1">IFERROR(OFFSET(INDEX!$F$1,M92-1,0),"")</f>
        <v/>
      </c>
      <c r="P92" s="109" t="str">
        <f t="shared" ca="1" si="25"/>
        <v/>
      </c>
      <c r="Q92" s="109" t="str">
        <f t="shared" ca="1" si="20"/>
        <v/>
      </c>
      <c r="R92" s="109" t="str">
        <f t="shared" ca="1" si="21"/>
        <v/>
      </c>
      <c r="S92" s="109" t="str">
        <f t="shared" ca="1" si="32"/>
        <v/>
      </c>
      <c r="T92" s="109" t="str">
        <f t="shared" ca="1" si="26"/>
        <v/>
      </c>
      <c r="V92" s="106" t="str">
        <f ca="1">IF(E92="","",IF(SUM($Q$4:Q92)=0,100000,ABS(SUM($P$4:P92)/SUM($Q$4:Q92))))</f>
        <v/>
      </c>
      <c r="W92" s="109" t="str">
        <f t="shared" ca="1" si="27"/>
        <v/>
      </c>
      <c r="X92" s="109" t="str">
        <f t="shared" ca="1" si="27"/>
        <v/>
      </c>
      <c r="Z92" s="110" t="str">
        <f t="shared" ca="1" si="22"/>
        <v/>
      </c>
      <c r="AA92" s="109" t="str">
        <f t="shared" ca="1" si="28"/>
        <v/>
      </c>
      <c r="AC92" s="110" t="str">
        <f t="shared" ca="1" si="23"/>
        <v/>
      </c>
      <c r="AD92" s="109" t="str">
        <f t="shared" ca="1" si="29"/>
        <v/>
      </c>
      <c r="AF92" s="109" t="str">
        <f t="shared" ca="1" si="30"/>
        <v/>
      </c>
      <c r="AG92" s="110" t="str">
        <f t="shared" ca="1" si="24"/>
        <v/>
      </c>
      <c r="AH92" s="109" t="str">
        <f t="shared" ca="1" si="31"/>
        <v/>
      </c>
    </row>
    <row r="93" spans="5:34" x14ac:dyDescent="0.2">
      <c r="E93" s="108" t="str">
        <f ca="1">SELECTED!C93</f>
        <v/>
      </c>
      <c r="F93" s="104" t="str">
        <f ca="1">SELECTED!D93</f>
        <v/>
      </c>
      <c r="G93" s="104" t="str">
        <f ca="1">SELECTED!E93</f>
        <v/>
      </c>
      <c r="I93" s="110" t="str">
        <f t="shared" ca="1" si="17"/>
        <v/>
      </c>
      <c r="J93" s="110" t="str">
        <f t="shared" ca="1" si="18"/>
        <v/>
      </c>
      <c r="K93" s="110" t="str">
        <f t="shared" ca="1" si="19"/>
        <v/>
      </c>
      <c r="M93" s="110" t="str">
        <f ca="1">IFERROR(MATCH(E93,INDEX!A:A,1),"")</f>
        <v/>
      </c>
      <c r="N93" s="109" t="str">
        <f ca="1">IFERROR(OFFSET(INDEX!$F$1,M93-1,0),"")</f>
        <v/>
      </c>
      <c r="P93" s="109" t="str">
        <f t="shared" ca="1" si="25"/>
        <v/>
      </c>
      <c r="Q93" s="109" t="str">
        <f t="shared" ca="1" si="20"/>
        <v/>
      </c>
      <c r="R93" s="109" t="str">
        <f t="shared" ca="1" si="21"/>
        <v/>
      </c>
      <c r="S93" s="109" t="str">
        <f t="shared" ca="1" si="32"/>
        <v/>
      </c>
      <c r="T93" s="109" t="str">
        <f t="shared" ca="1" si="26"/>
        <v/>
      </c>
      <c r="V93" s="106" t="str">
        <f ca="1">IF(E93="","",IF(SUM($Q$4:Q93)=0,100000,ABS(SUM($P$4:P93)/SUM($Q$4:Q93))))</f>
        <v/>
      </c>
      <c r="W93" s="109" t="str">
        <f t="shared" ca="1" si="27"/>
        <v/>
      </c>
      <c r="X93" s="109" t="str">
        <f t="shared" ca="1" si="27"/>
        <v/>
      </c>
      <c r="Z93" s="110" t="str">
        <f t="shared" ca="1" si="22"/>
        <v/>
      </c>
      <c r="AA93" s="109" t="str">
        <f t="shared" ca="1" si="28"/>
        <v/>
      </c>
      <c r="AC93" s="110" t="str">
        <f t="shared" ca="1" si="23"/>
        <v/>
      </c>
      <c r="AD93" s="109" t="str">
        <f t="shared" ca="1" si="29"/>
        <v/>
      </c>
      <c r="AF93" s="109" t="str">
        <f t="shared" ca="1" si="30"/>
        <v/>
      </c>
      <c r="AG93" s="110" t="str">
        <f t="shared" ca="1" si="24"/>
        <v/>
      </c>
      <c r="AH93" s="109" t="str">
        <f t="shared" ca="1" si="31"/>
        <v/>
      </c>
    </row>
    <row r="94" spans="5:34" x14ac:dyDescent="0.2">
      <c r="E94" s="108" t="str">
        <f ca="1">SELECTED!C94</f>
        <v/>
      </c>
      <c r="F94" s="104" t="str">
        <f ca="1">SELECTED!D94</f>
        <v/>
      </c>
      <c r="G94" s="104" t="str">
        <f ca="1">SELECTED!E94</f>
        <v/>
      </c>
      <c r="I94" s="110" t="str">
        <f t="shared" ca="1" si="17"/>
        <v/>
      </c>
      <c r="J94" s="110" t="str">
        <f t="shared" ca="1" si="18"/>
        <v/>
      </c>
      <c r="K94" s="110" t="str">
        <f t="shared" ca="1" si="19"/>
        <v/>
      </c>
      <c r="M94" s="110" t="str">
        <f ca="1">IFERROR(MATCH(E94,INDEX!A:A,1),"")</f>
        <v/>
      </c>
      <c r="N94" s="109" t="str">
        <f ca="1">IFERROR(OFFSET(INDEX!$F$1,M94-1,0),"")</f>
        <v/>
      </c>
      <c r="P94" s="109" t="str">
        <f t="shared" ca="1" si="25"/>
        <v/>
      </c>
      <c r="Q94" s="109" t="str">
        <f t="shared" ca="1" si="20"/>
        <v/>
      </c>
      <c r="R94" s="109" t="str">
        <f t="shared" ca="1" si="21"/>
        <v/>
      </c>
      <c r="S94" s="109" t="str">
        <f t="shared" ca="1" si="32"/>
        <v/>
      </c>
      <c r="T94" s="109" t="str">
        <f t="shared" ca="1" si="26"/>
        <v/>
      </c>
      <c r="V94" s="106" t="str">
        <f ca="1">IF(E94="","",IF(SUM($Q$4:Q94)=0,100000,ABS(SUM($P$4:P94)/SUM($Q$4:Q94))))</f>
        <v/>
      </c>
      <c r="W94" s="109" t="str">
        <f t="shared" ca="1" si="27"/>
        <v/>
      </c>
      <c r="X94" s="109" t="str">
        <f t="shared" ca="1" si="27"/>
        <v/>
      </c>
      <c r="Z94" s="110" t="str">
        <f t="shared" ca="1" si="22"/>
        <v/>
      </c>
      <c r="AA94" s="109" t="str">
        <f t="shared" ca="1" si="28"/>
        <v/>
      </c>
      <c r="AC94" s="110" t="str">
        <f t="shared" ca="1" si="23"/>
        <v/>
      </c>
      <c r="AD94" s="109" t="str">
        <f t="shared" ca="1" si="29"/>
        <v/>
      </c>
      <c r="AF94" s="109" t="str">
        <f t="shared" ca="1" si="30"/>
        <v/>
      </c>
      <c r="AG94" s="110" t="str">
        <f t="shared" ca="1" si="24"/>
        <v/>
      </c>
      <c r="AH94" s="109" t="str">
        <f t="shared" ca="1" si="31"/>
        <v/>
      </c>
    </row>
    <row r="95" spans="5:34" x14ac:dyDescent="0.2">
      <c r="E95" s="108" t="str">
        <f ca="1">SELECTED!C95</f>
        <v/>
      </c>
      <c r="F95" s="104" t="str">
        <f ca="1">SELECTED!D95</f>
        <v/>
      </c>
      <c r="G95" s="104" t="str">
        <f ca="1">SELECTED!E95</f>
        <v/>
      </c>
      <c r="I95" s="110" t="str">
        <f t="shared" ca="1" si="17"/>
        <v/>
      </c>
      <c r="J95" s="110" t="str">
        <f t="shared" ca="1" si="18"/>
        <v/>
      </c>
      <c r="K95" s="110" t="str">
        <f t="shared" ca="1" si="19"/>
        <v/>
      </c>
      <c r="M95" s="110" t="str">
        <f ca="1">IFERROR(MATCH(E95,INDEX!A:A,1),"")</f>
        <v/>
      </c>
      <c r="N95" s="109" t="str">
        <f ca="1">IFERROR(OFFSET(INDEX!$F$1,M95-1,0),"")</f>
        <v/>
      </c>
      <c r="P95" s="109" t="str">
        <f t="shared" ca="1" si="25"/>
        <v/>
      </c>
      <c r="Q95" s="109" t="str">
        <f t="shared" ca="1" si="20"/>
        <v/>
      </c>
      <c r="R95" s="109" t="str">
        <f t="shared" ca="1" si="21"/>
        <v/>
      </c>
      <c r="S95" s="109" t="str">
        <f t="shared" ca="1" si="32"/>
        <v/>
      </c>
      <c r="T95" s="109" t="str">
        <f t="shared" ca="1" si="26"/>
        <v/>
      </c>
      <c r="V95" s="106" t="str">
        <f ca="1">IF(E95="","",IF(SUM($Q$4:Q95)=0,100000,ABS(SUM($P$4:P95)/SUM($Q$4:Q95))))</f>
        <v/>
      </c>
      <c r="W95" s="109" t="str">
        <f t="shared" ca="1" si="27"/>
        <v/>
      </c>
      <c r="X95" s="109" t="str">
        <f t="shared" ca="1" si="27"/>
        <v/>
      </c>
      <c r="Z95" s="110" t="str">
        <f t="shared" ca="1" si="22"/>
        <v/>
      </c>
      <c r="AA95" s="109" t="str">
        <f t="shared" ca="1" si="28"/>
        <v/>
      </c>
      <c r="AC95" s="110" t="str">
        <f t="shared" ca="1" si="23"/>
        <v/>
      </c>
      <c r="AD95" s="109" t="str">
        <f t="shared" ca="1" si="29"/>
        <v/>
      </c>
      <c r="AF95" s="109" t="str">
        <f t="shared" ca="1" si="30"/>
        <v/>
      </c>
      <c r="AG95" s="110" t="str">
        <f t="shared" ca="1" si="24"/>
        <v/>
      </c>
      <c r="AH95" s="109" t="str">
        <f t="shared" ca="1" si="31"/>
        <v/>
      </c>
    </row>
    <row r="96" spans="5:34" x14ac:dyDescent="0.2">
      <c r="E96" s="108" t="str">
        <f ca="1">SELECTED!C96</f>
        <v/>
      </c>
      <c r="F96" s="104" t="str">
        <f ca="1">SELECTED!D96</f>
        <v/>
      </c>
      <c r="G96" s="104" t="str">
        <f ca="1">SELECTED!E96</f>
        <v/>
      </c>
      <c r="I96" s="110" t="str">
        <f t="shared" ca="1" si="17"/>
        <v/>
      </c>
      <c r="J96" s="110" t="str">
        <f t="shared" ca="1" si="18"/>
        <v/>
      </c>
      <c r="K96" s="110" t="str">
        <f t="shared" ca="1" si="19"/>
        <v/>
      </c>
      <c r="M96" s="110" t="str">
        <f ca="1">IFERROR(MATCH(E96,INDEX!A:A,1),"")</f>
        <v/>
      </c>
      <c r="N96" s="109" t="str">
        <f ca="1">IFERROR(OFFSET(INDEX!$F$1,M96-1,0),"")</f>
        <v/>
      </c>
      <c r="P96" s="109" t="str">
        <f t="shared" ca="1" si="25"/>
        <v/>
      </c>
      <c r="Q96" s="109" t="str">
        <f t="shared" ca="1" si="20"/>
        <v/>
      </c>
      <c r="R96" s="109" t="str">
        <f t="shared" ca="1" si="21"/>
        <v/>
      </c>
      <c r="S96" s="109" t="str">
        <f t="shared" ca="1" si="32"/>
        <v/>
      </c>
      <c r="T96" s="109" t="str">
        <f t="shared" ca="1" si="26"/>
        <v/>
      </c>
      <c r="V96" s="106" t="str">
        <f ca="1">IF(E96="","",IF(SUM($Q$4:Q96)=0,100000,ABS(SUM($P$4:P96)/SUM($Q$4:Q96))))</f>
        <v/>
      </c>
      <c r="W96" s="109" t="str">
        <f t="shared" ca="1" si="27"/>
        <v/>
      </c>
      <c r="X96" s="109" t="str">
        <f t="shared" ca="1" si="27"/>
        <v/>
      </c>
      <c r="Z96" s="110" t="str">
        <f t="shared" ca="1" si="22"/>
        <v/>
      </c>
      <c r="AA96" s="109" t="str">
        <f t="shared" ca="1" si="28"/>
        <v/>
      </c>
      <c r="AC96" s="110" t="str">
        <f t="shared" ca="1" si="23"/>
        <v/>
      </c>
      <c r="AD96" s="109" t="str">
        <f t="shared" ca="1" si="29"/>
        <v/>
      </c>
      <c r="AF96" s="109" t="str">
        <f t="shared" ca="1" si="30"/>
        <v/>
      </c>
      <c r="AG96" s="110" t="str">
        <f t="shared" ca="1" si="24"/>
        <v/>
      </c>
      <c r="AH96" s="109" t="str">
        <f t="shared" ca="1" si="31"/>
        <v/>
      </c>
    </row>
    <row r="97" spans="5:34" x14ac:dyDescent="0.2">
      <c r="E97" s="108" t="str">
        <f ca="1">SELECTED!C97</f>
        <v/>
      </c>
      <c r="F97" s="104" t="str">
        <f ca="1">SELECTED!D97</f>
        <v/>
      </c>
      <c r="G97" s="104" t="str">
        <f ca="1">SELECTED!E97</f>
        <v/>
      </c>
      <c r="I97" s="110" t="str">
        <f t="shared" ca="1" si="17"/>
        <v/>
      </c>
      <c r="J97" s="110" t="str">
        <f t="shared" ca="1" si="18"/>
        <v/>
      </c>
      <c r="K97" s="110" t="str">
        <f t="shared" ca="1" si="19"/>
        <v/>
      </c>
      <c r="M97" s="110" t="str">
        <f ca="1">IFERROR(MATCH(E97,INDEX!A:A,1),"")</f>
        <v/>
      </c>
      <c r="N97" s="109" t="str">
        <f ca="1">IFERROR(OFFSET(INDEX!$F$1,M97-1,0),"")</f>
        <v/>
      </c>
      <c r="P97" s="109" t="str">
        <f t="shared" ca="1" si="25"/>
        <v/>
      </c>
      <c r="Q97" s="109" t="str">
        <f t="shared" ca="1" si="20"/>
        <v/>
      </c>
      <c r="R97" s="109" t="str">
        <f t="shared" ca="1" si="21"/>
        <v/>
      </c>
      <c r="S97" s="109" t="str">
        <f t="shared" ca="1" si="32"/>
        <v/>
      </c>
      <c r="T97" s="109" t="str">
        <f t="shared" ca="1" si="26"/>
        <v/>
      </c>
      <c r="V97" s="106" t="str">
        <f ca="1">IF(E97="","",IF(SUM($Q$4:Q97)=0,100000,ABS(SUM($P$4:P97)/SUM($Q$4:Q97))))</f>
        <v/>
      </c>
      <c r="W97" s="109" t="str">
        <f t="shared" ca="1" si="27"/>
        <v/>
      </c>
      <c r="X97" s="109" t="str">
        <f t="shared" ca="1" si="27"/>
        <v/>
      </c>
      <c r="Z97" s="110" t="str">
        <f t="shared" ca="1" si="22"/>
        <v/>
      </c>
      <c r="AA97" s="109" t="str">
        <f t="shared" ca="1" si="28"/>
        <v/>
      </c>
      <c r="AC97" s="110" t="str">
        <f t="shared" ca="1" si="23"/>
        <v/>
      </c>
      <c r="AD97" s="109" t="str">
        <f t="shared" ca="1" si="29"/>
        <v/>
      </c>
      <c r="AF97" s="109" t="str">
        <f t="shared" ca="1" si="30"/>
        <v/>
      </c>
      <c r="AG97" s="110" t="str">
        <f t="shared" ca="1" si="24"/>
        <v/>
      </c>
      <c r="AH97" s="109" t="str">
        <f t="shared" ca="1" si="31"/>
        <v/>
      </c>
    </row>
    <row r="98" spans="5:34" x14ac:dyDescent="0.2">
      <c r="E98" s="108" t="str">
        <f ca="1">SELECTED!C98</f>
        <v/>
      </c>
      <c r="F98" s="104" t="str">
        <f ca="1">SELECTED!D98</f>
        <v/>
      </c>
      <c r="G98" s="104" t="str">
        <f ca="1">SELECTED!E98</f>
        <v/>
      </c>
      <c r="I98" s="110" t="str">
        <f t="shared" ca="1" si="17"/>
        <v/>
      </c>
      <c r="J98" s="110" t="str">
        <f t="shared" ca="1" si="18"/>
        <v/>
      </c>
      <c r="K98" s="110" t="str">
        <f t="shared" ca="1" si="19"/>
        <v/>
      </c>
      <c r="M98" s="110" t="str">
        <f ca="1">IFERROR(MATCH(E98,INDEX!A:A,1),"")</f>
        <v/>
      </c>
      <c r="N98" s="109" t="str">
        <f ca="1">IFERROR(OFFSET(INDEX!$F$1,M98-1,0),"")</f>
        <v/>
      </c>
      <c r="P98" s="109" t="str">
        <f t="shared" ca="1" si="25"/>
        <v/>
      </c>
      <c r="Q98" s="109" t="str">
        <f t="shared" ca="1" si="20"/>
        <v/>
      </c>
      <c r="R98" s="109" t="str">
        <f t="shared" ca="1" si="21"/>
        <v/>
      </c>
      <c r="S98" s="109" t="str">
        <f t="shared" ca="1" si="32"/>
        <v/>
      </c>
      <c r="T98" s="109" t="str">
        <f t="shared" ca="1" si="26"/>
        <v/>
      </c>
      <c r="V98" s="106" t="str">
        <f ca="1">IF(E98="","",IF(SUM($Q$4:Q98)=0,100000,ABS(SUM($P$4:P98)/SUM($Q$4:Q98))))</f>
        <v/>
      </c>
      <c r="W98" s="109" t="str">
        <f t="shared" ca="1" si="27"/>
        <v/>
      </c>
      <c r="X98" s="109" t="str">
        <f t="shared" ca="1" si="27"/>
        <v/>
      </c>
      <c r="Z98" s="110" t="str">
        <f t="shared" ca="1" si="22"/>
        <v/>
      </c>
      <c r="AA98" s="109" t="str">
        <f t="shared" ca="1" si="28"/>
        <v/>
      </c>
      <c r="AC98" s="110" t="str">
        <f t="shared" ca="1" si="23"/>
        <v/>
      </c>
      <c r="AD98" s="109" t="str">
        <f t="shared" ca="1" si="29"/>
        <v/>
      </c>
      <c r="AF98" s="109" t="str">
        <f t="shared" ca="1" si="30"/>
        <v/>
      </c>
      <c r="AG98" s="110" t="str">
        <f t="shared" ca="1" si="24"/>
        <v/>
      </c>
      <c r="AH98" s="109" t="str">
        <f t="shared" ca="1" si="31"/>
        <v/>
      </c>
    </row>
    <row r="99" spans="5:34" x14ac:dyDescent="0.2">
      <c r="E99" s="108" t="str">
        <f ca="1">SELECTED!C99</f>
        <v/>
      </c>
      <c r="F99" s="104" t="str">
        <f ca="1">SELECTED!D99</f>
        <v/>
      </c>
      <c r="G99" s="104" t="str">
        <f ca="1">SELECTED!E99</f>
        <v/>
      </c>
      <c r="I99" s="110" t="str">
        <f t="shared" ca="1" si="17"/>
        <v/>
      </c>
      <c r="J99" s="110" t="str">
        <f t="shared" ca="1" si="18"/>
        <v/>
      </c>
      <c r="K99" s="110" t="str">
        <f t="shared" ca="1" si="19"/>
        <v/>
      </c>
      <c r="M99" s="110" t="str">
        <f ca="1">IFERROR(MATCH(E99,INDEX!A:A,1),"")</f>
        <v/>
      </c>
      <c r="N99" s="109" t="str">
        <f ca="1">IFERROR(OFFSET(INDEX!$F$1,M99-1,0),"")</f>
        <v/>
      </c>
      <c r="P99" s="109" t="str">
        <f t="shared" ca="1" si="25"/>
        <v/>
      </c>
      <c r="Q99" s="109" t="str">
        <f t="shared" ca="1" si="20"/>
        <v/>
      </c>
      <c r="R99" s="109" t="str">
        <f t="shared" ca="1" si="21"/>
        <v/>
      </c>
      <c r="S99" s="109" t="str">
        <f t="shared" ca="1" si="32"/>
        <v/>
      </c>
      <c r="T99" s="109" t="str">
        <f t="shared" ca="1" si="26"/>
        <v/>
      </c>
      <c r="V99" s="106" t="str">
        <f ca="1">IF(E99="","",IF(SUM($Q$4:Q99)=0,100000,ABS(SUM($P$4:P99)/SUM($Q$4:Q99))))</f>
        <v/>
      </c>
      <c r="W99" s="109" t="str">
        <f t="shared" ca="1" si="27"/>
        <v/>
      </c>
      <c r="X99" s="109" t="str">
        <f t="shared" ca="1" si="27"/>
        <v/>
      </c>
      <c r="Z99" s="110" t="str">
        <f t="shared" ca="1" si="22"/>
        <v/>
      </c>
      <c r="AA99" s="109" t="str">
        <f t="shared" ca="1" si="28"/>
        <v/>
      </c>
      <c r="AC99" s="110" t="str">
        <f t="shared" ca="1" si="23"/>
        <v/>
      </c>
      <c r="AD99" s="109" t="str">
        <f t="shared" ca="1" si="29"/>
        <v/>
      </c>
      <c r="AF99" s="109" t="str">
        <f t="shared" ca="1" si="30"/>
        <v/>
      </c>
      <c r="AG99" s="110" t="str">
        <f t="shared" ca="1" si="24"/>
        <v/>
      </c>
      <c r="AH99" s="109" t="str">
        <f t="shared" ca="1" si="31"/>
        <v/>
      </c>
    </row>
    <row r="100" spans="5:34" x14ac:dyDescent="0.2">
      <c r="E100" s="108" t="str">
        <f ca="1">SELECTED!C100</f>
        <v/>
      </c>
      <c r="F100" s="104" t="str">
        <f ca="1">SELECTED!D100</f>
        <v/>
      </c>
      <c r="G100" s="104" t="str">
        <f ca="1">SELECTED!E100</f>
        <v/>
      </c>
      <c r="I100" s="110" t="str">
        <f t="shared" ca="1" si="17"/>
        <v/>
      </c>
      <c r="J100" s="110" t="str">
        <f t="shared" ca="1" si="18"/>
        <v/>
      </c>
      <c r="K100" s="110" t="str">
        <f t="shared" ca="1" si="19"/>
        <v/>
      </c>
      <c r="M100" s="110" t="str">
        <f ca="1">IFERROR(MATCH(E100,INDEX!A:A,1),"")</f>
        <v/>
      </c>
      <c r="N100" s="109" t="str">
        <f ca="1">IFERROR(OFFSET(INDEX!$F$1,M100-1,0),"")</f>
        <v/>
      </c>
      <c r="P100" s="109" t="str">
        <f t="shared" ca="1" si="25"/>
        <v/>
      </c>
      <c r="Q100" s="109" t="str">
        <f t="shared" ca="1" si="20"/>
        <v/>
      </c>
      <c r="R100" s="109" t="str">
        <f t="shared" ca="1" si="21"/>
        <v/>
      </c>
      <c r="S100" s="109" t="str">
        <f t="shared" ca="1" si="32"/>
        <v/>
      </c>
      <c r="T100" s="109" t="str">
        <f t="shared" ca="1" si="26"/>
        <v/>
      </c>
      <c r="V100" s="106" t="str">
        <f ca="1">IF(E100="","",IF(SUM($Q$4:Q100)=0,100000,ABS(SUM($P$4:P100)/SUM($Q$4:Q100))))</f>
        <v/>
      </c>
      <c r="W100" s="109" t="str">
        <f t="shared" ca="1" si="27"/>
        <v/>
      </c>
      <c r="X100" s="109" t="str">
        <f t="shared" ca="1" si="27"/>
        <v/>
      </c>
      <c r="Z100" s="110" t="str">
        <f t="shared" ca="1" si="22"/>
        <v/>
      </c>
      <c r="AA100" s="109" t="str">
        <f t="shared" ca="1" si="28"/>
        <v/>
      </c>
      <c r="AC100" s="110" t="str">
        <f t="shared" ca="1" si="23"/>
        <v/>
      </c>
      <c r="AD100" s="109" t="str">
        <f t="shared" ca="1" si="29"/>
        <v/>
      </c>
      <c r="AF100" s="109" t="str">
        <f t="shared" ca="1" si="30"/>
        <v/>
      </c>
      <c r="AG100" s="110" t="str">
        <f t="shared" ca="1" si="24"/>
        <v/>
      </c>
      <c r="AH100" s="109" t="str">
        <f t="shared" ca="1" si="31"/>
        <v/>
      </c>
    </row>
    <row r="101" spans="5:34" x14ac:dyDescent="0.2">
      <c r="E101" s="108" t="str">
        <f ca="1">SELECTED!C101</f>
        <v/>
      </c>
      <c r="F101" s="104" t="str">
        <f ca="1">SELECTED!D101</f>
        <v/>
      </c>
      <c r="G101" s="104" t="str">
        <f ca="1">SELECTED!E101</f>
        <v/>
      </c>
      <c r="I101" s="110" t="str">
        <f t="shared" ca="1" si="17"/>
        <v/>
      </c>
      <c r="J101" s="110" t="str">
        <f t="shared" ca="1" si="18"/>
        <v/>
      </c>
      <c r="K101" s="110" t="str">
        <f t="shared" ca="1" si="19"/>
        <v/>
      </c>
      <c r="M101" s="110" t="str">
        <f ca="1">IFERROR(MATCH(E101,INDEX!A:A,1),"")</f>
        <v/>
      </c>
      <c r="N101" s="109" t="str">
        <f ca="1">IFERROR(OFFSET(INDEX!$F$1,M101-1,0),"")</f>
        <v/>
      </c>
      <c r="P101" s="109" t="str">
        <f t="shared" ca="1" si="25"/>
        <v/>
      </c>
      <c r="Q101" s="109" t="str">
        <f t="shared" ca="1" si="20"/>
        <v/>
      </c>
      <c r="R101" s="109" t="str">
        <f t="shared" ca="1" si="21"/>
        <v/>
      </c>
      <c r="S101" s="109" t="str">
        <f t="shared" ca="1" si="32"/>
        <v/>
      </c>
      <c r="T101" s="109" t="str">
        <f t="shared" ca="1" si="26"/>
        <v/>
      </c>
      <c r="V101" s="106" t="str">
        <f ca="1">IF(E101="","",IF(SUM($Q$4:Q101)=0,100000,ABS(SUM($P$4:P101)/SUM($Q$4:Q101))))</f>
        <v/>
      </c>
      <c r="W101" s="109" t="str">
        <f t="shared" ca="1" si="27"/>
        <v/>
      </c>
      <c r="X101" s="109" t="str">
        <f t="shared" ca="1" si="27"/>
        <v/>
      </c>
      <c r="Z101" s="110" t="str">
        <f t="shared" ca="1" si="22"/>
        <v/>
      </c>
      <c r="AA101" s="109" t="str">
        <f t="shared" ca="1" si="28"/>
        <v/>
      </c>
      <c r="AC101" s="110" t="str">
        <f t="shared" ca="1" si="23"/>
        <v/>
      </c>
      <c r="AD101" s="109" t="str">
        <f t="shared" ca="1" si="29"/>
        <v/>
      </c>
      <c r="AF101" s="109" t="str">
        <f t="shared" ca="1" si="30"/>
        <v/>
      </c>
      <c r="AG101" s="110" t="str">
        <f t="shared" ca="1" si="24"/>
        <v/>
      </c>
      <c r="AH101" s="109" t="str">
        <f t="shared" ca="1" si="31"/>
        <v/>
      </c>
    </row>
    <row r="102" spans="5:34" x14ac:dyDescent="0.2">
      <c r="E102" s="108" t="str">
        <f ca="1">SELECTED!C102</f>
        <v/>
      </c>
      <c r="F102" s="104" t="str">
        <f ca="1">SELECTED!D102</f>
        <v/>
      </c>
      <c r="G102" s="104" t="str">
        <f ca="1">SELECTED!E102</f>
        <v/>
      </c>
      <c r="I102" s="110" t="str">
        <f t="shared" ca="1" si="17"/>
        <v/>
      </c>
      <c r="J102" s="110" t="str">
        <f t="shared" ca="1" si="18"/>
        <v/>
      </c>
      <c r="K102" s="110" t="str">
        <f t="shared" ca="1" si="19"/>
        <v/>
      </c>
      <c r="M102" s="110" t="str">
        <f ca="1">IFERROR(MATCH(E102,INDEX!A:A,1),"")</f>
        <v/>
      </c>
      <c r="N102" s="109" t="str">
        <f ca="1">IFERROR(OFFSET(INDEX!$F$1,M102-1,0),"")</f>
        <v/>
      </c>
      <c r="P102" s="109" t="str">
        <f t="shared" ca="1" si="25"/>
        <v/>
      </c>
      <c r="Q102" s="109" t="str">
        <f t="shared" ca="1" si="20"/>
        <v/>
      </c>
      <c r="R102" s="109" t="str">
        <f t="shared" ca="1" si="21"/>
        <v/>
      </c>
      <c r="S102" s="109" t="str">
        <f t="shared" ca="1" si="32"/>
        <v/>
      </c>
      <c r="T102" s="109" t="str">
        <f t="shared" ca="1" si="26"/>
        <v/>
      </c>
      <c r="V102" s="106" t="str">
        <f ca="1">IF(E102="","",IF(SUM($Q$4:Q102)=0,100000,ABS(SUM($P$4:P102)/SUM($Q$4:Q102))))</f>
        <v/>
      </c>
      <c r="W102" s="109" t="str">
        <f t="shared" ca="1" si="27"/>
        <v/>
      </c>
      <c r="X102" s="109" t="str">
        <f t="shared" ca="1" si="27"/>
        <v/>
      </c>
      <c r="Z102" s="110" t="str">
        <f t="shared" ca="1" si="22"/>
        <v/>
      </c>
      <c r="AA102" s="109" t="str">
        <f t="shared" ca="1" si="28"/>
        <v/>
      </c>
      <c r="AC102" s="110" t="str">
        <f t="shared" ca="1" si="23"/>
        <v/>
      </c>
      <c r="AD102" s="109" t="str">
        <f t="shared" ca="1" si="29"/>
        <v/>
      </c>
      <c r="AF102" s="109" t="str">
        <f t="shared" ca="1" si="30"/>
        <v/>
      </c>
      <c r="AG102" s="110" t="str">
        <f t="shared" ca="1" si="24"/>
        <v/>
      </c>
      <c r="AH102" s="109" t="str">
        <f t="shared" ca="1" si="31"/>
        <v/>
      </c>
    </row>
    <row r="103" spans="5:34" x14ac:dyDescent="0.2">
      <c r="E103" s="108" t="str">
        <f ca="1">SELECTED!C103</f>
        <v/>
      </c>
      <c r="F103" s="104" t="str">
        <f ca="1">SELECTED!D103</f>
        <v/>
      </c>
      <c r="G103" s="104" t="str">
        <f ca="1">SELECTED!E103</f>
        <v/>
      </c>
      <c r="I103" s="110" t="str">
        <f t="shared" ca="1" si="17"/>
        <v/>
      </c>
      <c r="J103" s="110" t="str">
        <f t="shared" ca="1" si="18"/>
        <v/>
      </c>
      <c r="K103" s="110" t="str">
        <f t="shared" ca="1" si="19"/>
        <v/>
      </c>
      <c r="M103" s="110" t="str">
        <f ca="1">IFERROR(MATCH(E103,INDEX!A:A,1),"")</f>
        <v/>
      </c>
      <c r="N103" s="109" t="str">
        <f ca="1">IFERROR(OFFSET(INDEX!$F$1,M103-1,0),"")</f>
        <v/>
      </c>
      <c r="P103" s="109" t="str">
        <f t="shared" ca="1" si="25"/>
        <v/>
      </c>
      <c r="Q103" s="109" t="str">
        <f t="shared" ca="1" si="20"/>
        <v/>
      </c>
      <c r="R103" s="109" t="str">
        <f t="shared" ca="1" si="21"/>
        <v/>
      </c>
      <c r="S103" s="109" t="str">
        <f t="shared" ca="1" si="32"/>
        <v/>
      </c>
      <c r="T103" s="109" t="str">
        <f t="shared" ca="1" si="26"/>
        <v/>
      </c>
      <c r="V103" s="106" t="str">
        <f ca="1">IF(E103="","",IF(SUM($Q$4:Q103)=0,100000,ABS(SUM($P$4:P103)/SUM($Q$4:Q103))))</f>
        <v/>
      </c>
      <c r="W103" s="109" t="str">
        <f t="shared" ca="1" si="27"/>
        <v/>
      </c>
      <c r="X103" s="109" t="str">
        <f t="shared" ca="1" si="27"/>
        <v/>
      </c>
      <c r="Z103" s="110" t="str">
        <f t="shared" ca="1" si="22"/>
        <v/>
      </c>
      <c r="AA103" s="109" t="str">
        <f t="shared" ca="1" si="28"/>
        <v/>
      </c>
      <c r="AC103" s="110" t="str">
        <f t="shared" ca="1" si="23"/>
        <v/>
      </c>
      <c r="AD103" s="109" t="str">
        <f t="shared" ca="1" si="29"/>
        <v/>
      </c>
      <c r="AF103" s="109" t="str">
        <f t="shared" ca="1" si="30"/>
        <v/>
      </c>
      <c r="AG103" s="110" t="str">
        <f t="shared" ca="1" si="24"/>
        <v/>
      </c>
      <c r="AH103" s="109" t="str">
        <f t="shared" ca="1" si="31"/>
        <v/>
      </c>
    </row>
    <row r="104" spans="5:34" x14ac:dyDescent="0.2">
      <c r="E104" s="108" t="str">
        <f ca="1">SELECTED!C104</f>
        <v/>
      </c>
      <c r="F104" s="104" t="str">
        <f ca="1">SELECTED!D104</f>
        <v/>
      </c>
      <c r="G104" s="104" t="str">
        <f ca="1">SELECTED!E104</f>
        <v/>
      </c>
      <c r="I104" s="110" t="str">
        <f t="shared" ca="1" si="17"/>
        <v/>
      </c>
      <c r="J104" s="110" t="str">
        <f t="shared" ca="1" si="18"/>
        <v/>
      </c>
      <c r="K104" s="110" t="str">
        <f t="shared" ca="1" si="19"/>
        <v/>
      </c>
      <c r="M104" s="110" t="str">
        <f ca="1">IFERROR(MATCH(E104,INDEX!A:A,1),"")</f>
        <v/>
      </c>
      <c r="N104" s="109" t="str">
        <f ca="1">IFERROR(OFFSET(INDEX!$F$1,M104-1,0),"")</f>
        <v/>
      </c>
      <c r="P104" s="109" t="str">
        <f t="shared" ca="1" si="25"/>
        <v/>
      </c>
      <c r="Q104" s="109" t="str">
        <f t="shared" ca="1" si="20"/>
        <v/>
      </c>
      <c r="R104" s="109" t="str">
        <f t="shared" ca="1" si="21"/>
        <v/>
      </c>
      <c r="S104" s="109" t="str">
        <f t="shared" ca="1" si="32"/>
        <v/>
      </c>
      <c r="T104" s="109" t="str">
        <f t="shared" ca="1" si="26"/>
        <v/>
      </c>
      <c r="V104" s="106" t="str">
        <f ca="1">IF(E104="","",IF(SUM($Q$4:Q104)=0,100000,ABS(SUM($P$4:P104)/SUM($Q$4:Q104))))</f>
        <v/>
      </c>
      <c r="W104" s="109" t="str">
        <f t="shared" ca="1" si="27"/>
        <v/>
      </c>
      <c r="X104" s="109" t="str">
        <f t="shared" ca="1" si="27"/>
        <v/>
      </c>
      <c r="Z104" s="110" t="str">
        <f t="shared" ca="1" si="22"/>
        <v/>
      </c>
      <c r="AA104" s="109" t="str">
        <f t="shared" ca="1" si="28"/>
        <v/>
      </c>
      <c r="AC104" s="110" t="str">
        <f t="shared" ca="1" si="23"/>
        <v/>
      </c>
      <c r="AD104" s="109" t="str">
        <f t="shared" ca="1" si="29"/>
        <v/>
      </c>
      <c r="AF104" s="109" t="str">
        <f t="shared" ca="1" si="30"/>
        <v/>
      </c>
      <c r="AG104" s="110" t="str">
        <f t="shared" ca="1" si="24"/>
        <v/>
      </c>
      <c r="AH104" s="109" t="str">
        <f t="shared" ca="1" si="31"/>
        <v/>
      </c>
    </row>
    <row r="105" spans="5:34" x14ac:dyDescent="0.2">
      <c r="E105" s="108" t="str">
        <f ca="1">SELECTED!C105</f>
        <v/>
      </c>
      <c r="F105" s="104" t="str">
        <f ca="1">SELECTED!D105</f>
        <v/>
      </c>
      <c r="G105" s="104" t="str">
        <f ca="1">SELECTED!E105</f>
        <v/>
      </c>
      <c r="I105" s="110" t="str">
        <f t="shared" ca="1" si="17"/>
        <v/>
      </c>
      <c r="J105" s="110" t="str">
        <f t="shared" ca="1" si="18"/>
        <v/>
      </c>
      <c r="K105" s="110" t="str">
        <f t="shared" ca="1" si="19"/>
        <v/>
      </c>
      <c r="M105" s="110" t="str">
        <f ca="1">IFERROR(MATCH(E105,INDEX!A:A,1),"")</f>
        <v/>
      </c>
      <c r="N105" s="109" t="str">
        <f ca="1">IFERROR(OFFSET(INDEX!$F$1,M105-1,0),"")</f>
        <v/>
      </c>
      <c r="P105" s="109" t="str">
        <f t="shared" ca="1" si="25"/>
        <v/>
      </c>
      <c r="Q105" s="109" t="str">
        <f t="shared" ca="1" si="20"/>
        <v/>
      </c>
      <c r="R105" s="109" t="str">
        <f t="shared" ca="1" si="21"/>
        <v/>
      </c>
      <c r="S105" s="109" t="str">
        <f t="shared" ca="1" si="32"/>
        <v/>
      </c>
      <c r="T105" s="109" t="str">
        <f t="shared" ca="1" si="26"/>
        <v/>
      </c>
      <c r="V105" s="106" t="str">
        <f ca="1">IF(E105="","",IF(SUM($Q$4:Q105)=0,100000,ABS(SUM($P$4:P105)/SUM($Q$4:Q105))))</f>
        <v/>
      </c>
      <c r="W105" s="109" t="str">
        <f t="shared" ca="1" si="27"/>
        <v/>
      </c>
      <c r="X105" s="109" t="str">
        <f t="shared" ca="1" si="27"/>
        <v/>
      </c>
      <c r="Z105" s="110" t="str">
        <f t="shared" ca="1" si="22"/>
        <v/>
      </c>
      <c r="AA105" s="109" t="str">
        <f t="shared" ca="1" si="28"/>
        <v/>
      </c>
      <c r="AC105" s="110" t="str">
        <f t="shared" ca="1" si="23"/>
        <v/>
      </c>
      <c r="AD105" s="109" t="str">
        <f t="shared" ca="1" si="29"/>
        <v/>
      </c>
      <c r="AF105" s="109" t="str">
        <f t="shared" ca="1" si="30"/>
        <v/>
      </c>
      <c r="AG105" s="110" t="str">
        <f t="shared" ca="1" si="24"/>
        <v/>
      </c>
      <c r="AH105" s="109" t="str">
        <f t="shared" ca="1" si="31"/>
        <v/>
      </c>
    </row>
    <row r="106" spans="5:34" x14ac:dyDescent="0.2">
      <c r="E106" s="108" t="str">
        <f ca="1">SELECTED!C106</f>
        <v/>
      </c>
      <c r="F106" s="104" t="str">
        <f ca="1">SELECTED!D106</f>
        <v/>
      </c>
      <c r="G106" s="104" t="str">
        <f ca="1">SELECTED!E106</f>
        <v/>
      </c>
      <c r="I106" s="110" t="str">
        <f t="shared" ca="1" si="17"/>
        <v/>
      </c>
      <c r="J106" s="110" t="str">
        <f t="shared" ca="1" si="18"/>
        <v/>
      </c>
      <c r="K106" s="110" t="str">
        <f t="shared" ca="1" si="19"/>
        <v/>
      </c>
      <c r="M106" s="110" t="str">
        <f ca="1">IFERROR(MATCH(E106,INDEX!A:A,1),"")</f>
        <v/>
      </c>
      <c r="N106" s="109" t="str">
        <f ca="1">IFERROR(OFFSET(INDEX!$F$1,M106-1,0),"")</f>
        <v/>
      </c>
      <c r="P106" s="109" t="str">
        <f t="shared" ca="1" si="25"/>
        <v/>
      </c>
      <c r="Q106" s="109" t="str">
        <f t="shared" ca="1" si="20"/>
        <v/>
      </c>
      <c r="R106" s="109" t="str">
        <f t="shared" ca="1" si="21"/>
        <v/>
      </c>
      <c r="S106" s="109" t="str">
        <f t="shared" ca="1" si="32"/>
        <v/>
      </c>
      <c r="T106" s="109" t="str">
        <f t="shared" ca="1" si="26"/>
        <v/>
      </c>
      <c r="V106" s="106" t="str">
        <f ca="1">IF(E106="","",IF(SUM($Q$4:Q106)=0,100000,ABS(SUM($P$4:P106)/SUM($Q$4:Q106))))</f>
        <v/>
      </c>
      <c r="W106" s="109" t="str">
        <f t="shared" ca="1" si="27"/>
        <v/>
      </c>
      <c r="X106" s="109" t="str">
        <f t="shared" ca="1" si="27"/>
        <v/>
      </c>
      <c r="Z106" s="110" t="str">
        <f t="shared" ca="1" si="22"/>
        <v/>
      </c>
      <c r="AA106" s="109" t="str">
        <f t="shared" ca="1" si="28"/>
        <v/>
      </c>
      <c r="AC106" s="110" t="str">
        <f t="shared" ca="1" si="23"/>
        <v/>
      </c>
      <c r="AD106" s="109" t="str">
        <f t="shared" ca="1" si="29"/>
        <v/>
      </c>
      <c r="AF106" s="109" t="str">
        <f t="shared" ca="1" si="30"/>
        <v/>
      </c>
      <c r="AG106" s="110" t="str">
        <f t="shared" ca="1" si="24"/>
        <v/>
      </c>
      <c r="AH106" s="109" t="str">
        <f t="shared" ca="1" si="31"/>
        <v/>
      </c>
    </row>
    <row r="107" spans="5:34" x14ac:dyDescent="0.2">
      <c r="E107" s="108" t="str">
        <f ca="1">SELECTED!C107</f>
        <v/>
      </c>
      <c r="F107" s="104" t="str">
        <f ca="1">SELECTED!D107</f>
        <v/>
      </c>
      <c r="G107" s="104" t="str">
        <f ca="1">SELECTED!E107</f>
        <v/>
      </c>
      <c r="I107" s="110" t="str">
        <f t="shared" ca="1" si="17"/>
        <v/>
      </c>
      <c r="J107" s="110" t="str">
        <f t="shared" ca="1" si="18"/>
        <v/>
      </c>
      <c r="K107" s="110" t="str">
        <f t="shared" ca="1" si="19"/>
        <v/>
      </c>
      <c r="M107" s="110" t="str">
        <f ca="1">IFERROR(MATCH(E107,INDEX!A:A,1),"")</f>
        <v/>
      </c>
      <c r="N107" s="109" t="str">
        <f ca="1">IFERROR(OFFSET(INDEX!$F$1,M107-1,0),"")</f>
        <v/>
      </c>
      <c r="P107" s="109" t="str">
        <f t="shared" ca="1" si="25"/>
        <v/>
      </c>
      <c r="Q107" s="109" t="str">
        <f t="shared" ca="1" si="20"/>
        <v/>
      </c>
      <c r="R107" s="109" t="str">
        <f t="shared" ca="1" si="21"/>
        <v/>
      </c>
      <c r="S107" s="109" t="str">
        <f t="shared" ca="1" si="32"/>
        <v/>
      </c>
      <c r="T107" s="109" t="str">
        <f t="shared" ca="1" si="26"/>
        <v/>
      </c>
      <c r="V107" s="106" t="str">
        <f ca="1">IF(E107="","",IF(SUM($Q$4:Q107)=0,100000,ABS(SUM($P$4:P107)/SUM($Q$4:Q107))))</f>
        <v/>
      </c>
      <c r="W107" s="109" t="str">
        <f t="shared" ca="1" si="27"/>
        <v/>
      </c>
      <c r="X107" s="109" t="str">
        <f t="shared" ca="1" si="27"/>
        <v/>
      </c>
      <c r="Z107" s="110" t="str">
        <f t="shared" ca="1" si="22"/>
        <v/>
      </c>
      <c r="AA107" s="109" t="str">
        <f t="shared" ca="1" si="28"/>
        <v/>
      </c>
      <c r="AC107" s="110" t="str">
        <f t="shared" ca="1" si="23"/>
        <v/>
      </c>
      <c r="AD107" s="109" t="str">
        <f t="shared" ca="1" si="29"/>
        <v/>
      </c>
      <c r="AF107" s="109" t="str">
        <f t="shared" ca="1" si="30"/>
        <v/>
      </c>
      <c r="AG107" s="110" t="str">
        <f t="shared" ca="1" si="24"/>
        <v/>
      </c>
      <c r="AH107" s="109" t="str">
        <f t="shared" ca="1" si="31"/>
        <v/>
      </c>
    </row>
    <row r="108" spans="5:34" x14ac:dyDescent="0.2">
      <c r="E108" s="108" t="str">
        <f ca="1">SELECTED!C108</f>
        <v/>
      </c>
      <c r="F108" s="104" t="str">
        <f ca="1">SELECTED!D108</f>
        <v/>
      </c>
      <c r="G108" s="104" t="str">
        <f ca="1">SELECTED!E108</f>
        <v/>
      </c>
      <c r="I108" s="110" t="str">
        <f t="shared" ca="1" si="17"/>
        <v/>
      </c>
      <c r="J108" s="110" t="str">
        <f t="shared" ca="1" si="18"/>
        <v/>
      </c>
      <c r="K108" s="110" t="str">
        <f t="shared" ca="1" si="19"/>
        <v/>
      </c>
      <c r="M108" s="110" t="str">
        <f ca="1">IFERROR(MATCH(E108,INDEX!A:A,1),"")</f>
        <v/>
      </c>
      <c r="N108" s="109" t="str">
        <f ca="1">IFERROR(OFFSET(INDEX!$F$1,M108-1,0),"")</f>
        <v/>
      </c>
      <c r="P108" s="109" t="str">
        <f t="shared" ca="1" si="25"/>
        <v/>
      </c>
      <c r="Q108" s="109" t="str">
        <f t="shared" ca="1" si="20"/>
        <v/>
      </c>
      <c r="R108" s="109" t="str">
        <f t="shared" ca="1" si="21"/>
        <v/>
      </c>
      <c r="S108" s="109" t="str">
        <f t="shared" ca="1" si="32"/>
        <v/>
      </c>
      <c r="T108" s="109" t="str">
        <f t="shared" ca="1" si="26"/>
        <v/>
      </c>
      <c r="V108" s="106" t="str">
        <f ca="1">IF(E108="","",IF(SUM($Q$4:Q108)=0,100000,ABS(SUM($P$4:P108)/SUM($Q$4:Q108))))</f>
        <v/>
      </c>
      <c r="W108" s="109" t="str">
        <f t="shared" ca="1" si="27"/>
        <v/>
      </c>
      <c r="X108" s="109" t="str">
        <f t="shared" ca="1" si="27"/>
        <v/>
      </c>
      <c r="Z108" s="110" t="str">
        <f t="shared" ca="1" si="22"/>
        <v/>
      </c>
      <c r="AA108" s="109" t="str">
        <f t="shared" ca="1" si="28"/>
        <v/>
      </c>
      <c r="AC108" s="110" t="str">
        <f t="shared" ca="1" si="23"/>
        <v/>
      </c>
      <c r="AD108" s="109" t="str">
        <f t="shared" ca="1" si="29"/>
        <v/>
      </c>
      <c r="AF108" s="109" t="str">
        <f t="shared" ca="1" si="30"/>
        <v/>
      </c>
      <c r="AG108" s="110" t="str">
        <f t="shared" ca="1" si="24"/>
        <v/>
      </c>
      <c r="AH108" s="109" t="str">
        <f t="shared" ca="1" si="31"/>
        <v/>
      </c>
    </row>
    <row r="109" spans="5:34" x14ac:dyDescent="0.2">
      <c r="E109" s="108" t="str">
        <f ca="1">SELECTED!C109</f>
        <v/>
      </c>
      <c r="F109" s="104" t="str">
        <f ca="1">SELECTED!D109</f>
        <v/>
      </c>
      <c r="G109" s="104" t="str">
        <f ca="1">SELECTED!E109</f>
        <v/>
      </c>
      <c r="I109" s="110" t="str">
        <f t="shared" ca="1" si="17"/>
        <v/>
      </c>
      <c r="J109" s="110" t="str">
        <f t="shared" ca="1" si="18"/>
        <v/>
      </c>
      <c r="K109" s="110" t="str">
        <f t="shared" ca="1" si="19"/>
        <v/>
      </c>
      <c r="M109" s="110" t="str">
        <f ca="1">IFERROR(MATCH(E109,INDEX!A:A,1),"")</f>
        <v/>
      </c>
      <c r="N109" s="109" t="str">
        <f ca="1">IFERROR(OFFSET(INDEX!$F$1,M109-1,0),"")</f>
        <v/>
      </c>
      <c r="P109" s="109" t="str">
        <f t="shared" ca="1" si="25"/>
        <v/>
      </c>
      <c r="Q109" s="109" t="str">
        <f t="shared" ca="1" si="20"/>
        <v/>
      </c>
      <c r="R109" s="109" t="str">
        <f t="shared" ca="1" si="21"/>
        <v/>
      </c>
      <c r="S109" s="109" t="str">
        <f t="shared" ca="1" si="32"/>
        <v/>
      </c>
      <c r="T109" s="109" t="str">
        <f t="shared" ca="1" si="26"/>
        <v/>
      </c>
      <c r="V109" s="106" t="str">
        <f ca="1">IF(E109="","",IF(SUM($Q$4:Q109)=0,100000,ABS(SUM($P$4:P109)/SUM($Q$4:Q109))))</f>
        <v/>
      </c>
      <c r="W109" s="109" t="str">
        <f t="shared" ca="1" si="27"/>
        <v/>
      </c>
      <c r="X109" s="109" t="str">
        <f t="shared" ca="1" si="27"/>
        <v/>
      </c>
      <c r="Z109" s="110" t="str">
        <f t="shared" ca="1" si="22"/>
        <v/>
      </c>
      <c r="AA109" s="109" t="str">
        <f t="shared" ca="1" si="28"/>
        <v/>
      </c>
      <c r="AC109" s="110" t="str">
        <f t="shared" ca="1" si="23"/>
        <v/>
      </c>
      <c r="AD109" s="109" t="str">
        <f t="shared" ca="1" si="29"/>
        <v/>
      </c>
      <c r="AF109" s="109" t="str">
        <f t="shared" ca="1" si="30"/>
        <v/>
      </c>
      <c r="AG109" s="110" t="str">
        <f t="shared" ca="1" si="24"/>
        <v/>
      </c>
      <c r="AH109" s="109" t="str">
        <f t="shared" ca="1" si="31"/>
        <v/>
      </c>
    </row>
    <row r="110" spans="5:34" x14ac:dyDescent="0.2">
      <c r="E110" s="108" t="str">
        <f ca="1">SELECTED!C110</f>
        <v/>
      </c>
      <c r="F110" s="104" t="str">
        <f ca="1">SELECTED!D110</f>
        <v/>
      </c>
      <c r="G110" s="104" t="str">
        <f ca="1">SELECTED!E110</f>
        <v/>
      </c>
      <c r="I110" s="110" t="str">
        <f t="shared" ca="1" si="17"/>
        <v/>
      </c>
      <c r="J110" s="110" t="str">
        <f t="shared" ca="1" si="18"/>
        <v/>
      </c>
      <c r="K110" s="110" t="str">
        <f t="shared" ca="1" si="19"/>
        <v/>
      </c>
      <c r="M110" s="110" t="str">
        <f ca="1">IFERROR(MATCH(E110,INDEX!A:A,1),"")</f>
        <v/>
      </c>
      <c r="N110" s="109" t="str">
        <f ca="1">IFERROR(OFFSET(INDEX!$F$1,M110-1,0),"")</f>
        <v/>
      </c>
      <c r="P110" s="109" t="str">
        <f t="shared" ca="1" si="25"/>
        <v/>
      </c>
      <c r="Q110" s="109" t="str">
        <f t="shared" ca="1" si="20"/>
        <v/>
      </c>
      <c r="R110" s="109" t="str">
        <f t="shared" ca="1" si="21"/>
        <v/>
      </c>
      <c r="S110" s="109" t="str">
        <f t="shared" ca="1" si="32"/>
        <v/>
      </c>
      <c r="T110" s="109" t="str">
        <f t="shared" ca="1" si="26"/>
        <v/>
      </c>
      <c r="V110" s="106" t="str">
        <f ca="1">IF(E110="","",IF(SUM($Q$4:Q110)=0,100000,ABS(SUM($P$4:P110)/SUM($Q$4:Q110))))</f>
        <v/>
      </c>
      <c r="W110" s="109" t="str">
        <f t="shared" ca="1" si="27"/>
        <v/>
      </c>
      <c r="X110" s="109" t="str">
        <f t="shared" ca="1" si="27"/>
        <v/>
      </c>
      <c r="Z110" s="110" t="str">
        <f t="shared" ca="1" si="22"/>
        <v/>
      </c>
      <c r="AA110" s="109" t="str">
        <f t="shared" ca="1" si="28"/>
        <v/>
      </c>
      <c r="AC110" s="110" t="str">
        <f t="shared" ca="1" si="23"/>
        <v/>
      </c>
      <c r="AD110" s="109" t="str">
        <f t="shared" ca="1" si="29"/>
        <v/>
      </c>
      <c r="AF110" s="109" t="str">
        <f t="shared" ca="1" si="30"/>
        <v/>
      </c>
      <c r="AG110" s="110" t="str">
        <f t="shared" ca="1" si="24"/>
        <v/>
      </c>
      <c r="AH110" s="109" t="str">
        <f t="shared" ca="1" si="31"/>
        <v/>
      </c>
    </row>
    <row r="111" spans="5:34" x14ac:dyDescent="0.2">
      <c r="E111" s="108" t="str">
        <f ca="1">SELECTED!C111</f>
        <v/>
      </c>
      <c r="F111" s="104" t="str">
        <f ca="1">SELECTED!D111</f>
        <v/>
      </c>
      <c r="G111" s="104" t="str">
        <f ca="1">SELECTED!E111</f>
        <v/>
      </c>
      <c r="I111" s="110" t="str">
        <f t="shared" ca="1" si="17"/>
        <v/>
      </c>
      <c r="J111" s="110" t="str">
        <f t="shared" ca="1" si="18"/>
        <v/>
      </c>
      <c r="K111" s="110" t="str">
        <f t="shared" ca="1" si="19"/>
        <v/>
      </c>
      <c r="M111" s="110" t="str">
        <f ca="1">IFERROR(MATCH(E111,INDEX!A:A,1),"")</f>
        <v/>
      </c>
      <c r="N111" s="109" t="str">
        <f ca="1">IFERROR(OFFSET(INDEX!$F$1,M111-1,0),"")</f>
        <v/>
      </c>
      <c r="P111" s="109" t="str">
        <f t="shared" ca="1" si="25"/>
        <v/>
      </c>
      <c r="Q111" s="109" t="str">
        <f t="shared" ca="1" si="20"/>
        <v/>
      </c>
      <c r="R111" s="109" t="str">
        <f t="shared" ca="1" si="21"/>
        <v/>
      </c>
      <c r="S111" s="109" t="str">
        <f t="shared" ca="1" si="32"/>
        <v/>
      </c>
      <c r="T111" s="109" t="str">
        <f t="shared" ca="1" si="26"/>
        <v/>
      </c>
      <c r="V111" s="106" t="str">
        <f ca="1">IF(E111="","",IF(SUM($Q$4:Q111)=0,100000,ABS(SUM($P$4:P111)/SUM($Q$4:Q111))))</f>
        <v/>
      </c>
      <c r="W111" s="109" t="str">
        <f t="shared" ca="1" si="27"/>
        <v/>
      </c>
      <c r="X111" s="109" t="str">
        <f t="shared" ca="1" si="27"/>
        <v/>
      </c>
      <c r="Z111" s="110" t="str">
        <f t="shared" ca="1" si="22"/>
        <v/>
      </c>
      <c r="AA111" s="109" t="str">
        <f t="shared" ca="1" si="28"/>
        <v/>
      </c>
      <c r="AC111" s="110" t="str">
        <f t="shared" ca="1" si="23"/>
        <v/>
      </c>
      <c r="AD111" s="109" t="str">
        <f t="shared" ca="1" si="29"/>
        <v/>
      </c>
      <c r="AF111" s="109" t="str">
        <f t="shared" ca="1" si="30"/>
        <v/>
      </c>
      <c r="AG111" s="110" t="str">
        <f t="shared" ca="1" si="24"/>
        <v/>
      </c>
      <c r="AH111" s="109" t="str">
        <f t="shared" ca="1" si="31"/>
        <v/>
      </c>
    </row>
    <row r="112" spans="5:34" x14ac:dyDescent="0.2">
      <c r="E112" s="108" t="str">
        <f ca="1">SELECTED!C112</f>
        <v/>
      </c>
      <c r="F112" s="104" t="str">
        <f ca="1">SELECTED!D112</f>
        <v/>
      </c>
      <c r="G112" s="104" t="str">
        <f ca="1">SELECTED!E112</f>
        <v/>
      </c>
      <c r="I112" s="110" t="str">
        <f t="shared" ca="1" si="17"/>
        <v/>
      </c>
      <c r="J112" s="110" t="str">
        <f t="shared" ca="1" si="18"/>
        <v/>
      </c>
      <c r="K112" s="110" t="str">
        <f t="shared" ca="1" si="19"/>
        <v/>
      </c>
      <c r="M112" s="110" t="str">
        <f ca="1">IFERROR(MATCH(E112,INDEX!A:A,1),"")</f>
        <v/>
      </c>
      <c r="N112" s="109" t="str">
        <f ca="1">IFERROR(OFFSET(INDEX!$F$1,M112-1,0),"")</f>
        <v/>
      </c>
      <c r="P112" s="109" t="str">
        <f t="shared" ca="1" si="25"/>
        <v/>
      </c>
      <c r="Q112" s="109" t="str">
        <f t="shared" ca="1" si="20"/>
        <v/>
      </c>
      <c r="R112" s="109" t="str">
        <f t="shared" ca="1" si="21"/>
        <v/>
      </c>
      <c r="S112" s="109" t="str">
        <f t="shared" ca="1" si="32"/>
        <v/>
      </c>
      <c r="T112" s="109" t="str">
        <f t="shared" ca="1" si="26"/>
        <v/>
      </c>
      <c r="V112" s="106" t="str">
        <f ca="1">IF(E112="","",IF(SUM($Q$4:Q112)=0,100000,ABS(SUM($P$4:P112)/SUM($Q$4:Q112))))</f>
        <v/>
      </c>
      <c r="W112" s="109" t="str">
        <f t="shared" ca="1" si="27"/>
        <v/>
      </c>
      <c r="X112" s="109" t="str">
        <f t="shared" ca="1" si="27"/>
        <v/>
      </c>
      <c r="Z112" s="110" t="str">
        <f t="shared" ca="1" si="22"/>
        <v/>
      </c>
      <c r="AA112" s="109" t="str">
        <f t="shared" ca="1" si="28"/>
        <v/>
      </c>
      <c r="AC112" s="110" t="str">
        <f t="shared" ca="1" si="23"/>
        <v/>
      </c>
      <c r="AD112" s="109" t="str">
        <f t="shared" ca="1" si="29"/>
        <v/>
      </c>
      <c r="AF112" s="109" t="str">
        <f t="shared" ca="1" si="30"/>
        <v/>
      </c>
      <c r="AG112" s="110" t="str">
        <f t="shared" ca="1" si="24"/>
        <v/>
      </c>
      <c r="AH112" s="109" t="str">
        <f t="shared" ca="1" si="31"/>
        <v/>
      </c>
    </row>
    <row r="113" spans="5:34" x14ac:dyDescent="0.2">
      <c r="E113" s="108" t="str">
        <f ca="1">SELECTED!C113</f>
        <v/>
      </c>
      <c r="F113" s="104" t="str">
        <f ca="1">SELECTED!D113</f>
        <v/>
      </c>
      <c r="G113" s="104" t="str">
        <f ca="1">SELECTED!E113</f>
        <v/>
      </c>
      <c r="I113" s="110" t="str">
        <f t="shared" ca="1" si="17"/>
        <v/>
      </c>
      <c r="J113" s="110" t="str">
        <f t="shared" ca="1" si="18"/>
        <v/>
      </c>
      <c r="K113" s="110" t="str">
        <f t="shared" ca="1" si="19"/>
        <v/>
      </c>
      <c r="M113" s="110" t="str">
        <f ca="1">IFERROR(MATCH(E113,INDEX!A:A,1),"")</f>
        <v/>
      </c>
      <c r="N113" s="109" t="str">
        <f ca="1">IFERROR(OFFSET(INDEX!$F$1,M113-1,0),"")</f>
        <v/>
      </c>
      <c r="P113" s="109" t="str">
        <f t="shared" ca="1" si="25"/>
        <v/>
      </c>
      <c r="Q113" s="109" t="str">
        <f t="shared" ca="1" si="20"/>
        <v/>
      </c>
      <c r="R113" s="109" t="str">
        <f t="shared" ca="1" si="21"/>
        <v/>
      </c>
      <c r="S113" s="109" t="str">
        <f t="shared" ca="1" si="32"/>
        <v/>
      </c>
      <c r="T113" s="109" t="str">
        <f t="shared" ca="1" si="26"/>
        <v/>
      </c>
      <c r="V113" s="106" t="str">
        <f ca="1">IF(E113="","",IF(SUM($Q$4:Q113)=0,100000,ABS(SUM($P$4:P113)/SUM($Q$4:Q113))))</f>
        <v/>
      </c>
      <c r="W113" s="109" t="str">
        <f t="shared" ca="1" si="27"/>
        <v/>
      </c>
      <c r="X113" s="109" t="str">
        <f t="shared" ca="1" si="27"/>
        <v/>
      </c>
      <c r="Z113" s="110" t="str">
        <f t="shared" ca="1" si="22"/>
        <v/>
      </c>
      <c r="AA113" s="109" t="str">
        <f t="shared" ca="1" si="28"/>
        <v/>
      </c>
      <c r="AC113" s="110" t="str">
        <f t="shared" ca="1" si="23"/>
        <v/>
      </c>
      <c r="AD113" s="109" t="str">
        <f t="shared" ca="1" si="29"/>
        <v/>
      </c>
      <c r="AF113" s="109" t="str">
        <f t="shared" ca="1" si="30"/>
        <v/>
      </c>
      <c r="AG113" s="110" t="str">
        <f t="shared" ca="1" si="24"/>
        <v/>
      </c>
      <c r="AH113" s="109" t="str">
        <f t="shared" ca="1" si="31"/>
        <v/>
      </c>
    </row>
    <row r="114" spans="5:34" x14ac:dyDescent="0.2">
      <c r="E114" s="108" t="str">
        <f ca="1">SELECTED!C114</f>
        <v/>
      </c>
      <c r="F114" s="104" t="str">
        <f ca="1">SELECTED!D114</f>
        <v/>
      </c>
      <c r="G114" s="104" t="str">
        <f ca="1">SELECTED!E114</f>
        <v/>
      </c>
      <c r="I114" s="110" t="str">
        <f t="shared" ca="1" si="17"/>
        <v/>
      </c>
      <c r="J114" s="110" t="str">
        <f t="shared" ca="1" si="18"/>
        <v/>
      </c>
      <c r="K114" s="110" t="str">
        <f t="shared" ca="1" si="19"/>
        <v/>
      </c>
      <c r="M114" s="110" t="str">
        <f ca="1">IFERROR(MATCH(E114,INDEX!A:A,1),"")</f>
        <v/>
      </c>
      <c r="N114" s="109" t="str">
        <f ca="1">IFERROR(OFFSET(INDEX!$F$1,M114-1,0),"")</f>
        <v/>
      </c>
      <c r="P114" s="109" t="str">
        <f t="shared" ca="1" si="25"/>
        <v/>
      </c>
      <c r="Q114" s="109" t="str">
        <f t="shared" ca="1" si="20"/>
        <v/>
      </c>
      <c r="R114" s="109" t="str">
        <f t="shared" ca="1" si="21"/>
        <v/>
      </c>
      <c r="S114" s="109" t="str">
        <f t="shared" ca="1" si="32"/>
        <v/>
      </c>
      <c r="T114" s="109" t="str">
        <f t="shared" ca="1" si="26"/>
        <v/>
      </c>
      <c r="V114" s="106" t="str">
        <f ca="1">IF(E114="","",IF(SUM($Q$4:Q114)=0,100000,ABS(SUM($P$4:P114)/SUM($Q$4:Q114))))</f>
        <v/>
      </c>
      <c r="W114" s="109" t="str">
        <f t="shared" ca="1" si="27"/>
        <v/>
      </c>
      <c r="X114" s="109" t="str">
        <f t="shared" ca="1" si="27"/>
        <v/>
      </c>
      <c r="Z114" s="110" t="str">
        <f t="shared" ca="1" si="22"/>
        <v/>
      </c>
      <c r="AA114" s="109" t="str">
        <f t="shared" ca="1" si="28"/>
        <v/>
      </c>
      <c r="AC114" s="110" t="str">
        <f t="shared" ca="1" si="23"/>
        <v/>
      </c>
      <c r="AD114" s="109" t="str">
        <f t="shared" ca="1" si="29"/>
        <v/>
      </c>
      <c r="AF114" s="109" t="str">
        <f t="shared" ca="1" si="30"/>
        <v/>
      </c>
      <c r="AG114" s="110" t="str">
        <f t="shared" ca="1" si="24"/>
        <v/>
      </c>
      <c r="AH114" s="109" t="str">
        <f t="shared" ca="1" si="31"/>
        <v/>
      </c>
    </row>
    <row r="115" spans="5:34" x14ac:dyDescent="0.2">
      <c r="E115" s="108" t="str">
        <f ca="1">SELECTED!C115</f>
        <v/>
      </c>
      <c r="F115" s="104" t="str">
        <f ca="1">SELECTED!D115</f>
        <v/>
      </c>
      <c r="G115" s="104" t="str">
        <f ca="1">SELECTED!E115</f>
        <v/>
      </c>
      <c r="I115" s="110" t="str">
        <f t="shared" ca="1" si="17"/>
        <v/>
      </c>
      <c r="J115" s="110" t="str">
        <f t="shared" ca="1" si="18"/>
        <v/>
      </c>
      <c r="K115" s="110" t="str">
        <f t="shared" ca="1" si="19"/>
        <v/>
      </c>
      <c r="M115" s="110" t="str">
        <f ca="1">IFERROR(MATCH(E115,INDEX!A:A,1),"")</f>
        <v/>
      </c>
      <c r="N115" s="109" t="str">
        <f ca="1">IFERROR(OFFSET(INDEX!$F$1,M115-1,0),"")</f>
        <v/>
      </c>
      <c r="P115" s="109" t="str">
        <f t="shared" ca="1" si="25"/>
        <v/>
      </c>
      <c r="Q115" s="109" t="str">
        <f t="shared" ca="1" si="20"/>
        <v/>
      </c>
      <c r="R115" s="109" t="str">
        <f t="shared" ca="1" si="21"/>
        <v/>
      </c>
      <c r="S115" s="109" t="str">
        <f t="shared" ca="1" si="32"/>
        <v/>
      </c>
      <c r="T115" s="109" t="str">
        <f t="shared" ca="1" si="26"/>
        <v/>
      </c>
      <c r="V115" s="106" t="str">
        <f ca="1">IF(E115="","",IF(SUM($Q$4:Q115)=0,100000,ABS(SUM($P$4:P115)/SUM($Q$4:Q115))))</f>
        <v/>
      </c>
      <c r="W115" s="109" t="str">
        <f t="shared" ca="1" si="27"/>
        <v/>
      </c>
      <c r="X115" s="109" t="str">
        <f t="shared" ca="1" si="27"/>
        <v/>
      </c>
      <c r="Z115" s="110" t="str">
        <f t="shared" ca="1" si="22"/>
        <v/>
      </c>
      <c r="AA115" s="109" t="str">
        <f t="shared" ca="1" si="28"/>
        <v/>
      </c>
      <c r="AC115" s="110" t="str">
        <f t="shared" ca="1" si="23"/>
        <v/>
      </c>
      <c r="AD115" s="109" t="str">
        <f t="shared" ca="1" si="29"/>
        <v/>
      </c>
      <c r="AF115" s="109" t="str">
        <f t="shared" ca="1" si="30"/>
        <v/>
      </c>
      <c r="AG115" s="110" t="str">
        <f t="shared" ca="1" si="24"/>
        <v/>
      </c>
      <c r="AH115" s="109" t="str">
        <f t="shared" ca="1" si="31"/>
        <v/>
      </c>
    </row>
    <row r="116" spans="5:34" x14ac:dyDescent="0.2">
      <c r="E116" s="108" t="str">
        <f ca="1">SELECTED!C116</f>
        <v/>
      </c>
      <c r="F116" s="104" t="str">
        <f ca="1">SELECTED!D116</f>
        <v/>
      </c>
      <c r="G116" s="104" t="str">
        <f ca="1">SELECTED!E116</f>
        <v/>
      </c>
      <c r="I116" s="110" t="str">
        <f t="shared" ca="1" si="17"/>
        <v/>
      </c>
      <c r="J116" s="110" t="str">
        <f t="shared" ca="1" si="18"/>
        <v/>
      </c>
      <c r="K116" s="110" t="str">
        <f t="shared" ca="1" si="19"/>
        <v/>
      </c>
      <c r="M116" s="110" t="str">
        <f ca="1">IFERROR(MATCH(E116,INDEX!A:A,1),"")</f>
        <v/>
      </c>
      <c r="N116" s="109" t="str">
        <f ca="1">IFERROR(OFFSET(INDEX!$F$1,M116-1,0),"")</f>
        <v/>
      </c>
      <c r="P116" s="109" t="str">
        <f t="shared" ca="1" si="25"/>
        <v/>
      </c>
      <c r="Q116" s="109" t="str">
        <f t="shared" ca="1" si="20"/>
        <v/>
      </c>
      <c r="R116" s="109" t="str">
        <f t="shared" ca="1" si="21"/>
        <v/>
      </c>
      <c r="S116" s="109" t="str">
        <f t="shared" ca="1" si="32"/>
        <v/>
      </c>
      <c r="T116" s="109" t="str">
        <f t="shared" ca="1" si="26"/>
        <v/>
      </c>
      <c r="V116" s="106" t="str">
        <f ca="1">IF(E116="","",IF(SUM($Q$4:Q116)=0,100000,ABS(SUM($P$4:P116)/SUM($Q$4:Q116))))</f>
        <v/>
      </c>
      <c r="W116" s="109" t="str">
        <f t="shared" ca="1" si="27"/>
        <v/>
      </c>
      <c r="X116" s="109" t="str">
        <f t="shared" ca="1" si="27"/>
        <v/>
      </c>
      <c r="Z116" s="110" t="str">
        <f t="shared" ca="1" si="22"/>
        <v/>
      </c>
      <c r="AA116" s="109" t="str">
        <f t="shared" ca="1" si="28"/>
        <v/>
      </c>
      <c r="AC116" s="110" t="str">
        <f t="shared" ca="1" si="23"/>
        <v/>
      </c>
      <c r="AD116" s="109" t="str">
        <f t="shared" ca="1" si="29"/>
        <v/>
      </c>
      <c r="AF116" s="109" t="str">
        <f t="shared" ca="1" si="30"/>
        <v/>
      </c>
      <c r="AG116" s="110" t="str">
        <f t="shared" ca="1" si="24"/>
        <v/>
      </c>
      <c r="AH116" s="109" t="str">
        <f t="shared" ca="1" si="31"/>
        <v/>
      </c>
    </row>
    <row r="117" spans="5:34" x14ac:dyDescent="0.2">
      <c r="E117" s="108" t="str">
        <f ca="1">SELECTED!C117</f>
        <v/>
      </c>
      <c r="F117" s="104" t="str">
        <f ca="1">SELECTED!D117</f>
        <v/>
      </c>
      <c r="G117" s="104" t="str">
        <f ca="1">SELECTED!E117</f>
        <v/>
      </c>
      <c r="I117" s="110" t="str">
        <f t="shared" ca="1" si="17"/>
        <v/>
      </c>
      <c r="J117" s="110" t="str">
        <f t="shared" ca="1" si="18"/>
        <v/>
      </c>
      <c r="K117" s="110" t="str">
        <f t="shared" ca="1" si="19"/>
        <v/>
      </c>
      <c r="M117" s="110" t="str">
        <f ca="1">IFERROR(MATCH(E117,INDEX!A:A,1),"")</f>
        <v/>
      </c>
      <c r="N117" s="109" t="str">
        <f ca="1">IFERROR(OFFSET(INDEX!$F$1,M117-1,0),"")</f>
        <v/>
      </c>
      <c r="P117" s="109" t="str">
        <f t="shared" ca="1" si="25"/>
        <v/>
      </c>
      <c r="Q117" s="109" t="str">
        <f t="shared" ca="1" si="20"/>
        <v/>
      </c>
      <c r="R117" s="109" t="str">
        <f t="shared" ca="1" si="21"/>
        <v/>
      </c>
      <c r="S117" s="109" t="str">
        <f t="shared" ca="1" si="32"/>
        <v/>
      </c>
      <c r="T117" s="109" t="str">
        <f t="shared" ca="1" si="26"/>
        <v/>
      </c>
      <c r="V117" s="106" t="str">
        <f ca="1">IF(E117="","",IF(SUM($Q$4:Q117)=0,100000,ABS(SUM($P$4:P117)/SUM($Q$4:Q117))))</f>
        <v/>
      </c>
      <c r="W117" s="109" t="str">
        <f t="shared" ca="1" si="27"/>
        <v/>
      </c>
      <c r="X117" s="109" t="str">
        <f t="shared" ca="1" si="27"/>
        <v/>
      </c>
      <c r="Z117" s="110" t="str">
        <f t="shared" ca="1" si="22"/>
        <v/>
      </c>
      <c r="AA117" s="109" t="str">
        <f t="shared" ca="1" si="28"/>
        <v/>
      </c>
      <c r="AC117" s="110" t="str">
        <f t="shared" ca="1" si="23"/>
        <v/>
      </c>
      <c r="AD117" s="109" t="str">
        <f t="shared" ca="1" si="29"/>
        <v/>
      </c>
      <c r="AF117" s="109" t="str">
        <f t="shared" ca="1" si="30"/>
        <v/>
      </c>
      <c r="AG117" s="110" t="str">
        <f t="shared" ca="1" si="24"/>
        <v/>
      </c>
      <c r="AH117" s="109" t="str">
        <f t="shared" ca="1" si="31"/>
        <v/>
      </c>
    </row>
    <row r="118" spans="5:34" x14ac:dyDescent="0.2">
      <c r="E118" s="108" t="str">
        <f ca="1">SELECTED!C118</f>
        <v/>
      </c>
      <c r="F118" s="104" t="str">
        <f ca="1">SELECTED!D118</f>
        <v/>
      </c>
      <c r="G118" s="104" t="str">
        <f ca="1">SELECTED!E118</f>
        <v/>
      </c>
      <c r="I118" s="110" t="str">
        <f t="shared" ca="1" si="17"/>
        <v/>
      </c>
      <c r="J118" s="110" t="str">
        <f t="shared" ca="1" si="18"/>
        <v/>
      </c>
      <c r="K118" s="110" t="str">
        <f t="shared" ca="1" si="19"/>
        <v/>
      </c>
      <c r="M118" s="110" t="str">
        <f ca="1">IFERROR(MATCH(E118,INDEX!A:A,1),"")</f>
        <v/>
      </c>
      <c r="N118" s="109" t="str">
        <f ca="1">IFERROR(OFFSET(INDEX!$F$1,M118-1,0),"")</f>
        <v/>
      </c>
      <c r="P118" s="109" t="str">
        <f t="shared" ca="1" si="25"/>
        <v/>
      </c>
      <c r="Q118" s="109" t="str">
        <f t="shared" ca="1" si="20"/>
        <v/>
      </c>
      <c r="R118" s="109" t="str">
        <f t="shared" ca="1" si="21"/>
        <v/>
      </c>
      <c r="S118" s="109" t="str">
        <f t="shared" ca="1" si="32"/>
        <v/>
      </c>
      <c r="T118" s="109" t="str">
        <f t="shared" ca="1" si="26"/>
        <v/>
      </c>
      <c r="V118" s="106" t="str">
        <f ca="1">IF(E118="","",IF(SUM($Q$4:Q118)=0,100000,ABS(SUM($P$4:P118)/SUM($Q$4:Q118))))</f>
        <v/>
      </c>
      <c r="W118" s="109" t="str">
        <f t="shared" ca="1" si="27"/>
        <v/>
      </c>
      <c r="X118" s="109" t="str">
        <f t="shared" ca="1" si="27"/>
        <v/>
      </c>
      <c r="Z118" s="110" t="str">
        <f t="shared" ca="1" si="22"/>
        <v/>
      </c>
      <c r="AA118" s="109" t="str">
        <f t="shared" ca="1" si="28"/>
        <v/>
      </c>
      <c r="AC118" s="110" t="str">
        <f t="shared" ca="1" si="23"/>
        <v/>
      </c>
      <c r="AD118" s="109" t="str">
        <f t="shared" ca="1" si="29"/>
        <v/>
      </c>
      <c r="AF118" s="109" t="str">
        <f t="shared" ca="1" si="30"/>
        <v/>
      </c>
      <c r="AG118" s="110" t="str">
        <f t="shared" ca="1" si="24"/>
        <v/>
      </c>
      <c r="AH118" s="109" t="str">
        <f t="shared" ca="1" si="31"/>
        <v/>
      </c>
    </row>
    <row r="119" spans="5:34" x14ac:dyDescent="0.2">
      <c r="E119" s="108" t="str">
        <f ca="1">SELECTED!C119</f>
        <v/>
      </c>
      <c r="F119" s="104" t="str">
        <f ca="1">SELECTED!D119</f>
        <v/>
      </c>
      <c r="G119" s="104" t="str">
        <f ca="1">SELECTED!E119</f>
        <v/>
      </c>
      <c r="I119" s="110" t="str">
        <f t="shared" ca="1" si="17"/>
        <v/>
      </c>
      <c r="J119" s="110" t="str">
        <f t="shared" ca="1" si="18"/>
        <v/>
      </c>
      <c r="K119" s="110" t="str">
        <f t="shared" ca="1" si="19"/>
        <v/>
      </c>
      <c r="M119" s="110" t="str">
        <f ca="1">IFERROR(MATCH(E119,INDEX!A:A,1),"")</f>
        <v/>
      </c>
      <c r="N119" s="109" t="str">
        <f ca="1">IFERROR(OFFSET(INDEX!$F$1,M119-1,0),"")</f>
        <v/>
      </c>
      <c r="P119" s="109" t="str">
        <f t="shared" ca="1" si="25"/>
        <v/>
      </c>
      <c r="Q119" s="109" t="str">
        <f t="shared" ca="1" si="20"/>
        <v/>
      </c>
      <c r="R119" s="109" t="str">
        <f t="shared" ca="1" si="21"/>
        <v/>
      </c>
      <c r="S119" s="109" t="str">
        <f t="shared" ca="1" si="32"/>
        <v/>
      </c>
      <c r="T119" s="109" t="str">
        <f t="shared" ca="1" si="26"/>
        <v/>
      </c>
      <c r="V119" s="106" t="str">
        <f ca="1">IF(E119="","",IF(SUM($Q$4:Q119)=0,100000,ABS(SUM($P$4:P119)/SUM($Q$4:Q119))))</f>
        <v/>
      </c>
      <c r="W119" s="109" t="str">
        <f t="shared" ca="1" si="27"/>
        <v/>
      </c>
      <c r="X119" s="109" t="str">
        <f t="shared" ca="1" si="27"/>
        <v/>
      </c>
      <c r="Z119" s="110" t="str">
        <f t="shared" ca="1" si="22"/>
        <v/>
      </c>
      <c r="AA119" s="109" t="str">
        <f t="shared" ca="1" si="28"/>
        <v/>
      </c>
      <c r="AC119" s="110" t="str">
        <f t="shared" ca="1" si="23"/>
        <v/>
      </c>
      <c r="AD119" s="109" t="str">
        <f t="shared" ca="1" si="29"/>
        <v/>
      </c>
      <c r="AF119" s="109" t="str">
        <f t="shared" ca="1" si="30"/>
        <v/>
      </c>
      <c r="AG119" s="110" t="str">
        <f t="shared" ca="1" si="24"/>
        <v/>
      </c>
      <c r="AH119" s="109" t="str">
        <f t="shared" ca="1" si="31"/>
        <v/>
      </c>
    </row>
    <row r="120" spans="5:34" x14ac:dyDescent="0.2">
      <c r="E120" s="108" t="str">
        <f ca="1">SELECTED!C120</f>
        <v/>
      </c>
      <c r="F120" s="104" t="str">
        <f ca="1">SELECTED!D120</f>
        <v/>
      </c>
      <c r="G120" s="104" t="str">
        <f ca="1">SELECTED!E120</f>
        <v/>
      </c>
      <c r="I120" s="110" t="str">
        <f t="shared" ca="1" si="17"/>
        <v/>
      </c>
      <c r="J120" s="110" t="str">
        <f t="shared" ca="1" si="18"/>
        <v/>
      </c>
      <c r="K120" s="110" t="str">
        <f t="shared" ca="1" si="19"/>
        <v/>
      </c>
      <c r="M120" s="110" t="str">
        <f ca="1">IFERROR(MATCH(E120,INDEX!A:A,1),"")</f>
        <v/>
      </c>
      <c r="N120" s="109" t="str">
        <f ca="1">IFERROR(OFFSET(INDEX!$F$1,M120-1,0),"")</f>
        <v/>
      </c>
      <c r="P120" s="109" t="str">
        <f t="shared" ca="1" si="25"/>
        <v/>
      </c>
      <c r="Q120" s="109" t="str">
        <f t="shared" ca="1" si="20"/>
        <v/>
      </c>
      <c r="R120" s="109" t="str">
        <f t="shared" ca="1" si="21"/>
        <v/>
      </c>
      <c r="S120" s="109" t="str">
        <f t="shared" ca="1" si="32"/>
        <v/>
      </c>
      <c r="T120" s="109" t="str">
        <f t="shared" ca="1" si="26"/>
        <v/>
      </c>
      <c r="V120" s="106" t="str">
        <f ca="1">IF(E120="","",IF(SUM($Q$4:Q120)=0,100000,ABS(SUM($P$4:P120)/SUM($Q$4:Q120))))</f>
        <v/>
      </c>
      <c r="W120" s="109" t="str">
        <f t="shared" ca="1" si="27"/>
        <v/>
      </c>
      <c r="X120" s="109" t="str">
        <f t="shared" ca="1" si="27"/>
        <v/>
      </c>
      <c r="Z120" s="110" t="str">
        <f t="shared" ca="1" si="22"/>
        <v/>
      </c>
      <c r="AA120" s="109" t="str">
        <f t="shared" ca="1" si="28"/>
        <v/>
      </c>
      <c r="AC120" s="110" t="str">
        <f t="shared" ca="1" si="23"/>
        <v/>
      </c>
      <c r="AD120" s="109" t="str">
        <f t="shared" ca="1" si="29"/>
        <v/>
      </c>
      <c r="AF120" s="109" t="str">
        <f t="shared" ca="1" si="30"/>
        <v/>
      </c>
      <c r="AG120" s="110" t="str">
        <f t="shared" ca="1" si="24"/>
        <v/>
      </c>
      <c r="AH120" s="109" t="str">
        <f t="shared" ca="1" si="31"/>
        <v/>
      </c>
    </row>
    <row r="121" spans="5:34" x14ac:dyDescent="0.2">
      <c r="E121" s="108" t="str">
        <f ca="1">SELECTED!C121</f>
        <v/>
      </c>
      <c r="F121" s="104" t="str">
        <f ca="1">SELECTED!D121</f>
        <v/>
      </c>
      <c r="G121" s="104" t="str">
        <f ca="1">SELECTED!E121</f>
        <v/>
      </c>
      <c r="I121" s="110" t="str">
        <f t="shared" ca="1" si="17"/>
        <v/>
      </c>
      <c r="J121" s="110" t="str">
        <f t="shared" ca="1" si="18"/>
        <v/>
      </c>
      <c r="K121" s="110" t="str">
        <f t="shared" ca="1" si="19"/>
        <v/>
      </c>
      <c r="M121" s="110" t="str">
        <f ca="1">IFERROR(MATCH(E121,INDEX!A:A,1),"")</f>
        <v/>
      </c>
      <c r="N121" s="109" t="str">
        <f ca="1">IFERROR(OFFSET(INDEX!$F$1,M121-1,0),"")</f>
        <v/>
      </c>
      <c r="P121" s="109" t="str">
        <f t="shared" ca="1" si="25"/>
        <v/>
      </c>
      <c r="Q121" s="109" t="str">
        <f t="shared" ca="1" si="20"/>
        <v/>
      </c>
      <c r="R121" s="109" t="str">
        <f t="shared" ca="1" si="21"/>
        <v/>
      </c>
      <c r="S121" s="109" t="str">
        <f t="shared" ca="1" si="32"/>
        <v/>
      </c>
      <c r="T121" s="109" t="str">
        <f t="shared" ca="1" si="26"/>
        <v/>
      </c>
      <c r="V121" s="106" t="str">
        <f ca="1">IF(E121="","",IF(SUM($Q$4:Q121)=0,100000,ABS(SUM($P$4:P121)/SUM($Q$4:Q121))))</f>
        <v/>
      </c>
      <c r="W121" s="109" t="str">
        <f t="shared" ca="1" si="27"/>
        <v/>
      </c>
      <c r="X121" s="109" t="str">
        <f t="shared" ca="1" si="27"/>
        <v/>
      </c>
      <c r="Z121" s="110" t="str">
        <f t="shared" ca="1" si="22"/>
        <v/>
      </c>
      <c r="AA121" s="109" t="str">
        <f t="shared" ca="1" si="28"/>
        <v/>
      </c>
      <c r="AC121" s="110" t="str">
        <f t="shared" ca="1" si="23"/>
        <v/>
      </c>
      <c r="AD121" s="109" t="str">
        <f t="shared" ca="1" si="29"/>
        <v/>
      </c>
      <c r="AF121" s="109" t="str">
        <f t="shared" ca="1" si="30"/>
        <v/>
      </c>
      <c r="AG121" s="110" t="str">
        <f t="shared" ca="1" si="24"/>
        <v/>
      </c>
      <c r="AH121" s="109" t="str">
        <f t="shared" ca="1" si="31"/>
        <v/>
      </c>
    </row>
    <row r="122" spans="5:34" x14ac:dyDescent="0.2">
      <c r="E122" s="108" t="str">
        <f ca="1">SELECTED!C122</f>
        <v/>
      </c>
      <c r="F122" s="104" t="str">
        <f ca="1">SELECTED!D122</f>
        <v/>
      </c>
      <c r="G122" s="104" t="str">
        <f ca="1">SELECTED!E122</f>
        <v/>
      </c>
      <c r="I122" s="110" t="str">
        <f t="shared" ca="1" si="17"/>
        <v/>
      </c>
      <c r="J122" s="110" t="str">
        <f t="shared" ca="1" si="18"/>
        <v/>
      </c>
      <c r="K122" s="110" t="str">
        <f t="shared" ca="1" si="19"/>
        <v/>
      </c>
      <c r="M122" s="110" t="str">
        <f ca="1">IFERROR(MATCH(E122,INDEX!A:A,1),"")</f>
        <v/>
      </c>
      <c r="N122" s="109" t="str">
        <f ca="1">IFERROR(OFFSET(INDEX!$F$1,M122-1,0),"")</f>
        <v/>
      </c>
      <c r="P122" s="109" t="str">
        <f t="shared" ca="1" si="25"/>
        <v/>
      </c>
      <c r="Q122" s="109" t="str">
        <f t="shared" ca="1" si="20"/>
        <v/>
      </c>
      <c r="R122" s="109" t="str">
        <f t="shared" ca="1" si="21"/>
        <v/>
      </c>
      <c r="S122" s="109" t="str">
        <f t="shared" ca="1" si="32"/>
        <v/>
      </c>
      <c r="T122" s="109" t="str">
        <f t="shared" ca="1" si="26"/>
        <v/>
      </c>
      <c r="V122" s="106" t="str">
        <f ca="1">IF(E122="","",IF(SUM($Q$4:Q122)=0,100000,ABS(SUM($P$4:P122)/SUM($Q$4:Q122))))</f>
        <v/>
      </c>
      <c r="W122" s="109" t="str">
        <f t="shared" ca="1" si="27"/>
        <v/>
      </c>
      <c r="X122" s="109" t="str">
        <f t="shared" ca="1" si="27"/>
        <v/>
      </c>
      <c r="Z122" s="110" t="str">
        <f t="shared" ca="1" si="22"/>
        <v/>
      </c>
      <c r="AA122" s="109" t="str">
        <f t="shared" ca="1" si="28"/>
        <v/>
      </c>
      <c r="AC122" s="110" t="str">
        <f t="shared" ca="1" si="23"/>
        <v/>
      </c>
      <c r="AD122" s="109" t="str">
        <f t="shared" ca="1" si="29"/>
        <v/>
      </c>
      <c r="AF122" s="109" t="str">
        <f t="shared" ca="1" si="30"/>
        <v/>
      </c>
      <c r="AG122" s="110" t="str">
        <f t="shared" ca="1" si="24"/>
        <v/>
      </c>
      <c r="AH122" s="109" t="str">
        <f t="shared" ca="1" si="31"/>
        <v/>
      </c>
    </row>
    <row r="123" spans="5:34" x14ac:dyDescent="0.2">
      <c r="E123" s="108" t="str">
        <f ca="1">SELECTED!C123</f>
        <v/>
      </c>
      <c r="F123" s="104" t="str">
        <f ca="1">SELECTED!D123</f>
        <v/>
      </c>
      <c r="G123" s="104" t="str">
        <f ca="1">SELECTED!E123</f>
        <v/>
      </c>
      <c r="I123" s="110" t="str">
        <f t="shared" ca="1" si="17"/>
        <v/>
      </c>
      <c r="J123" s="110" t="str">
        <f t="shared" ca="1" si="18"/>
        <v/>
      </c>
      <c r="K123" s="110" t="str">
        <f t="shared" ca="1" si="19"/>
        <v/>
      </c>
      <c r="M123" s="110" t="str">
        <f ca="1">IFERROR(MATCH(E123,INDEX!A:A,1),"")</f>
        <v/>
      </c>
      <c r="N123" s="109" t="str">
        <f ca="1">IFERROR(OFFSET(INDEX!$F$1,M123-1,0),"")</f>
        <v/>
      </c>
      <c r="P123" s="109" t="str">
        <f t="shared" ca="1" si="25"/>
        <v/>
      </c>
      <c r="Q123" s="109" t="str">
        <f t="shared" ca="1" si="20"/>
        <v/>
      </c>
      <c r="R123" s="109" t="str">
        <f t="shared" ca="1" si="21"/>
        <v/>
      </c>
      <c r="S123" s="109" t="str">
        <f t="shared" ca="1" si="32"/>
        <v/>
      </c>
      <c r="T123" s="109" t="str">
        <f t="shared" ca="1" si="26"/>
        <v/>
      </c>
      <c r="V123" s="106" t="str">
        <f ca="1">IF(E123="","",IF(SUM($Q$4:Q123)=0,100000,ABS(SUM($P$4:P123)/SUM($Q$4:Q123))))</f>
        <v/>
      </c>
      <c r="W123" s="109" t="str">
        <f t="shared" ca="1" si="27"/>
        <v/>
      </c>
      <c r="X123" s="109" t="str">
        <f t="shared" ca="1" si="27"/>
        <v/>
      </c>
      <c r="Z123" s="110" t="str">
        <f t="shared" ca="1" si="22"/>
        <v/>
      </c>
      <c r="AA123" s="109" t="str">
        <f t="shared" ca="1" si="28"/>
        <v/>
      </c>
      <c r="AC123" s="110" t="str">
        <f t="shared" ca="1" si="23"/>
        <v/>
      </c>
      <c r="AD123" s="109" t="str">
        <f t="shared" ca="1" si="29"/>
        <v/>
      </c>
      <c r="AF123" s="109" t="str">
        <f t="shared" ca="1" si="30"/>
        <v/>
      </c>
      <c r="AG123" s="110" t="str">
        <f t="shared" ca="1" si="24"/>
        <v/>
      </c>
      <c r="AH123" s="109" t="str">
        <f t="shared" ca="1" si="31"/>
        <v/>
      </c>
    </row>
    <row r="124" spans="5:34" x14ac:dyDescent="0.2">
      <c r="E124" s="108" t="str">
        <f ca="1">SELECTED!C124</f>
        <v/>
      </c>
      <c r="F124" s="104" t="str">
        <f ca="1">SELECTED!D124</f>
        <v/>
      </c>
      <c r="G124" s="104" t="str">
        <f ca="1">SELECTED!E124</f>
        <v/>
      </c>
      <c r="I124" s="110" t="str">
        <f t="shared" ca="1" si="17"/>
        <v/>
      </c>
      <c r="J124" s="110" t="str">
        <f t="shared" ca="1" si="18"/>
        <v/>
      </c>
      <c r="K124" s="110" t="str">
        <f t="shared" ca="1" si="19"/>
        <v/>
      </c>
      <c r="M124" s="110" t="str">
        <f ca="1">IFERROR(MATCH(E124,INDEX!A:A,1),"")</f>
        <v/>
      </c>
      <c r="N124" s="109" t="str">
        <f ca="1">IFERROR(OFFSET(INDEX!$F$1,M124-1,0),"")</f>
        <v/>
      </c>
      <c r="P124" s="109" t="str">
        <f t="shared" ca="1" si="25"/>
        <v/>
      </c>
      <c r="Q124" s="109" t="str">
        <f t="shared" ca="1" si="20"/>
        <v/>
      </c>
      <c r="R124" s="109" t="str">
        <f t="shared" ca="1" si="21"/>
        <v/>
      </c>
      <c r="S124" s="109" t="str">
        <f t="shared" ca="1" si="32"/>
        <v/>
      </c>
      <c r="T124" s="109" t="str">
        <f t="shared" ca="1" si="26"/>
        <v/>
      </c>
      <c r="V124" s="106" t="str">
        <f ca="1">IF(E124="","",IF(SUM($Q$4:Q124)=0,100000,ABS(SUM($P$4:P124)/SUM($Q$4:Q124))))</f>
        <v/>
      </c>
      <c r="W124" s="109" t="str">
        <f t="shared" ca="1" si="27"/>
        <v/>
      </c>
      <c r="X124" s="109" t="str">
        <f t="shared" ca="1" si="27"/>
        <v/>
      </c>
      <c r="Z124" s="110" t="str">
        <f t="shared" ca="1" si="22"/>
        <v/>
      </c>
      <c r="AA124" s="109" t="str">
        <f t="shared" ca="1" si="28"/>
        <v/>
      </c>
      <c r="AC124" s="110" t="str">
        <f t="shared" ca="1" si="23"/>
        <v/>
      </c>
      <c r="AD124" s="109" t="str">
        <f t="shared" ca="1" si="29"/>
        <v/>
      </c>
      <c r="AF124" s="109" t="str">
        <f t="shared" ca="1" si="30"/>
        <v/>
      </c>
      <c r="AG124" s="110" t="str">
        <f t="shared" ca="1" si="24"/>
        <v/>
      </c>
      <c r="AH124" s="109" t="str">
        <f t="shared" ca="1" si="31"/>
        <v/>
      </c>
    </row>
    <row r="125" spans="5:34" x14ac:dyDescent="0.2">
      <c r="E125" s="108" t="str">
        <f ca="1">SELECTED!C125</f>
        <v/>
      </c>
      <c r="F125" s="104" t="str">
        <f ca="1">SELECTED!D125</f>
        <v/>
      </c>
      <c r="G125" s="104" t="str">
        <f ca="1">SELECTED!E125</f>
        <v/>
      </c>
      <c r="I125" s="110" t="str">
        <f t="shared" ca="1" si="17"/>
        <v/>
      </c>
      <c r="J125" s="110" t="str">
        <f t="shared" ca="1" si="18"/>
        <v/>
      </c>
      <c r="K125" s="110" t="str">
        <f t="shared" ca="1" si="19"/>
        <v/>
      </c>
      <c r="M125" s="110" t="str">
        <f ca="1">IFERROR(MATCH(E125,INDEX!A:A,1),"")</f>
        <v/>
      </c>
      <c r="N125" s="109" t="str">
        <f ca="1">IFERROR(OFFSET(INDEX!$F$1,M125-1,0),"")</f>
        <v/>
      </c>
      <c r="P125" s="109" t="str">
        <f t="shared" ca="1" si="25"/>
        <v/>
      </c>
      <c r="Q125" s="109" t="str">
        <f t="shared" ca="1" si="20"/>
        <v/>
      </c>
      <c r="R125" s="109" t="str">
        <f t="shared" ca="1" si="21"/>
        <v/>
      </c>
      <c r="S125" s="109" t="str">
        <f t="shared" ca="1" si="32"/>
        <v/>
      </c>
      <c r="T125" s="109" t="str">
        <f t="shared" ca="1" si="26"/>
        <v/>
      </c>
      <c r="V125" s="106" t="str">
        <f ca="1">IF(E125="","",IF(SUM($Q$4:Q125)=0,100000,ABS(SUM($P$4:P125)/SUM($Q$4:Q125))))</f>
        <v/>
      </c>
      <c r="W125" s="109" t="str">
        <f t="shared" ca="1" si="27"/>
        <v/>
      </c>
      <c r="X125" s="109" t="str">
        <f t="shared" ca="1" si="27"/>
        <v/>
      </c>
      <c r="Z125" s="110" t="str">
        <f t="shared" ca="1" si="22"/>
        <v/>
      </c>
      <c r="AA125" s="109" t="str">
        <f t="shared" ca="1" si="28"/>
        <v/>
      </c>
      <c r="AC125" s="110" t="str">
        <f t="shared" ca="1" si="23"/>
        <v/>
      </c>
      <c r="AD125" s="109" t="str">
        <f t="shared" ca="1" si="29"/>
        <v/>
      </c>
      <c r="AF125" s="109" t="str">
        <f t="shared" ca="1" si="30"/>
        <v/>
      </c>
      <c r="AG125" s="110" t="str">
        <f t="shared" ca="1" si="24"/>
        <v/>
      </c>
      <c r="AH125" s="109" t="str">
        <f t="shared" ca="1" si="31"/>
        <v/>
      </c>
    </row>
    <row r="126" spans="5:34" x14ac:dyDescent="0.2">
      <c r="E126" s="108" t="str">
        <f ca="1">SELECTED!C126</f>
        <v/>
      </c>
      <c r="F126" s="104" t="str">
        <f ca="1">SELECTED!D126</f>
        <v/>
      </c>
      <c r="G126" s="104" t="str">
        <f ca="1">SELECTED!E126</f>
        <v/>
      </c>
      <c r="I126" s="110" t="str">
        <f t="shared" ca="1" si="17"/>
        <v/>
      </c>
      <c r="J126" s="110" t="str">
        <f t="shared" ca="1" si="18"/>
        <v/>
      </c>
      <c r="K126" s="110" t="str">
        <f t="shared" ca="1" si="19"/>
        <v/>
      </c>
      <c r="M126" s="110" t="str">
        <f ca="1">IFERROR(MATCH(E126,INDEX!A:A,1),"")</f>
        <v/>
      </c>
      <c r="N126" s="109" t="str">
        <f ca="1">IFERROR(OFFSET(INDEX!$F$1,M126-1,0),"")</f>
        <v/>
      </c>
      <c r="P126" s="109" t="str">
        <f t="shared" ca="1" si="25"/>
        <v/>
      </c>
      <c r="Q126" s="109" t="str">
        <f t="shared" ca="1" si="20"/>
        <v/>
      </c>
      <c r="R126" s="109" t="str">
        <f t="shared" ca="1" si="21"/>
        <v/>
      </c>
      <c r="S126" s="109" t="str">
        <f t="shared" ca="1" si="32"/>
        <v/>
      </c>
      <c r="T126" s="109" t="str">
        <f t="shared" ca="1" si="26"/>
        <v/>
      </c>
      <c r="V126" s="106" t="str">
        <f ca="1">IF(E126="","",IF(SUM($Q$4:Q126)=0,100000,ABS(SUM($P$4:P126)/SUM($Q$4:Q126))))</f>
        <v/>
      </c>
      <c r="W126" s="109" t="str">
        <f t="shared" ca="1" si="27"/>
        <v/>
      </c>
      <c r="X126" s="109" t="str">
        <f t="shared" ca="1" si="27"/>
        <v/>
      </c>
      <c r="Z126" s="110" t="str">
        <f t="shared" ca="1" si="22"/>
        <v/>
      </c>
      <c r="AA126" s="109" t="str">
        <f t="shared" ca="1" si="28"/>
        <v/>
      </c>
      <c r="AC126" s="110" t="str">
        <f t="shared" ca="1" si="23"/>
        <v/>
      </c>
      <c r="AD126" s="109" t="str">
        <f t="shared" ca="1" si="29"/>
        <v/>
      </c>
      <c r="AF126" s="109" t="str">
        <f t="shared" ca="1" si="30"/>
        <v/>
      </c>
      <c r="AG126" s="110" t="str">
        <f t="shared" ca="1" si="24"/>
        <v/>
      </c>
      <c r="AH126" s="109" t="str">
        <f t="shared" ca="1" si="31"/>
        <v/>
      </c>
    </row>
    <row r="127" spans="5:34" x14ac:dyDescent="0.2">
      <c r="E127" s="108" t="str">
        <f ca="1">SELECTED!C127</f>
        <v/>
      </c>
      <c r="F127" s="104" t="str">
        <f ca="1">SELECTED!D127</f>
        <v/>
      </c>
      <c r="G127" s="104" t="str">
        <f ca="1">SELECTED!E127</f>
        <v/>
      </c>
      <c r="I127" s="110" t="str">
        <f t="shared" ca="1" si="17"/>
        <v/>
      </c>
      <c r="J127" s="110" t="str">
        <f t="shared" ca="1" si="18"/>
        <v/>
      </c>
      <c r="K127" s="110" t="str">
        <f t="shared" ca="1" si="19"/>
        <v/>
      </c>
      <c r="M127" s="110" t="str">
        <f ca="1">IFERROR(MATCH(E127,INDEX!A:A,1),"")</f>
        <v/>
      </c>
      <c r="N127" s="109" t="str">
        <f ca="1">IFERROR(OFFSET(INDEX!$F$1,M127-1,0),"")</f>
        <v/>
      </c>
      <c r="P127" s="109" t="str">
        <f t="shared" ca="1" si="25"/>
        <v/>
      </c>
      <c r="Q127" s="109" t="str">
        <f t="shared" ca="1" si="20"/>
        <v/>
      </c>
      <c r="R127" s="109" t="str">
        <f t="shared" ca="1" si="21"/>
        <v/>
      </c>
      <c r="S127" s="109" t="str">
        <f t="shared" ca="1" si="32"/>
        <v/>
      </c>
      <c r="T127" s="109" t="str">
        <f t="shared" ca="1" si="26"/>
        <v/>
      </c>
      <c r="V127" s="106" t="str">
        <f ca="1">IF(E127="","",IF(SUM($Q$4:Q127)=0,100000,ABS(SUM($P$4:P127)/SUM($Q$4:Q127))))</f>
        <v/>
      </c>
      <c r="W127" s="109" t="str">
        <f t="shared" ca="1" si="27"/>
        <v/>
      </c>
      <c r="X127" s="109" t="str">
        <f t="shared" ca="1" si="27"/>
        <v/>
      </c>
      <c r="Z127" s="110" t="str">
        <f t="shared" ca="1" si="22"/>
        <v/>
      </c>
      <c r="AA127" s="109" t="str">
        <f t="shared" ca="1" si="28"/>
        <v/>
      </c>
      <c r="AC127" s="110" t="str">
        <f t="shared" ca="1" si="23"/>
        <v/>
      </c>
      <c r="AD127" s="109" t="str">
        <f t="shared" ca="1" si="29"/>
        <v/>
      </c>
      <c r="AF127" s="109" t="str">
        <f t="shared" ca="1" si="30"/>
        <v/>
      </c>
      <c r="AG127" s="110" t="str">
        <f t="shared" ca="1" si="24"/>
        <v/>
      </c>
      <c r="AH127" s="109" t="str">
        <f t="shared" ca="1" si="31"/>
        <v/>
      </c>
    </row>
    <row r="128" spans="5:34" x14ac:dyDescent="0.2">
      <c r="E128" s="108" t="str">
        <f ca="1">SELECTED!C128</f>
        <v/>
      </c>
      <c r="F128" s="104" t="str">
        <f ca="1">SELECTED!D128</f>
        <v/>
      </c>
      <c r="G128" s="104" t="str">
        <f ca="1">SELECTED!E128</f>
        <v/>
      </c>
      <c r="I128" s="110" t="str">
        <f t="shared" ca="1" si="17"/>
        <v/>
      </c>
      <c r="J128" s="110" t="str">
        <f t="shared" ca="1" si="18"/>
        <v/>
      </c>
      <c r="K128" s="110" t="str">
        <f t="shared" ca="1" si="19"/>
        <v/>
      </c>
      <c r="M128" s="110" t="str">
        <f ca="1">IFERROR(MATCH(E128,INDEX!A:A,1),"")</f>
        <v/>
      </c>
      <c r="N128" s="109" t="str">
        <f ca="1">IFERROR(OFFSET(INDEX!$F$1,M128-1,0),"")</f>
        <v/>
      </c>
      <c r="P128" s="109" t="str">
        <f t="shared" ca="1" si="25"/>
        <v/>
      </c>
      <c r="Q128" s="109" t="str">
        <f t="shared" ca="1" si="20"/>
        <v/>
      </c>
      <c r="R128" s="109" t="str">
        <f t="shared" ca="1" si="21"/>
        <v/>
      </c>
      <c r="S128" s="109" t="str">
        <f t="shared" ca="1" si="32"/>
        <v/>
      </c>
      <c r="T128" s="109" t="str">
        <f t="shared" ca="1" si="26"/>
        <v/>
      </c>
      <c r="V128" s="106" t="str">
        <f ca="1">IF(E128="","",IF(SUM($Q$4:Q128)=0,100000,ABS(SUM($P$4:P128)/SUM($Q$4:Q128))))</f>
        <v/>
      </c>
      <c r="W128" s="109" t="str">
        <f t="shared" ca="1" si="27"/>
        <v/>
      </c>
      <c r="X128" s="109" t="str">
        <f t="shared" ca="1" si="27"/>
        <v/>
      </c>
      <c r="Z128" s="110" t="str">
        <f t="shared" ca="1" si="22"/>
        <v/>
      </c>
      <c r="AA128" s="109" t="str">
        <f t="shared" ca="1" si="28"/>
        <v/>
      </c>
      <c r="AC128" s="110" t="str">
        <f t="shared" ca="1" si="23"/>
        <v/>
      </c>
      <c r="AD128" s="109" t="str">
        <f t="shared" ca="1" si="29"/>
        <v/>
      </c>
      <c r="AF128" s="109" t="str">
        <f t="shared" ca="1" si="30"/>
        <v/>
      </c>
      <c r="AG128" s="110" t="str">
        <f t="shared" ca="1" si="24"/>
        <v/>
      </c>
      <c r="AH128" s="109" t="str">
        <f t="shared" ca="1" si="31"/>
        <v/>
      </c>
    </row>
    <row r="129" spans="5:34" x14ac:dyDescent="0.2">
      <c r="E129" s="108" t="str">
        <f ca="1">SELECTED!C129</f>
        <v/>
      </c>
      <c r="F129" s="104" t="str">
        <f ca="1">SELECTED!D129</f>
        <v/>
      </c>
      <c r="G129" s="104" t="str">
        <f ca="1">SELECTED!E129</f>
        <v/>
      </c>
      <c r="I129" s="110" t="str">
        <f t="shared" ca="1" si="17"/>
        <v/>
      </c>
      <c r="J129" s="110" t="str">
        <f t="shared" ca="1" si="18"/>
        <v/>
      </c>
      <c r="K129" s="110" t="str">
        <f t="shared" ca="1" si="19"/>
        <v/>
      </c>
      <c r="M129" s="110" t="str">
        <f ca="1">IFERROR(MATCH(E129,INDEX!A:A,1),"")</f>
        <v/>
      </c>
      <c r="N129" s="109" t="str">
        <f ca="1">IFERROR(OFFSET(INDEX!$F$1,M129-1,0),"")</f>
        <v/>
      </c>
      <c r="P129" s="109" t="str">
        <f t="shared" ca="1" si="25"/>
        <v/>
      </c>
      <c r="Q129" s="109" t="str">
        <f t="shared" ca="1" si="20"/>
        <v/>
      </c>
      <c r="R129" s="109" t="str">
        <f t="shared" ca="1" si="21"/>
        <v/>
      </c>
      <c r="S129" s="109" t="str">
        <f t="shared" ca="1" si="32"/>
        <v/>
      </c>
      <c r="T129" s="109" t="str">
        <f t="shared" ca="1" si="26"/>
        <v/>
      </c>
      <c r="V129" s="106" t="str">
        <f ca="1">IF(E129="","",IF(SUM($Q$4:Q129)=0,100000,ABS(SUM($P$4:P129)/SUM($Q$4:Q129))))</f>
        <v/>
      </c>
      <c r="W129" s="109" t="str">
        <f t="shared" ca="1" si="27"/>
        <v/>
      </c>
      <c r="X129" s="109" t="str">
        <f t="shared" ca="1" si="27"/>
        <v/>
      </c>
      <c r="Z129" s="110" t="str">
        <f t="shared" ca="1" si="22"/>
        <v/>
      </c>
      <c r="AA129" s="109" t="str">
        <f t="shared" ca="1" si="28"/>
        <v/>
      </c>
      <c r="AC129" s="110" t="str">
        <f t="shared" ca="1" si="23"/>
        <v/>
      </c>
      <c r="AD129" s="109" t="str">
        <f t="shared" ca="1" si="29"/>
        <v/>
      </c>
      <c r="AF129" s="109" t="str">
        <f t="shared" ca="1" si="30"/>
        <v/>
      </c>
      <c r="AG129" s="110" t="str">
        <f t="shared" ca="1" si="24"/>
        <v/>
      </c>
      <c r="AH129" s="109" t="str">
        <f t="shared" ca="1" si="31"/>
        <v/>
      </c>
    </row>
    <row r="130" spans="5:34" x14ac:dyDescent="0.2">
      <c r="E130" s="108" t="str">
        <f ca="1">SELECTED!C130</f>
        <v/>
      </c>
      <c r="F130" s="104" t="str">
        <f ca="1">SELECTED!D130</f>
        <v/>
      </c>
      <c r="G130" s="104" t="str">
        <f ca="1">SELECTED!E130</f>
        <v/>
      </c>
      <c r="I130" s="110" t="str">
        <f t="shared" ca="1" si="17"/>
        <v/>
      </c>
      <c r="J130" s="110" t="str">
        <f t="shared" ca="1" si="18"/>
        <v/>
      </c>
      <c r="K130" s="110" t="str">
        <f t="shared" ca="1" si="19"/>
        <v/>
      </c>
      <c r="M130" s="110" t="str">
        <f ca="1">IFERROR(MATCH(E130,INDEX!A:A,1),"")</f>
        <v/>
      </c>
      <c r="N130" s="109" t="str">
        <f ca="1">IFERROR(OFFSET(INDEX!$F$1,M130-1,0),"")</f>
        <v/>
      </c>
      <c r="P130" s="109" t="str">
        <f t="shared" ca="1" si="25"/>
        <v/>
      </c>
      <c r="Q130" s="109" t="str">
        <f t="shared" ca="1" si="20"/>
        <v/>
      </c>
      <c r="R130" s="109" t="str">
        <f t="shared" ca="1" si="21"/>
        <v/>
      </c>
      <c r="S130" s="109" t="str">
        <f t="shared" ca="1" si="32"/>
        <v/>
      </c>
      <c r="T130" s="109" t="str">
        <f t="shared" ca="1" si="26"/>
        <v/>
      </c>
      <c r="V130" s="106" t="str">
        <f ca="1">IF(E130="","",IF(SUM($Q$4:Q130)=0,100000,ABS(SUM($P$4:P130)/SUM($Q$4:Q130))))</f>
        <v/>
      </c>
      <c r="W130" s="109" t="str">
        <f t="shared" ca="1" si="27"/>
        <v/>
      </c>
      <c r="X130" s="109" t="str">
        <f t="shared" ca="1" si="27"/>
        <v/>
      </c>
      <c r="Z130" s="110" t="str">
        <f t="shared" ca="1" si="22"/>
        <v/>
      </c>
      <c r="AA130" s="109" t="str">
        <f t="shared" ca="1" si="28"/>
        <v/>
      </c>
      <c r="AC130" s="110" t="str">
        <f t="shared" ca="1" si="23"/>
        <v/>
      </c>
      <c r="AD130" s="109" t="str">
        <f t="shared" ca="1" si="29"/>
        <v/>
      </c>
      <c r="AF130" s="109" t="str">
        <f t="shared" ca="1" si="30"/>
        <v/>
      </c>
      <c r="AG130" s="110" t="str">
        <f t="shared" ca="1" si="24"/>
        <v/>
      </c>
      <c r="AH130" s="109" t="str">
        <f t="shared" ca="1" si="31"/>
        <v/>
      </c>
    </row>
    <row r="131" spans="5:34" x14ac:dyDescent="0.2">
      <c r="E131" s="108" t="str">
        <f ca="1">SELECTED!C131</f>
        <v/>
      </c>
      <c r="F131" s="104" t="str">
        <f ca="1">SELECTED!D131</f>
        <v/>
      </c>
      <c r="G131" s="104" t="str">
        <f ca="1">SELECTED!E131</f>
        <v/>
      </c>
      <c r="I131" s="110" t="str">
        <f t="shared" ca="1" si="17"/>
        <v/>
      </c>
      <c r="J131" s="110" t="str">
        <f t="shared" ca="1" si="18"/>
        <v/>
      </c>
      <c r="K131" s="110" t="str">
        <f t="shared" ca="1" si="19"/>
        <v/>
      </c>
      <c r="M131" s="110" t="str">
        <f ca="1">IFERROR(MATCH(E131,INDEX!A:A,1),"")</f>
        <v/>
      </c>
      <c r="N131" s="109" t="str">
        <f ca="1">IFERROR(OFFSET(INDEX!$F$1,M131-1,0),"")</f>
        <v/>
      </c>
      <c r="P131" s="109" t="str">
        <f t="shared" ca="1" si="25"/>
        <v/>
      </c>
      <c r="Q131" s="109" t="str">
        <f t="shared" ca="1" si="20"/>
        <v/>
      </c>
      <c r="R131" s="109" t="str">
        <f t="shared" ca="1" si="21"/>
        <v/>
      </c>
      <c r="S131" s="109" t="str">
        <f t="shared" ca="1" si="32"/>
        <v/>
      </c>
      <c r="T131" s="109" t="str">
        <f t="shared" ca="1" si="26"/>
        <v/>
      </c>
      <c r="V131" s="106" t="str">
        <f ca="1">IF(E131="","",IF(SUM($Q$4:Q131)=0,100000,ABS(SUM($P$4:P131)/SUM($Q$4:Q131))))</f>
        <v/>
      </c>
      <c r="W131" s="109" t="str">
        <f t="shared" ca="1" si="27"/>
        <v/>
      </c>
      <c r="X131" s="109" t="str">
        <f t="shared" ca="1" si="27"/>
        <v/>
      </c>
      <c r="Z131" s="110" t="str">
        <f t="shared" ca="1" si="22"/>
        <v/>
      </c>
      <c r="AA131" s="109" t="str">
        <f t="shared" ca="1" si="28"/>
        <v/>
      </c>
      <c r="AC131" s="110" t="str">
        <f t="shared" ca="1" si="23"/>
        <v/>
      </c>
      <c r="AD131" s="109" t="str">
        <f t="shared" ca="1" si="29"/>
        <v/>
      </c>
      <c r="AF131" s="109" t="str">
        <f t="shared" ca="1" si="30"/>
        <v/>
      </c>
      <c r="AG131" s="110" t="str">
        <f t="shared" ca="1" si="24"/>
        <v/>
      </c>
      <c r="AH131" s="109" t="str">
        <f t="shared" ca="1" si="31"/>
        <v/>
      </c>
    </row>
    <row r="132" spans="5:34" x14ac:dyDescent="0.2">
      <c r="E132" s="108" t="str">
        <f ca="1">SELECTED!C132</f>
        <v/>
      </c>
      <c r="F132" s="104" t="str">
        <f ca="1">SELECTED!D132</f>
        <v/>
      </c>
      <c r="G132" s="104" t="str">
        <f ca="1">SELECTED!E132</f>
        <v/>
      </c>
      <c r="I132" s="110" t="str">
        <f t="shared" ref="I132:I195" ca="1" si="33">IF(E132="","",IF($F132=I$2,$G132,0))</f>
        <v/>
      </c>
      <c r="J132" s="110" t="str">
        <f t="shared" ref="J132:J195" ca="1" si="34">IF(E132="","",IF($F132=J$2,$G132,0))</f>
        <v/>
      </c>
      <c r="K132" s="110" t="str">
        <f t="shared" ref="K132:K195" ca="1" si="35">IF(E132="","",IF($F132=K$2,$G132,0))</f>
        <v/>
      </c>
      <c r="M132" s="110" t="str">
        <f ca="1">IFERROR(MATCH(E132,INDEX!A:A,1),"")</f>
        <v/>
      </c>
      <c r="N132" s="109" t="str">
        <f ca="1">IFERROR(OFFSET(INDEX!$F$1,M132-1,0),"")</f>
        <v/>
      </c>
      <c r="P132" s="109" t="str">
        <f t="shared" ca="1" si="25"/>
        <v/>
      </c>
      <c r="Q132" s="109" t="str">
        <f t="shared" ref="Q132:Q195" ca="1" si="36">IF(E132="","",IFERROR(J132/N132,0))</f>
        <v/>
      </c>
      <c r="R132" s="109" t="str">
        <f t="shared" ref="R132:R195" ca="1" si="37">IF(E132="","",IFERROR(K132/N132,0))</f>
        <v/>
      </c>
      <c r="S132" s="109" t="str">
        <f t="shared" ca="1" si="32"/>
        <v/>
      </c>
      <c r="T132" s="109" t="str">
        <f t="shared" ca="1" si="26"/>
        <v/>
      </c>
      <c r="V132" s="106" t="str">
        <f ca="1">IF(E132="","",IF(SUM($Q$4:Q132)=0,100000,ABS(SUM($P$4:P132)/SUM($Q$4:Q132))))</f>
        <v/>
      </c>
      <c r="W132" s="109" t="str">
        <f t="shared" ca="1" si="27"/>
        <v/>
      </c>
      <c r="X132" s="109" t="str">
        <f t="shared" ca="1" si="27"/>
        <v/>
      </c>
      <c r="Z132" s="110" t="str">
        <f t="shared" ref="Z132:Z195" ca="1" si="38">IF(E132="","",I132+$X$3*J132+K132)</f>
        <v/>
      </c>
      <c r="AA132" s="109" t="str">
        <f t="shared" ca="1" si="28"/>
        <v/>
      </c>
      <c r="AC132" s="110" t="str">
        <f t="shared" ref="AC132:AC195" ca="1" si="39">IF(E132="","",I132+J132+K132)</f>
        <v/>
      </c>
      <c r="AD132" s="109" t="str">
        <f t="shared" ca="1" si="29"/>
        <v/>
      </c>
      <c r="AF132" s="109" t="str">
        <f t="shared" ca="1" si="30"/>
        <v/>
      </c>
      <c r="AG132" s="110" t="str">
        <f t="shared" ref="AG132:AG195" ca="1" si="40">IF(E132="","",I132+J132+IF(AND(AC133="",AC132&lt;&gt;""),$AF$3*N132,0))</f>
        <v/>
      </c>
      <c r="AH132" s="109" t="str">
        <f t="shared" ca="1" si="31"/>
        <v/>
      </c>
    </row>
    <row r="133" spans="5:34" x14ac:dyDescent="0.2">
      <c r="E133" s="108" t="str">
        <f ca="1">SELECTED!C133</f>
        <v/>
      </c>
      <c r="F133" s="104" t="str">
        <f ca="1">SELECTED!D133</f>
        <v/>
      </c>
      <c r="G133" s="104" t="str">
        <f ca="1">SELECTED!E133</f>
        <v/>
      </c>
      <c r="I133" s="110" t="str">
        <f t="shared" ca="1" si="33"/>
        <v/>
      </c>
      <c r="J133" s="110" t="str">
        <f t="shared" ca="1" si="34"/>
        <v/>
      </c>
      <c r="K133" s="110" t="str">
        <f t="shared" ca="1" si="35"/>
        <v/>
      </c>
      <c r="M133" s="110" t="str">
        <f ca="1">IFERROR(MATCH(E133,INDEX!A:A,1),"")</f>
        <v/>
      </c>
      <c r="N133" s="109" t="str">
        <f ca="1">IFERROR(OFFSET(INDEX!$F$1,M133-1,0),"")</f>
        <v/>
      </c>
      <c r="P133" s="109" t="str">
        <f t="shared" ref="P133:P196" ca="1" si="41">IF(E133="","",IFERROR(-I133/N133,0))</f>
        <v/>
      </c>
      <c r="Q133" s="109" t="str">
        <f t="shared" ca="1" si="36"/>
        <v/>
      </c>
      <c r="R133" s="109" t="str">
        <f t="shared" ca="1" si="37"/>
        <v/>
      </c>
      <c r="S133" s="109" t="str">
        <f t="shared" ca="1" si="32"/>
        <v/>
      </c>
      <c r="T133" s="109" t="str">
        <f t="shared" ref="T133:T196" ca="1" si="42">IF(R133="",""," ")</f>
        <v/>
      </c>
      <c r="V133" s="106" t="str">
        <f ca="1">IF(E133="","",IF(SUM($Q$4:Q133)=0,100000,ABS(SUM($P$4:P133)/SUM($Q$4:Q133))))</f>
        <v/>
      </c>
      <c r="W133" s="109" t="str">
        <f t="shared" ref="W133:X196" ca="1" si="43">IF(V133="",""," ")</f>
        <v/>
      </c>
      <c r="X133" s="109" t="str">
        <f t="shared" ca="1" si="43"/>
        <v/>
      </c>
      <c r="Z133" s="110" t="str">
        <f t="shared" ca="1" si="38"/>
        <v/>
      </c>
      <c r="AA133" s="109" t="str">
        <f t="shared" ref="AA133:AA196" ca="1" si="44">IF(Z133="",""," ")</f>
        <v/>
      </c>
      <c r="AC133" s="110" t="str">
        <f t="shared" ca="1" si="39"/>
        <v/>
      </c>
      <c r="AD133" s="109" t="str">
        <f t="shared" ref="AD133:AD196" ca="1" si="45">IF(AC133="",""," ")</f>
        <v/>
      </c>
      <c r="AF133" s="109" t="str">
        <f t="shared" ref="AF133:AF196" ca="1" si="46">IF(AD133="",""," ")</f>
        <v/>
      </c>
      <c r="AG133" s="110" t="str">
        <f t="shared" ca="1" si="40"/>
        <v/>
      </c>
      <c r="AH133" s="109" t="str">
        <f t="shared" ref="AH133:AH196" ca="1" si="47">IF(AF133="",""," ")</f>
        <v/>
      </c>
    </row>
    <row r="134" spans="5:34" x14ac:dyDescent="0.2">
      <c r="E134" s="108" t="str">
        <f ca="1">SELECTED!C134</f>
        <v/>
      </c>
      <c r="F134" s="104" t="str">
        <f ca="1">SELECTED!D134</f>
        <v/>
      </c>
      <c r="G134" s="104" t="str">
        <f ca="1">SELECTED!E134</f>
        <v/>
      </c>
      <c r="I134" s="110" t="str">
        <f t="shared" ca="1" si="33"/>
        <v/>
      </c>
      <c r="J134" s="110" t="str">
        <f t="shared" ca="1" si="34"/>
        <v/>
      </c>
      <c r="K134" s="110" t="str">
        <f t="shared" ca="1" si="35"/>
        <v/>
      </c>
      <c r="M134" s="110" t="str">
        <f ca="1">IFERROR(MATCH(E134,INDEX!A:A,1),"")</f>
        <v/>
      </c>
      <c r="N134" s="109" t="str">
        <f ca="1">IFERROR(OFFSET(INDEX!$F$1,M134-1,0),"")</f>
        <v/>
      </c>
      <c r="P134" s="109" t="str">
        <f t="shared" ca="1" si="41"/>
        <v/>
      </c>
      <c r="Q134" s="109" t="str">
        <f t="shared" ca="1" si="36"/>
        <v/>
      </c>
      <c r="R134" s="109" t="str">
        <f t="shared" ca="1" si="37"/>
        <v/>
      </c>
      <c r="S134" s="109" t="str">
        <f t="shared" ref="S134:S197" ca="1" si="48">IF(E134="","",P134-Q134+S133)</f>
        <v/>
      </c>
      <c r="T134" s="109" t="str">
        <f t="shared" ca="1" si="42"/>
        <v/>
      </c>
      <c r="V134" s="106" t="str">
        <f ca="1">IF(E134="","",IF(SUM($Q$4:Q134)=0,100000,ABS(SUM($P$4:P134)/SUM($Q$4:Q134))))</f>
        <v/>
      </c>
      <c r="W134" s="109" t="str">
        <f t="shared" ca="1" si="43"/>
        <v/>
      </c>
      <c r="X134" s="109" t="str">
        <f t="shared" ca="1" si="43"/>
        <v/>
      </c>
      <c r="Z134" s="110" t="str">
        <f t="shared" ca="1" si="38"/>
        <v/>
      </c>
      <c r="AA134" s="109" t="str">
        <f t="shared" ca="1" si="44"/>
        <v/>
      </c>
      <c r="AC134" s="110" t="str">
        <f t="shared" ca="1" si="39"/>
        <v/>
      </c>
      <c r="AD134" s="109" t="str">
        <f t="shared" ca="1" si="45"/>
        <v/>
      </c>
      <c r="AF134" s="109" t="str">
        <f t="shared" ca="1" si="46"/>
        <v/>
      </c>
      <c r="AG134" s="110" t="str">
        <f t="shared" ca="1" si="40"/>
        <v/>
      </c>
      <c r="AH134" s="109" t="str">
        <f t="shared" ca="1" si="47"/>
        <v/>
      </c>
    </row>
    <row r="135" spans="5:34" x14ac:dyDescent="0.2">
      <c r="E135" s="108" t="str">
        <f ca="1">SELECTED!C135</f>
        <v/>
      </c>
      <c r="F135" s="104" t="str">
        <f ca="1">SELECTED!D135</f>
        <v/>
      </c>
      <c r="G135" s="104" t="str">
        <f ca="1">SELECTED!E135</f>
        <v/>
      </c>
      <c r="I135" s="110" t="str">
        <f t="shared" ca="1" si="33"/>
        <v/>
      </c>
      <c r="J135" s="110" t="str">
        <f t="shared" ca="1" si="34"/>
        <v/>
      </c>
      <c r="K135" s="110" t="str">
        <f t="shared" ca="1" si="35"/>
        <v/>
      </c>
      <c r="M135" s="110" t="str">
        <f ca="1">IFERROR(MATCH(E135,INDEX!A:A,1),"")</f>
        <v/>
      </c>
      <c r="N135" s="109" t="str">
        <f ca="1">IFERROR(OFFSET(INDEX!$F$1,M135-1,0),"")</f>
        <v/>
      </c>
      <c r="P135" s="109" t="str">
        <f t="shared" ca="1" si="41"/>
        <v/>
      </c>
      <c r="Q135" s="109" t="str">
        <f t="shared" ca="1" si="36"/>
        <v/>
      </c>
      <c r="R135" s="109" t="str">
        <f t="shared" ca="1" si="37"/>
        <v/>
      </c>
      <c r="S135" s="109" t="str">
        <f t="shared" ca="1" si="48"/>
        <v/>
      </c>
      <c r="T135" s="109" t="str">
        <f t="shared" ca="1" si="42"/>
        <v/>
      </c>
      <c r="V135" s="106" t="str">
        <f ca="1">IF(E135="","",IF(SUM($Q$4:Q135)=0,100000,ABS(SUM($P$4:P135)/SUM($Q$4:Q135))))</f>
        <v/>
      </c>
      <c r="W135" s="109" t="str">
        <f t="shared" ca="1" si="43"/>
        <v/>
      </c>
      <c r="X135" s="109" t="str">
        <f t="shared" ca="1" si="43"/>
        <v/>
      </c>
      <c r="Z135" s="110" t="str">
        <f t="shared" ca="1" si="38"/>
        <v/>
      </c>
      <c r="AA135" s="109" t="str">
        <f t="shared" ca="1" si="44"/>
        <v/>
      </c>
      <c r="AC135" s="110" t="str">
        <f t="shared" ca="1" si="39"/>
        <v/>
      </c>
      <c r="AD135" s="109" t="str">
        <f t="shared" ca="1" si="45"/>
        <v/>
      </c>
      <c r="AF135" s="109" t="str">
        <f t="shared" ca="1" si="46"/>
        <v/>
      </c>
      <c r="AG135" s="110" t="str">
        <f t="shared" ca="1" si="40"/>
        <v/>
      </c>
      <c r="AH135" s="109" t="str">
        <f t="shared" ca="1" si="47"/>
        <v/>
      </c>
    </row>
    <row r="136" spans="5:34" x14ac:dyDescent="0.2">
      <c r="E136" s="108" t="str">
        <f ca="1">SELECTED!C136</f>
        <v/>
      </c>
      <c r="F136" s="104" t="str">
        <f ca="1">SELECTED!D136</f>
        <v/>
      </c>
      <c r="G136" s="104" t="str">
        <f ca="1">SELECTED!E136</f>
        <v/>
      </c>
      <c r="I136" s="110" t="str">
        <f t="shared" ca="1" si="33"/>
        <v/>
      </c>
      <c r="J136" s="110" t="str">
        <f t="shared" ca="1" si="34"/>
        <v/>
      </c>
      <c r="K136" s="110" t="str">
        <f t="shared" ca="1" si="35"/>
        <v/>
      </c>
      <c r="M136" s="110" t="str">
        <f ca="1">IFERROR(MATCH(E136,INDEX!A:A,1),"")</f>
        <v/>
      </c>
      <c r="N136" s="109" t="str">
        <f ca="1">IFERROR(OFFSET(INDEX!$F$1,M136-1,0),"")</f>
        <v/>
      </c>
      <c r="P136" s="109" t="str">
        <f t="shared" ca="1" si="41"/>
        <v/>
      </c>
      <c r="Q136" s="109" t="str">
        <f t="shared" ca="1" si="36"/>
        <v/>
      </c>
      <c r="R136" s="109" t="str">
        <f t="shared" ca="1" si="37"/>
        <v/>
      </c>
      <c r="S136" s="109" t="str">
        <f t="shared" ca="1" si="48"/>
        <v/>
      </c>
      <c r="T136" s="109" t="str">
        <f t="shared" ca="1" si="42"/>
        <v/>
      </c>
      <c r="V136" s="106" t="str">
        <f ca="1">IF(E136="","",IF(SUM($Q$4:Q136)=0,100000,ABS(SUM($P$4:P136)/SUM($Q$4:Q136))))</f>
        <v/>
      </c>
      <c r="W136" s="109" t="str">
        <f t="shared" ca="1" si="43"/>
        <v/>
      </c>
      <c r="X136" s="109" t="str">
        <f t="shared" ca="1" si="43"/>
        <v/>
      </c>
      <c r="Z136" s="110" t="str">
        <f t="shared" ca="1" si="38"/>
        <v/>
      </c>
      <c r="AA136" s="109" t="str">
        <f t="shared" ca="1" si="44"/>
        <v/>
      </c>
      <c r="AC136" s="110" t="str">
        <f t="shared" ca="1" si="39"/>
        <v/>
      </c>
      <c r="AD136" s="109" t="str">
        <f t="shared" ca="1" si="45"/>
        <v/>
      </c>
      <c r="AF136" s="109" t="str">
        <f t="shared" ca="1" si="46"/>
        <v/>
      </c>
      <c r="AG136" s="110" t="str">
        <f t="shared" ca="1" si="40"/>
        <v/>
      </c>
      <c r="AH136" s="109" t="str">
        <f t="shared" ca="1" si="47"/>
        <v/>
      </c>
    </row>
    <row r="137" spans="5:34" x14ac:dyDescent="0.2">
      <c r="E137" s="108" t="str">
        <f ca="1">SELECTED!C137</f>
        <v/>
      </c>
      <c r="F137" s="104" t="str">
        <f ca="1">SELECTED!D137</f>
        <v/>
      </c>
      <c r="G137" s="104" t="str">
        <f ca="1">SELECTED!E137</f>
        <v/>
      </c>
      <c r="I137" s="110" t="str">
        <f t="shared" ca="1" si="33"/>
        <v/>
      </c>
      <c r="J137" s="110" t="str">
        <f t="shared" ca="1" si="34"/>
        <v/>
      </c>
      <c r="K137" s="110" t="str">
        <f t="shared" ca="1" si="35"/>
        <v/>
      </c>
      <c r="M137" s="110" t="str">
        <f ca="1">IFERROR(MATCH(E137,INDEX!A:A,1),"")</f>
        <v/>
      </c>
      <c r="N137" s="109" t="str">
        <f ca="1">IFERROR(OFFSET(INDEX!$F$1,M137-1,0),"")</f>
        <v/>
      </c>
      <c r="P137" s="109" t="str">
        <f t="shared" ca="1" si="41"/>
        <v/>
      </c>
      <c r="Q137" s="109" t="str">
        <f t="shared" ca="1" si="36"/>
        <v/>
      </c>
      <c r="R137" s="109" t="str">
        <f t="shared" ca="1" si="37"/>
        <v/>
      </c>
      <c r="S137" s="109" t="str">
        <f t="shared" ca="1" si="48"/>
        <v/>
      </c>
      <c r="T137" s="109" t="str">
        <f t="shared" ca="1" si="42"/>
        <v/>
      </c>
      <c r="V137" s="106" t="str">
        <f ca="1">IF(E137="","",IF(SUM($Q$4:Q137)=0,100000,ABS(SUM($P$4:P137)/SUM($Q$4:Q137))))</f>
        <v/>
      </c>
      <c r="W137" s="109" t="str">
        <f t="shared" ca="1" si="43"/>
        <v/>
      </c>
      <c r="X137" s="109" t="str">
        <f t="shared" ca="1" si="43"/>
        <v/>
      </c>
      <c r="Z137" s="110" t="str">
        <f t="shared" ca="1" si="38"/>
        <v/>
      </c>
      <c r="AA137" s="109" t="str">
        <f t="shared" ca="1" si="44"/>
        <v/>
      </c>
      <c r="AC137" s="110" t="str">
        <f t="shared" ca="1" si="39"/>
        <v/>
      </c>
      <c r="AD137" s="109" t="str">
        <f t="shared" ca="1" si="45"/>
        <v/>
      </c>
      <c r="AF137" s="109" t="str">
        <f t="shared" ca="1" si="46"/>
        <v/>
      </c>
      <c r="AG137" s="110" t="str">
        <f t="shared" ca="1" si="40"/>
        <v/>
      </c>
      <c r="AH137" s="109" t="str">
        <f t="shared" ca="1" si="47"/>
        <v/>
      </c>
    </row>
    <row r="138" spans="5:34" x14ac:dyDescent="0.2">
      <c r="E138" s="108" t="str">
        <f ca="1">SELECTED!C138</f>
        <v/>
      </c>
      <c r="F138" s="104" t="str">
        <f ca="1">SELECTED!D138</f>
        <v/>
      </c>
      <c r="G138" s="104" t="str">
        <f ca="1">SELECTED!E138</f>
        <v/>
      </c>
      <c r="I138" s="110" t="str">
        <f t="shared" ca="1" si="33"/>
        <v/>
      </c>
      <c r="J138" s="110" t="str">
        <f t="shared" ca="1" si="34"/>
        <v/>
      </c>
      <c r="K138" s="110" t="str">
        <f t="shared" ca="1" si="35"/>
        <v/>
      </c>
      <c r="M138" s="110" t="str">
        <f ca="1">IFERROR(MATCH(E138,INDEX!A:A,1),"")</f>
        <v/>
      </c>
      <c r="N138" s="109" t="str">
        <f ca="1">IFERROR(OFFSET(INDEX!$F$1,M138-1,0),"")</f>
        <v/>
      </c>
      <c r="P138" s="109" t="str">
        <f t="shared" ca="1" si="41"/>
        <v/>
      </c>
      <c r="Q138" s="109" t="str">
        <f t="shared" ca="1" si="36"/>
        <v/>
      </c>
      <c r="R138" s="109" t="str">
        <f t="shared" ca="1" si="37"/>
        <v/>
      </c>
      <c r="S138" s="109" t="str">
        <f t="shared" ca="1" si="48"/>
        <v/>
      </c>
      <c r="T138" s="109" t="str">
        <f t="shared" ca="1" si="42"/>
        <v/>
      </c>
      <c r="V138" s="106" t="str">
        <f ca="1">IF(E138="","",IF(SUM($Q$4:Q138)=0,100000,ABS(SUM($P$4:P138)/SUM($Q$4:Q138))))</f>
        <v/>
      </c>
      <c r="W138" s="109" t="str">
        <f t="shared" ca="1" si="43"/>
        <v/>
      </c>
      <c r="X138" s="109" t="str">
        <f t="shared" ca="1" si="43"/>
        <v/>
      </c>
      <c r="Z138" s="110" t="str">
        <f t="shared" ca="1" si="38"/>
        <v/>
      </c>
      <c r="AA138" s="109" t="str">
        <f t="shared" ca="1" si="44"/>
        <v/>
      </c>
      <c r="AC138" s="110" t="str">
        <f t="shared" ca="1" si="39"/>
        <v/>
      </c>
      <c r="AD138" s="109" t="str">
        <f t="shared" ca="1" si="45"/>
        <v/>
      </c>
      <c r="AF138" s="109" t="str">
        <f t="shared" ca="1" si="46"/>
        <v/>
      </c>
      <c r="AG138" s="110" t="str">
        <f t="shared" ca="1" si="40"/>
        <v/>
      </c>
      <c r="AH138" s="109" t="str">
        <f t="shared" ca="1" si="47"/>
        <v/>
      </c>
    </row>
    <row r="139" spans="5:34" x14ac:dyDescent="0.2">
      <c r="E139" s="108" t="str">
        <f ca="1">SELECTED!C139</f>
        <v/>
      </c>
      <c r="F139" s="104" t="str">
        <f ca="1">SELECTED!D139</f>
        <v/>
      </c>
      <c r="G139" s="104" t="str">
        <f ca="1">SELECTED!E139</f>
        <v/>
      </c>
      <c r="I139" s="110" t="str">
        <f t="shared" ca="1" si="33"/>
        <v/>
      </c>
      <c r="J139" s="110" t="str">
        <f t="shared" ca="1" si="34"/>
        <v/>
      </c>
      <c r="K139" s="110" t="str">
        <f t="shared" ca="1" si="35"/>
        <v/>
      </c>
      <c r="M139" s="110" t="str">
        <f ca="1">IFERROR(MATCH(E139,INDEX!A:A,1),"")</f>
        <v/>
      </c>
      <c r="N139" s="109" t="str">
        <f ca="1">IFERROR(OFFSET(INDEX!$F$1,M139-1,0),"")</f>
        <v/>
      </c>
      <c r="P139" s="109" t="str">
        <f t="shared" ca="1" si="41"/>
        <v/>
      </c>
      <c r="Q139" s="109" t="str">
        <f t="shared" ca="1" si="36"/>
        <v/>
      </c>
      <c r="R139" s="109" t="str">
        <f t="shared" ca="1" si="37"/>
        <v/>
      </c>
      <c r="S139" s="109" t="str">
        <f t="shared" ca="1" si="48"/>
        <v/>
      </c>
      <c r="T139" s="109" t="str">
        <f t="shared" ca="1" si="42"/>
        <v/>
      </c>
      <c r="V139" s="106" t="str">
        <f ca="1">IF(E139="","",IF(SUM($Q$4:Q139)=0,100000,ABS(SUM($P$4:P139)/SUM($Q$4:Q139))))</f>
        <v/>
      </c>
      <c r="W139" s="109" t="str">
        <f t="shared" ca="1" si="43"/>
        <v/>
      </c>
      <c r="X139" s="109" t="str">
        <f t="shared" ca="1" si="43"/>
        <v/>
      </c>
      <c r="Z139" s="110" t="str">
        <f t="shared" ca="1" si="38"/>
        <v/>
      </c>
      <c r="AA139" s="109" t="str">
        <f t="shared" ca="1" si="44"/>
        <v/>
      </c>
      <c r="AC139" s="110" t="str">
        <f t="shared" ca="1" si="39"/>
        <v/>
      </c>
      <c r="AD139" s="109" t="str">
        <f t="shared" ca="1" si="45"/>
        <v/>
      </c>
      <c r="AF139" s="109" t="str">
        <f t="shared" ca="1" si="46"/>
        <v/>
      </c>
      <c r="AG139" s="110" t="str">
        <f t="shared" ca="1" si="40"/>
        <v/>
      </c>
      <c r="AH139" s="109" t="str">
        <f t="shared" ca="1" si="47"/>
        <v/>
      </c>
    </row>
    <row r="140" spans="5:34" x14ac:dyDescent="0.2">
      <c r="E140" s="108" t="str">
        <f ca="1">SELECTED!C140</f>
        <v/>
      </c>
      <c r="F140" s="104" t="str">
        <f ca="1">SELECTED!D140</f>
        <v/>
      </c>
      <c r="G140" s="104" t="str">
        <f ca="1">SELECTED!E140</f>
        <v/>
      </c>
      <c r="I140" s="110" t="str">
        <f t="shared" ca="1" si="33"/>
        <v/>
      </c>
      <c r="J140" s="110" t="str">
        <f t="shared" ca="1" si="34"/>
        <v/>
      </c>
      <c r="K140" s="110" t="str">
        <f t="shared" ca="1" si="35"/>
        <v/>
      </c>
      <c r="M140" s="110" t="str">
        <f ca="1">IFERROR(MATCH(E140,INDEX!A:A,1),"")</f>
        <v/>
      </c>
      <c r="N140" s="109" t="str">
        <f ca="1">IFERROR(OFFSET(INDEX!$F$1,M140-1,0),"")</f>
        <v/>
      </c>
      <c r="P140" s="109" t="str">
        <f t="shared" ca="1" si="41"/>
        <v/>
      </c>
      <c r="Q140" s="109" t="str">
        <f t="shared" ca="1" si="36"/>
        <v/>
      </c>
      <c r="R140" s="109" t="str">
        <f t="shared" ca="1" si="37"/>
        <v/>
      </c>
      <c r="S140" s="109" t="str">
        <f t="shared" ca="1" si="48"/>
        <v/>
      </c>
      <c r="T140" s="109" t="str">
        <f t="shared" ca="1" si="42"/>
        <v/>
      </c>
      <c r="V140" s="106" t="str">
        <f ca="1">IF(E140="","",IF(SUM($Q$4:Q140)=0,100000,ABS(SUM($P$4:P140)/SUM($Q$4:Q140))))</f>
        <v/>
      </c>
      <c r="W140" s="109" t="str">
        <f t="shared" ca="1" si="43"/>
        <v/>
      </c>
      <c r="X140" s="109" t="str">
        <f t="shared" ca="1" si="43"/>
        <v/>
      </c>
      <c r="Z140" s="110" t="str">
        <f t="shared" ca="1" si="38"/>
        <v/>
      </c>
      <c r="AA140" s="109" t="str">
        <f t="shared" ca="1" si="44"/>
        <v/>
      </c>
      <c r="AC140" s="110" t="str">
        <f t="shared" ca="1" si="39"/>
        <v/>
      </c>
      <c r="AD140" s="109" t="str">
        <f t="shared" ca="1" si="45"/>
        <v/>
      </c>
      <c r="AF140" s="109" t="str">
        <f t="shared" ca="1" si="46"/>
        <v/>
      </c>
      <c r="AG140" s="110" t="str">
        <f t="shared" ca="1" si="40"/>
        <v/>
      </c>
      <c r="AH140" s="109" t="str">
        <f t="shared" ca="1" si="47"/>
        <v/>
      </c>
    </row>
    <row r="141" spans="5:34" x14ac:dyDescent="0.2">
      <c r="E141" s="108" t="str">
        <f ca="1">SELECTED!C141</f>
        <v/>
      </c>
      <c r="F141" s="104" t="str">
        <f ca="1">SELECTED!D141</f>
        <v/>
      </c>
      <c r="G141" s="104" t="str">
        <f ca="1">SELECTED!E141</f>
        <v/>
      </c>
      <c r="I141" s="110" t="str">
        <f t="shared" ca="1" si="33"/>
        <v/>
      </c>
      <c r="J141" s="110" t="str">
        <f t="shared" ca="1" si="34"/>
        <v/>
      </c>
      <c r="K141" s="110" t="str">
        <f t="shared" ca="1" si="35"/>
        <v/>
      </c>
      <c r="M141" s="110" t="str">
        <f ca="1">IFERROR(MATCH(E141,INDEX!A:A,1),"")</f>
        <v/>
      </c>
      <c r="N141" s="109" t="str">
        <f ca="1">IFERROR(OFFSET(INDEX!$F$1,M141-1,0),"")</f>
        <v/>
      </c>
      <c r="P141" s="109" t="str">
        <f t="shared" ca="1" si="41"/>
        <v/>
      </c>
      <c r="Q141" s="109" t="str">
        <f t="shared" ca="1" si="36"/>
        <v/>
      </c>
      <c r="R141" s="109" t="str">
        <f t="shared" ca="1" si="37"/>
        <v/>
      </c>
      <c r="S141" s="109" t="str">
        <f t="shared" ca="1" si="48"/>
        <v/>
      </c>
      <c r="T141" s="109" t="str">
        <f t="shared" ca="1" si="42"/>
        <v/>
      </c>
      <c r="V141" s="106" t="str">
        <f ca="1">IF(E141="","",IF(SUM($Q$4:Q141)=0,100000,ABS(SUM($P$4:P141)/SUM($Q$4:Q141))))</f>
        <v/>
      </c>
      <c r="W141" s="109" t="str">
        <f t="shared" ca="1" si="43"/>
        <v/>
      </c>
      <c r="X141" s="109" t="str">
        <f t="shared" ca="1" si="43"/>
        <v/>
      </c>
      <c r="Z141" s="110" t="str">
        <f t="shared" ca="1" si="38"/>
        <v/>
      </c>
      <c r="AA141" s="109" t="str">
        <f t="shared" ca="1" si="44"/>
        <v/>
      </c>
      <c r="AC141" s="110" t="str">
        <f t="shared" ca="1" si="39"/>
        <v/>
      </c>
      <c r="AD141" s="109" t="str">
        <f t="shared" ca="1" si="45"/>
        <v/>
      </c>
      <c r="AF141" s="109" t="str">
        <f t="shared" ca="1" si="46"/>
        <v/>
      </c>
      <c r="AG141" s="110" t="str">
        <f t="shared" ca="1" si="40"/>
        <v/>
      </c>
      <c r="AH141" s="109" t="str">
        <f t="shared" ca="1" si="47"/>
        <v/>
      </c>
    </row>
    <row r="142" spans="5:34" x14ac:dyDescent="0.2">
      <c r="E142" s="108" t="str">
        <f ca="1">SELECTED!C142</f>
        <v/>
      </c>
      <c r="F142" s="104" t="str">
        <f ca="1">SELECTED!D142</f>
        <v/>
      </c>
      <c r="G142" s="104" t="str">
        <f ca="1">SELECTED!E142</f>
        <v/>
      </c>
      <c r="I142" s="110" t="str">
        <f t="shared" ca="1" si="33"/>
        <v/>
      </c>
      <c r="J142" s="110" t="str">
        <f t="shared" ca="1" si="34"/>
        <v/>
      </c>
      <c r="K142" s="110" t="str">
        <f t="shared" ca="1" si="35"/>
        <v/>
      </c>
      <c r="M142" s="110" t="str">
        <f ca="1">IFERROR(MATCH(E142,INDEX!A:A,1),"")</f>
        <v/>
      </c>
      <c r="N142" s="109" t="str">
        <f ca="1">IFERROR(OFFSET(INDEX!$F$1,M142-1,0),"")</f>
        <v/>
      </c>
      <c r="P142" s="109" t="str">
        <f t="shared" ca="1" si="41"/>
        <v/>
      </c>
      <c r="Q142" s="109" t="str">
        <f t="shared" ca="1" si="36"/>
        <v/>
      </c>
      <c r="R142" s="109" t="str">
        <f t="shared" ca="1" si="37"/>
        <v/>
      </c>
      <c r="S142" s="109" t="str">
        <f t="shared" ca="1" si="48"/>
        <v/>
      </c>
      <c r="T142" s="109" t="str">
        <f t="shared" ca="1" si="42"/>
        <v/>
      </c>
      <c r="V142" s="106" t="str">
        <f ca="1">IF(E142="","",IF(SUM($Q$4:Q142)=0,100000,ABS(SUM($P$4:P142)/SUM($Q$4:Q142))))</f>
        <v/>
      </c>
      <c r="W142" s="109" t="str">
        <f t="shared" ca="1" si="43"/>
        <v/>
      </c>
      <c r="X142" s="109" t="str">
        <f t="shared" ca="1" si="43"/>
        <v/>
      </c>
      <c r="Z142" s="110" t="str">
        <f t="shared" ca="1" si="38"/>
        <v/>
      </c>
      <c r="AA142" s="109" t="str">
        <f t="shared" ca="1" si="44"/>
        <v/>
      </c>
      <c r="AC142" s="110" t="str">
        <f t="shared" ca="1" si="39"/>
        <v/>
      </c>
      <c r="AD142" s="109" t="str">
        <f t="shared" ca="1" si="45"/>
        <v/>
      </c>
      <c r="AF142" s="109" t="str">
        <f t="shared" ca="1" si="46"/>
        <v/>
      </c>
      <c r="AG142" s="110" t="str">
        <f t="shared" ca="1" si="40"/>
        <v/>
      </c>
      <c r="AH142" s="109" t="str">
        <f t="shared" ca="1" si="47"/>
        <v/>
      </c>
    </row>
    <row r="143" spans="5:34" x14ac:dyDescent="0.2">
      <c r="E143" s="108" t="str">
        <f ca="1">SELECTED!C143</f>
        <v/>
      </c>
      <c r="F143" s="104" t="str">
        <f ca="1">SELECTED!D143</f>
        <v/>
      </c>
      <c r="G143" s="104" t="str">
        <f ca="1">SELECTED!E143</f>
        <v/>
      </c>
      <c r="I143" s="110" t="str">
        <f t="shared" ca="1" si="33"/>
        <v/>
      </c>
      <c r="J143" s="110" t="str">
        <f t="shared" ca="1" si="34"/>
        <v/>
      </c>
      <c r="K143" s="110" t="str">
        <f t="shared" ca="1" si="35"/>
        <v/>
      </c>
      <c r="M143" s="110" t="str">
        <f ca="1">IFERROR(MATCH(E143,INDEX!A:A,1),"")</f>
        <v/>
      </c>
      <c r="N143" s="109" t="str">
        <f ca="1">IFERROR(OFFSET(INDEX!$F$1,M143-1,0),"")</f>
        <v/>
      </c>
      <c r="P143" s="109" t="str">
        <f t="shared" ca="1" si="41"/>
        <v/>
      </c>
      <c r="Q143" s="109" t="str">
        <f t="shared" ca="1" si="36"/>
        <v/>
      </c>
      <c r="R143" s="109" t="str">
        <f t="shared" ca="1" si="37"/>
        <v/>
      </c>
      <c r="S143" s="109" t="str">
        <f t="shared" ca="1" si="48"/>
        <v/>
      </c>
      <c r="T143" s="109" t="str">
        <f t="shared" ca="1" si="42"/>
        <v/>
      </c>
      <c r="V143" s="106" t="str">
        <f ca="1">IF(E143="","",IF(SUM($Q$4:Q143)=0,100000,ABS(SUM($P$4:P143)/SUM($Q$4:Q143))))</f>
        <v/>
      </c>
      <c r="W143" s="109" t="str">
        <f t="shared" ca="1" si="43"/>
        <v/>
      </c>
      <c r="X143" s="109" t="str">
        <f t="shared" ca="1" si="43"/>
        <v/>
      </c>
      <c r="Z143" s="110" t="str">
        <f t="shared" ca="1" si="38"/>
        <v/>
      </c>
      <c r="AA143" s="109" t="str">
        <f t="shared" ca="1" si="44"/>
        <v/>
      </c>
      <c r="AC143" s="110" t="str">
        <f t="shared" ca="1" si="39"/>
        <v/>
      </c>
      <c r="AD143" s="109" t="str">
        <f t="shared" ca="1" si="45"/>
        <v/>
      </c>
      <c r="AF143" s="109" t="str">
        <f t="shared" ca="1" si="46"/>
        <v/>
      </c>
      <c r="AG143" s="110" t="str">
        <f t="shared" ca="1" si="40"/>
        <v/>
      </c>
      <c r="AH143" s="109" t="str">
        <f t="shared" ca="1" si="47"/>
        <v/>
      </c>
    </row>
    <row r="144" spans="5:34" x14ac:dyDescent="0.2">
      <c r="E144" s="108" t="str">
        <f ca="1">SELECTED!C144</f>
        <v/>
      </c>
      <c r="F144" s="104" t="str">
        <f ca="1">SELECTED!D144</f>
        <v/>
      </c>
      <c r="G144" s="104" t="str">
        <f ca="1">SELECTED!E144</f>
        <v/>
      </c>
      <c r="I144" s="110" t="str">
        <f t="shared" ca="1" si="33"/>
        <v/>
      </c>
      <c r="J144" s="110" t="str">
        <f t="shared" ca="1" si="34"/>
        <v/>
      </c>
      <c r="K144" s="110" t="str">
        <f t="shared" ca="1" si="35"/>
        <v/>
      </c>
      <c r="M144" s="110" t="str">
        <f ca="1">IFERROR(MATCH(E144,INDEX!A:A,1),"")</f>
        <v/>
      </c>
      <c r="N144" s="109" t="str">
        <f ca="1">IFERROR(OFFSET(INDEX!$F$1,M144-1,0),"")</f>
        <v/>
      </c>
      <c r="P144" s="109" t="str">
        <f t="shared" ca="1" si="41"/>
        <v/>
      </c>
      <c r="Q144" s="109" t="str">
        <f t="shared" ca="1" si="36"/>
        <v/>
      </c>
      <c r="R144" s="109" t="str">
        <f t="shared" ca="1" si="37"/>
        <v/>
      </c>
      <c r="S144" s="109" t="str">
        <f t="shared" ca="1" si="48"/>
        <v/>
      </c>
      <c r="T144" s="109" t="str">
        <f t="shared" ca="1" si="42"/>
        <v/>
      </c>
      <c r="V144" s="106" t="str">
        <f ca="1">IF(E144="","",IF(SUM($Q$4:Q144)=0,100000,ABS(SUM($P$4:P144)/SUM($Q$4:Q144))))</f>
        <v/>
      </c>
      <c r="W144" s="109" t="str">
        <f t="shared" ca="1" si="43"/>
        <v/>
      </c>
      <c r="X144" s="109" t="str">
        <f t="shared" ca="1" si="43"/>
        <v/>
      </c>
      <c r="Z144" s="110" t="str">
        <f t="shared" ca="1" si="38"/>
        <v/>
      </c>
      <c r="AA144" s="109" t="str">
        <f t="shared" ca="1" si="44"/>
        <v/>
      </c>
      <c r="AC144" s="110" t="str">
        <f t="shared" ca="1" si="39"/>
        <v/>
      </c>
      <c r="AD144" s="109" t="str">
        <f t="shared" ca="1" si="45"/>
        <v/>
      </c>
      <c r="AF144" s="109" t="str">
        <f t="shared" ca="1" si="46"/>
        <v/>
      </c>
      <c r="AG144" s="110" t="str">
        <f t="shared" ca="1" si="40"/>
        <v/>
      </c>
      <c r="AH144" s="109" t="str">
        <f t="shared" ca="1" si="47"/>
        <v/>
      </c>
    </row>
    <row r="145" spans="5:34" x14ac:dyDescent="0.2">
      <c r="E145" s="108" t="str">
        <f ca="1">SELECTED!C145</f>
        <v/>
      </c>
      <c r="F145" s="104" t="str">
        <f ca="1">SELECTED!D145</f>
        <v/>
      </c>
      <c r="G145" s="104" t="str">
        <f ca="1">SELECTED!E145</f>
        <v/>
      </c>
      <c r="I145" s="110" t="str">
        <f t="shared" ca="1" si="33"/>
        <v/>
      </c>
      <c r="J145" s="110" t="str">
        <f t="shared" ca="1" si="34"/>
        <v/>
      </c>
      <c r="K145" s="110" t="str">
        <f t="shared" ca="1" si="35"/>
        <v/>
      </c>
      <c r="M145" s="110" t="str">
        <f ca="1">IFERROR(MATCH(E145,INDEX!A:A,1),"")</f>
        <v/>
      </c>
      <c r="N145" s="109" t="str">
        <f ca="1">IFERROR(OFFSET(INDEX!$F$1,M145-1,0),"")</f>
        <v/>
      </c>
      <c r="P145" s="109" t="str">
        <f t="shared" ca="1" si="41"/>
        <v/>
      </c>
      <c r="Q145" s="109" t="str">
        <f t="shared" ca="1" si="36"/>
        <v/>
      </c>
      <c r="R145" s="109" t="str">
        <f t="shared" ca="1" si="37"/>
        <v/>
      </c>
      <c r="S145" s="109" t="str">
        <f t="shared" ca="1" si="48"/>
        <v/>
      </c>
      <c r="T145" s="109" t="str">
        <f t="shared" ca="1" si="42"/>
        <v/>
      </c>
      <c r="V145" s="106" t="str">
        <f ca="1">IF(E145="","",IF(SUM($Q$4:Q145)=0,100000,ABS(SUM($P$4:P145)/SUM($Q$4:Q145))))</f>
        <v/>
      </c>
      <c r="W145" s="109" t="str">
        <f t="shared" ca="1" si="43"/>
        <v/>
      </c>
      <c r="X145" s="109" t="str">
        <f t="shared" ca="1" si="43"/>
        <v/>
      </c>
      <c r="Z145" s="110" t="str">
        <f t="shared" ca="1" si="38"/>
        <v/>
      </c>
      <c r="AA145" s="109" t="str">
        <f t="shared" ca="1" si="44"/>
        <v/>
      </c>
      <c r="AC145" s="110" t="str">
        <f t="shared" ca="1" si="39"/>
        <v/>
      </c>
      <c r="AD145" s="109" t="str">
        <f t="shared" ca="1" si="45"/>
        <v/>
      </c>
      <c r="AF145" s="109" t="str">
        <f t="shared" ca="1" si="46"/>
        <v/>
      </c>
      <c r="AG145" s="110" t="str">
        <f t="shared" ca="1" si="40"/>
        <v/>
      </c>
      <c r="AH145" s="109" t="str">
        <f t="shared" ca="1" si="47"/>
        <v/>
      </c>
    </row>
    <row r="146" spans="5:34" x14ac:dyDescent="0.2">
      <c r="E146" s="108" t="str">
        <f ca="1">SELECTED!C146</f>
        <v/>
      </c>
      <c r="F146" s="104" t="str">
        <f ca="1">SELECTED!D146</f>
        <v/>
      </c>
      <c r="G146" s="104" t="str">
        <f ca="1">SELECTED!E146</f>
        <v/>
      </c>
      <c r="I146" s="110" t="str">
        <f t="shared" ca="1" si="33"/>
        <v/>
      </c>
      <c r="J146" s="110" t="str">
        <f t="shared" ca="1" si="34"/>
        <v/>
      </c>
      <c r="K146" s="110" t="str">
        <f t="shared" ca="1" si="35"/>
        <v/>
      </c>
      <c r="M146" s="110" t="str">
        <f ca="1">IFERROR(MATCH(E146,INDEX!A:A,1),"")</f>
        <v/>
      </c>
      <c r="N146" s="109" t="str">
        <f ca="1">IFERROR(OFFSET(INDEX!$F$1,M146-1,0),"")</f>
        <v/>
      </c>
      <c r="P146" s="109" t="str">
        <f t="shared" ca="1" si="41"/>
        <v/>
      </c>
      <c r="Q146" s="109" t="str">
        <f t="shared" ca="1" si="36"/>
        <v/>
      </c>
      <c r="R146" s="109" t="str">
        <f t="shared" ca="1" si="37"/>
        <v/>
      </c>
      <c r="S146" s="109" t="str">
        <f t="shared" ca="1" si="48"/>
        <v/>
      </c>
      <c r="T146" s="109" t="str">
        <f t="shared" ca="1" si="42"/>
        <v/>
      </c>
      <c r="V146" s="106" t="str">
        <f ca="1">IF(E146="","",IF(SUM($Q$4:Q146)=0,100000,ABS(SUM($P$4:P146)/SUM($Q$4:Q146))))</f>
        <v/>
      </c>
      <c r="W146" s="109" t="str">
        <f t="shared" ca="1" si="43"/>
        <v/>
      </c>
      <c r="X146" s="109" t="str">
        <f t="shared" ca="1" si="43"/>
        <v/>
      </c>
      <c r="Z146" s="110" t="str">
        <f t="shared" ca="1" si="38"/>
        <v/>
      </c>
      <c r="AA146" s="109" t="str">
        <f t="shared" ca="1" si="44"/>
        <v/>
      </c>
      <c r="AC146" s="110" t="str">
        <f t="shared" ca="1" si="39"/>
        <v/>
      </c>
      <c r="AD146" s="109" t="str">
        <f t="shared" ca="1" si="45"/>
        <v/>
      </c>
      <c r="AF146" s="109" t="str">
        <f t="shared" ca="1" si="46"/>
        <v/>
      </c>
      <c r="AG146" s="110" t="str">
        <f t="shared" ca="1" si="40"/>
        <v/>
      </c>
      <c r="AH146" s="109" t="str">
        <f t="shared" ca="1" si="47"/>
        <v/>
      </c>
    </row>
    <row r="147" spans="5:34" x14ac:dyDescent="0.2">
      <c r="E147" s="108" t="str">
        <f ca="1">SELECTED!C147</f>
        <v/>
      </c>
      <c r="F147" s="104" t="str">
        <f ca="1">SELECTED!D147</f>
        <v/>
      </c>
      <c r="G147" s="104" t="str">
        <f ca="1">SELECTED!E147</f>
        <v/>
      </c>
      <c r="I147" s="110" t="str">
        <f t="shared" ca="1" si="33"/>
        <v/>
      </c>
      <c r="J147" s="110" t="str">
        <f t="shared" ca="1" si="34"/>
        <v/>
      </c>
      <c r="K147" s="110" t="str">
        <f t="shared" ca="1" si="35"/>
        <v/>
      </c>
      <c r="M147" s="110" t="str">
        <f ca="1">IFERROR(MATCH(E147,INDEX!A:A,1),"")</f>
        <v/>
      </c>
      <c r="N147" s="109" t="str">
        <f ca="1">IFERROR(OFFSET(INDEX!$F$1,M147-1,0),"")</f>
        <v/>
      </c>
      <c r="P147" s="109" t="str">
        <f t="shared" ca="1" si="41"/>
        <v/>
      </c>
      <c r="Q147" s="109" t="str">
        <f t="shared" ca="1" si="36"/>
        <v/>
      </c>
      <c r="R147" s="109" t="str">
        <f t="shared" ca="1" si="37"/>
        <v/>
      </c>
      <c r="S147" s="109" t="str">
        <f t="shared" ca="1" si="48"/>
        <v/>
      </c>
      <c r="T147" s="109" t="str">
        <f t="shared" ca="1" si="42"/>
        <v/>
      </c>
      <c r="V147" s="106" t="str">
        <f ca="1">IF(E147="","",IF(SUM($Q$4:Q147)=0,100000,ABS(SUM($P$4:P147)/SUM($Q$4:Q147))))</f>
        <v/>
      </c>
      <c r="W147" s="109" t="str">
        <f t="shared" ca="1" si="43"/>
        <v/>
      </c>
      <c r="X147" s="109" t="str">
        <f t="shared" ca="1" si="43"/>
        <v/>
      </c>
      <c r="Z147" s="110" t="str">
        <f t="shared" ca="1" si="38"/>
        <v/>
      </c>
      <c r="AA147" s="109" t="str">
        <f t="shared" ca="1" si="44"/>
        <v/>
      </c>
      <c r="AC147" s="110" t="str">
        <f t="shared" ca="1" si="39"/>
        <v/>
      </c>
      <c r="AD147" s="109" t="str">
        <f t="shared" ca="1" si="45"/>
        <v/>
      </c>
      <c r="AF147" s="109" t="str">
        <f t="shared" ca="1" si="46"/>
        <v/>
      </c>
      <c r="AG147" s="110" t="str">
        <f t="shared" ca="1" si="40"/>
        <v/>
      </c>
      <c r="AH147" s="109" t="str">
        <f t="shared" ca="1" si="47"/>
        <v/>
      </c>
    </row>
    <row r="148" spans="5:34" x14ac:dyDescent="0.2">
      <c r="E148" s="108" t="str">
        <f ca="1">SELECTED!C148</f>
        <v/>
      </c>
      <c r="F148" s="104" t="str">
        <f ca="1">SELECTED!D148</f>
        <v/>
      </c>
      <c r="G148" s="104" t="str">
        <f ca="1">SELECTED!E148</f>
        <v/>
      </c>
      <c r="I148" s="110" t="str">
        <f t="shared" ca="1" si="33"/>
        <v/>
      </c>
      <c r="J148" s="110" t="str">
        <f t="shared" ca="1" si="34"/>
        <v/>
      </c>
      <c r="K148" s="110" t="str">
        <f t="shared" ca="1" si="35"/>
        <v/>
      </c>
      <c r="M148" s="110" t="str">
        <f ca="1">IFERROR(MATCH(E148,INDEX!A:A,1),"")</f>
        <v/>
      </c>
      <c r="N148" s="109" t="str">
        <f ca="1">IFERROR(OFFSET(INDEX!$F$1,M148-1,0),"")</f>
        <v/>
      </c>
      <c r="P148" s="109" t="str">
        <f t="shared" ca="1" si="41"/>
        <v/>
      </c>
      <c r="Q148" s="109" t="str">
        <f t="shared" ca="1" si="36"/>
        <v/>
      </c>
      <c r="R148" s="109" t="str">
        <f t="shared" ca="1" si="37"/>
        <v/>
      </c>
      <c r="S148" s="109" t="str">
        <f t="shared" ca="1" si="48"/>
        <v/>
      </c>
      <c r="T148" s="109" t="str">
        <f t="shared" ca="1" si="42"/>
        <v/>
      </c>
      <c r="V148" s="106" t="str">
        <f ca="1">IF(E148="","",IF(SUM($Q$4:Q148)=0,100000,ABS(SUM($P$4:P148)/SUM($Q$4:Q148))))</f>
        <v/>
      </c>
      <c r="W148" s="109" t="str">
        <f t="shared" ca="1" si="43"/>
        <v/>
      </c>
      <c r="X148" s="109" t="str">
        <f t="shared" ca="1" si="43"/>
        <v/>
      </c>
      <c r="Z148" s="110" t="str">
        <f t="shared" ca="1" si="38"/>
        <v/>
      </c>
      <c r="AA148" s="109" t="str">
        <f t="shared" ca="1" si="44"/>
        <v/>
      </c>
      <c r="AC148" s="110" t="str">
        <f t="shared" ca="1" si="39"/>
        <v/>
      </c>
      <c r="AD148" s="109" t="str">
        <f t="shared" ca="1" si="45"/>
        <v/>
      </c>
      <c r="AF148" s="109" t="str">
        <f t="shared" ca="1" si="46"/>
        <v/>
      </c>
      <c r="AG148" s="110" t="str">
        <f t="shared" ca="1" si="40"/>
        <v/>
      </c>
      <c r="AH148" s="109" t="str">
        <f t="shared" ca="1" si="47"/>
        <v/>
      </c>
    </row>
    <row r="149" spans="5:34" x14ac:dyDescent="0.2">
      <c r="E149" s="108" t="str">
        <f ca="1">SELECTED!C149</f>
        <v/>
      </c>
      <c r="F149" s="104" t="str">
        <f ca="1">SELECTED!D149</f>
        <v/>
      </c>
      <c r="G149" s="104" t="str">
        <f ca="1">SELECTED!E149</f>
        <v/>
      </c>
      <c r="I149" s="110" t="str">
        <f t="shared" ca="1" si="33"/>
        <v/>
      </c>
      <c r="J149" s="110" t="str">
        <f t="shared" ca="1" si="34"/>
        <v/>
      </c>
      <c r="K149" s="110" t="str">
        <f t="shared" ca="1" si="35"/>
        <v/>
      </c>
      <c r="M149" s="110" t="str">
        <f ca="1">IFERROR(MATCH(E149,INDEX!A:A,1),"")</f>
        <v/>
      </c>
      <c r="N149" s="109" t="str">
        <f ca="1">IFERROR(OFFSET(INDEX!$F$1,M149-1,0),"")</f>
        <v/>
      </c>
      <c r="P149" s="109" t="str">
        <f t="shared" ca="1" si="41"/>
        <v/>
      </c>
      <c r="Q149" s="109" t="str">
        <f t="shared" ca="1" si="36"/>
        <v/>
      </c>
      <c r="R149" s="109" t="str">
        <f t="shared" ca="1" si="37"/>
        <v/>
      </c>
      <c r="S149" s="109" t="str">
        <f t="shared" ca="1" si="48"/>
        <v/>
      </c>
      <c r="T149" s="109" t="str">
        <f t="shared" ca="1" si="42"/>
        <v/>
      </c>
      <c r="V149" s="106" t="str">
        <f ca="1">IF(E149="","",IF(SUM($Q$4:Q149)=0,100000,ABS(SUM($P$4:P149)/SUM($Q$4:Q149))))</f>
        <v/>
      </c>
      <c r="W149" s="109" t="str">
        <f t="shared" ca="1" si="43"/>
        <v/>
      </c>
      <c r="X149" s="109" t="str">
        <f t="shared" ca="1" si="43"/>
        <v/>
      </c>
      <c r="Z149" s="110" t="str">
        <f t="shared" ca="1" si="38"/>
        <v/>
      </c>
      <c r="AA149" s="109" t="str">
        <f t="shared" ca="1" si="44"/>
        <v/>
      </c>
      <c r="AC149" s="110" t="str">
        <f t="shared" ca="1" si="39"/>
        <v/>
      </c>
      <c r="AD149" s="109" t="str">
        <f t="shared" ca="1" si="45"/>
        <v/>
      </c>
      <c r="AF149" s="109" t="str">
        <f t="shared" ca="1" si="46"/>
        <v/>
      </c>
      <c r="AG149" s="110" t="str">
        <f t="shared" ca="1" si="40"/>
        <v/>
      </c>
      <c r="AH149" s="109" t="str">
        <f t="shared" ca="1" si="47"/>
        <v/>
      </c>
    </row>
    <row r="150" spans="5:34" x14ac:dyDescent="0.2">
      <c r="E150" s="108" t="str">
        <f ca="1">SELECTED!C150</f>
        <v/>
      </c>
      <c r="F150" s="104" t="str">
        <f ca="1">SELECTED!D150</f>
        <v/>
      </c>
      <c r="G150" s="104" t="str">
        <f ca="1">SELECTED!E150</f>
        <v/>
      </c>
      <c r="I150" s="110" t="str">
        <f t="shared" ca="1" si="33"/>
        <v/>
      </c>
      <c r="J150" s="110" t="str">
        <f t="shared" ca="1" si="34"/>
        <v/>
      </c>
      <c r="K150" s="110" t="str">
        <f t="shared" ca="1" si="35"/>
        <v/>
      </c>
      <c r="M150" s="110" t="str">
        <f ca="1">IFERROR(MATCH(E150,INDEX!A:A,1),"")</f>
        <v/>
      </c>
      <c r="N150" s="109" t="str">
        <f ca="1">IFERROR(OFFSET(INDEX!$F$1,M150-1,0),"")</f>
        <v/>
      </c>
      <c r="P150" s="109" t="str">
        <f t="shared" ca="1" si="41"/>
        <v/>
      </c>
      <c r="Q150" s="109" t="str">
        <f t="shared" ca="1" si="36"/>
        <v/>
      </c>
      <c r="R150" s="109" t="str">
        <f t="shared" ca="1" si="37"/>
        <v/>
      </c>
      <c r="S150" s="109" t="str">
        <f t="shared" ca="1" si="48"/>
        <v/>
      </c>
      <c r="T150" s="109" t="str">
        <f t="shared" ca="1" si="42"/>
        <v/>
      </c>
      <c r="V150" s="106" t="str">
        <f ca="1">IF(E150="","",IF(SUM($Q$4:Q150)=0,100000,ABS(SUM($P$4:P150)/SUM($Q$4:Q150))))</f>
        <v/>
      </c>
      <c r="W150" s="109" t="str">
        <f t="shared" ca="1" si="43"/>
        <v/>
      </c>
      <c r="X150" s="109" t="str">
        <f t="shared" ca="1" si="43"/>
        <v/>
      </c>
      <c r="Z150" s="110" t="str">
        <f t="shared" ca="1" si="38"/>
        <v/>
      </c>
      <c r="AA150" s="109" t="str">
        <f t="shared" ca="1" si="44"/>
        <v/>
      </c>
      <c r="AC150" s="110" t="str">
        <f t="shared" ca="1" si="39"/>
        <v/>
      </c>
      <c r="AD150" s="109" t="str">
        <f t="shared" ca="1" si="45"/>
        <v/>
      </c>
      <c r="AF150" s="109" t="str">
        <f t="shared" ca="1" si="46"/>
        <v/>
      </c>
      <c r="AG150" s="110" t="str">
        <f t="shared" ca="1" si="40"/>
        <v/>
      </c>
      <c r="AH150" s="109" t="str">
        <f t="shared" ca="1" si="47"/>
        <v/>
      </c>
    </row>
    <row r="151" spans="5:34" x14ac:dyDescent="0.2">
      <c r="E151" s="108" t="str">
        <f ca="1">SELECTED!C151</f>
        <v/>
      </c>
      <c r="F151" s="104" t="str">
        <f ca="1">SELECTED!D151</f>
        <v/>
      </c>
      <c r="G151" s="104" t="str">
        <f ca="1">SELECTED!E151</f>
        <v/>
      </c>
      <c r="I151" s="110" t="str">
        <f t="shared" ca="1" si="33"/>
        <v/>
      </c>
      <c r="J151" s="110" t="str">
        <f t="shared" ca="1" si="34"/>
        <v/>
      </c>
      <c r="K151" s="110" t="str">
        <f t="shared" ca="1" si="35"/>
        <v/>
      </c>
      <c r="M151" s="110" t="str">
        <f ca="1">IFERROR(MATCH(E151,INDEX!A:A,1),"")</f>
        <v/>
      </c>
      <c r="N151" s="109" t="str">
        <f ca="1">IFERROR(OFFSET(INDEX!$F$1,M151-1,0),"")</f>
        <v/>
      </c>
      <c r="P151" s="109" t="str">
        <f t="shared" ca="1" si="41"/>
        <v/>
      </c>
      <c r="Q151" s="109" t="str">
        <f t="shared" ca="1" si="36"/>
        <v/>
      </c>
      <c r="R151" s="109" t="str">
        <f t="shared" ca="1" si="37"/>
        <v/>
      </c>
      <c r="S151" s="109" t="str">
        <f t="shared" ca="1" si="48"/>
        <v/>
      </c>
      <c r="T151" s="109" t="str">
        <f t="shared" ca="1" si="42"/>
        <v/>
      </c>
      <c r="V151" s="106" t="str">
        <f ca="1">IF(E151="","",IF(SUM($Q$4:Q151)=0,100000,ABS(SUM($P$4:P151)/SUM($Q$4:Q151))))</f>
        <v/>
      </c>
      <c r="W151" s="109" t="str">
        <f t="shared" ca="1" si="43"/>
        <v/>
      </c>
      <c r="X151" s="109" t="str">
        <f t="shared" ca="1" si="43"/>
        <v/>
      </c>
      <c r="Z151" s="110" t="str">
        <f t="shared" ca="1" si="38"/>
        <v/>
      </c>
      <c r="AA151" s="109" t="str">
        <f t="shared" ca="1" si="44"/>
        <v/>
      </c>
      <c r="AC151" s="110" t="str">
        <f t="shared" ca="1" si="39"/>
        <v/>
      </c>
      <c r="AD151" s="109" t="str">
        <f t="shared" ca="1" si="45"/>
        <v/>
      </c>
      <c r="AF151" s="109" t="str">
        <f t="shared" ca="1" si="46"/>
        <v/>
      </c>
      <c r="AG151" s="110" t="str">
        <f t="shared" ca="1" si="40"/>
        <v/>
      </c>
      <c r="AH151" s="109" t="str">
        <f t="shared" ca="1" si="47"/>
        <v/>
      </c>
    </row>
    <row r="152" spans="5:34" x14ac:dyDescent="0.2">
      <c r="E152" s="108" t="str">
        <f ca="1">SELECTED!C152</f>
        <v/>
      </c>
      <c r="F152" s="104" t="str">
        <f ca="1">SELECTED!D152</f>
        <v/>
      </c>
      <c r="G152" s="104" t="str">
        <f ca="1">SELECTED!E152</f>
        <v/>
      </c>
      <c r="I152" s="110" t="str">
        <f t="shared" ca="1" si="33"/>
        <v/>
      </c>
      <c r="J152" s="110" t="str">
        <f t="shared" ca="1" si="34"/>
        <v/>
      </c>
      <c r="K152" s="110" t="str">
        <f t="shared" ca="1" si="35"/>
        <v/>
      </c>
      <c r="M152" s="110" t="str">
        <f ca="1">IFERROR(MATCH(E152,INDEX!A:A,1),"")</f>
        <v/>
      </c>
      <c r="N152" s="109" t="str">
        <f ca="1">IFERROR(OFFSET(INDEX!$F$1,M152-1,0),"")</f>
        <v/>
      </c>
      <c r="P152" s="109" t="str">
        <f t="shared" ca="1" si="41"/>
        <v/>
      </c>
      <c r="Q152" s="109" t="str">
        <f t="shared" ca="1" si="36"/>
        <v/>
      </c>
      <c r="R152" s="109" t="str">
        <f t="shared" ca="1" si="37"/>
        <v/>
      </c>
      <c r="S152" s="109" t="str">
        <f t="shared" ca="1" si="48"/>
        <v/>
      </c>
      <c r="T152" s="109" t="str">
        <f t="shared" ca="1" si="42"/>
        <v/>
      </c>
      <c r="V152" s="106" t="str">
        <f ca="1">IF(E152="","",IF(SUM($Q$4:Q152)=0,100000,ABS(SUM($P$4:P152)/SUM($Q$4:Q152))))</f>
        <v/>
      </c>
      <c r="W152" s="109" t="str">
        <f t="shared" ca="1" si="43"/>
        <v/>
      </c>
      <c r="X152" s="109" t="str">
        <f t="shared" ca="1" si="43"/>
        <v/>
      </c>
      <c r="Z152" s="110" t="str">
        <f t="shared" ca="1" si="38"/>
        <v/>
      </c>
      <c r="AA152" s="109" t="str">
        <f t="shared" ca="1" si="44"/>
        <v/>
      </c>
      <c r="AC152" s="110" t="str">
        <f t="shared" ca="1" si="39"/>
        <v/>
      </c>
      <c r="AD152" s="109" t="str">
        <f t="shared" ca="1" si="45"/>
        <v/>
      </c>
      <c r="AF152" s="109" t="str">
        <f t="shared" ca="1" si="46"/>
        <v/>
      </c>
      <c r="AG152" s="110" t="str">
        <f t="shared" ca="1" si="40"/>
        <v/>
      </c>
      <c r="AH152" s="109" t="str">
        <f t="shared" ca="1" si="47"/>
        <v/>
      </c>
    </row>
    <row r="153" spans="5:34" x14ac:dyDescent="0.2">
      <c r="E153" s="108" t="str">
        <f ca="1">SELECTED!C153</f>
        <v/>
      </c>
      <c r="F153" s="104" t="str">
        <f ca="1">SELECTED!D153</f>
        <v/>
      </c>
      <c r="G153" s="104" t="str">
        <f ca="1">SELECTED!E153</f>
        <v/>
      </c>
      <c r="I153" s="110" t="str">
        <f t="shared" ca="1" si="33"/>
        <v/>
      </c>
      <c r="J153" s="110" t="str">
        <f t="shared" ca="1" si="34"/>
        <v/>
      </c>
      <c r="K153" s="110" t="str">
        <f t="shared" ca="1" si="35"/>
        <v/>
      </c>
      <c r="M153" s="110" t="str">
        <f ca="1">IFERROR(MATCH(E153,INDEX!A:A,1),"")</f>
        <v/>
      </c>
      <c r="N153" s="109" t="str">
        <f ca="1">IFERROR(OFFSET(INDEX!$F$1,M153-1,0),"")</f>
        <v/>
      </c>
      <c r="P153" s="109" t="str">
        <f t="shared" ca="1" si="41"/>
        <v/>
      </c>
      <c r="Q153" s="109" t="str">
        <f t="shared" ca="1" si="36"/>
        <v/>
      </c>
      <c r="R153" s="109" t="str">
        <f t="shared" ca="1" si="37"/>
        <v/>
      </c>
      <c r="S153" s="109" t="str">
        <f t="shared" ca="1" si="48"/>
        <v/>
      </c>
      <c r="T153" s="109" t="str">
        <f t="shared" ca="1" si="42"/>
        <v/>
      </c>
      <c r="V153" s="106" t="str">
        <f ca="1">IF(E153="","",IF(SUM($Q$4:Q153)=0,100000,ABS(SUM($P$4:P153)/SUM($Q$4:Q153))))</f>
        <v/>
      </c>
      <c r="W153" s="109" t="str">
        <f t="shared" ca="1" si="43"/>
        <v/>
      </c>
      <c r="X153" s="109" t="str">
        <f t="shared" ca="1" si="43"/>
        <v/>
      </c>
      <c r="Z153" s="110" t="str">
        <f t="shared" ca="1" si="38"/>
        <v/>
      </c>
      <c r="AA153" s="109" t="str">
        <f t="shared" ca="1" si="44"/>
        <v/>
      </c>
      <c r="AC153" s="110" t="str">
        <f t="shared" ca="1" si="39"/>
        <v/>
      </c>
      <c r="AD153" s="109" t="str">
        <f t="shared" ca="1" si="45"/>
        <v/>
      </c>
      <c r="AF153" s="109" t="str">
        <f t="shared" ca="1" si="46"/>
        <v/>
      </c>
      <c r="AG153" s="110" t="str">
        <f t="shared" ca="1" si="40"/>
        <v/>
      </c>
      <c r="AH153" s="109" t="str">
        <f t="shared" ca="1" si="47"/>
        <v/>
      </c>
    </row>
    <row r="154" spans="5:34" x14ac:dyDescent="0.2">
      <c r="E154" s="108" t="str">
        <f ca="1">SELECTED!C154</f>
        <v/>
      </c>
      <c r="F154" s="104" t="str">
        <f ca="1">SELECTED!D154</f>
        <v/>
      </c>
      <c r="G154" s="104" t="str">
        <f ca="1">SELECTED!E154</f>
        <v/>
      </c>
      <c r="I154" s="110" t="str">
        <f t="shared" ca="1" si="33"/>
        <v/>
      </c>
      <c r="J154" s="110" t="str">
        <f t="shared" ca="1" si="34"/>
        <v/>
      </c>
      <c r="K154" s="110" t="str">
        <f t="shared" ca="1" si="35"/>
        <v/>
      </c>
      <c r="M154" s="110" t="str">
        <f ca="1">IFERROR(MATCH(E154,INDEX!A:A,1),"")</f>
        <v/>
      </c>
      <c r="N154" s="109" t="str">
        <f ca="1">IFERROR(OFFSET(INDEX!$F$1,M154-1,0),"")</f>
        <v/>
      </c>
      <c r="P154" s="109" t="str">
        <f t="shared" ca="1" si="41"/>
        <v/>
      </c>
      <c r="Q154" s="109" t="str">
        <f t="shared" ca="1" si="36"/>
        <v/>
      </c>
      <c r="R154" s="109" t="str">
        <f t="shared" ca="1" si="37"/>
        <v/>
      </c>
      <c r="S154" s="109" t="str">
        <f t="shared" ca="1" si="48"/>
        <v/>
      </c>
      <c r="T154" s="109" t="str">
        <f t="shared" ca="1" si="42"/>
        <v/>
      </c>
      <c r="V154" s="106" t="str">
        <f ca="1">IF(E154="","",IF(SUM($Q$4:Q154)=0,100000,ABS(SUM($P$4:P154)/SUM($Q$4:Q154))))</f>
        <v/>
      </c>
      <c r="W154" s="109" t="str">
        <f t="shared" ca="1" si="43"/>
        <v/>
      </c>
      <c r="X154" s="109" t="str">
        <f t="shared" ca="1" si="43"/>
        <v/>
      </c>
      <c r="Z154" s="110" t="str">
        <f t="shared" ca="1" si="38"/>
        <v/>
      </c>
      <c r="AA154" s="109" t="str">
        <f t="shared" ca="1" si="44"/>
        <v/>
      </c>
      <c r="AC154" s="110" t="str">
        <f t="shared" ca="1" si="39"/>
        <v/>
      </c>
      <c r="AD154" s="109" t="str">
        <f t="shared" ca="1" si="45"/>
        <v/>
      </c>
      <c r="AF154" s="109" t="str">
        <f t="shared" ca="1" si="46"/>
        <v/>
      </c>
      <c r="AG154" s="110" t="str">
        <f t="shared" ca="1" si="40"/>
        <v/>
      </c>
      <c r="AH154" s="109" t="str">
        <f t="shared" ca="1" si="47"/>
        <v/>
      </c>
    </row>
    <row r="155" spans="5:34" x14ac:dyDescent="0.2">
      <c r="E155" s="108" t="str">
        <f ca="1">SELECTED!C155</f>
        <v/>
      </c>
      <c r="F155" s="104" t="str">
        <f ca="1">SELECTED!D155</f>
        <v/>
      </c>
      <c r="G155" s="104" t="str">
        <f ca="1">SELECTED!E155</f>
        <v/>
      </c>
      <c r="I155" s="110" t="str">
        <f t="shared" ca="1" si="33"/>
        <v/>
      </c>
      <c r="J155" s="110" t="str">
        <f t="shared" ca="1" si="34"/>
        <v/>
      </c>
      <c r="K155" s="110" t="str">
        <f t="shared" ca="1" si="35"/>
        <v/>
      </c>
      <c r="M155" s="110" t="str">
        <f ca="1">IFERROR(MATCH(E155,INDEX!A:A,1),"")</f>
        <v/>
      </c>
      <c r="N155" s="109" t="str">
        <f ca="1">IFERROR(OFFSET(INDEX!$F$1,M155-1,0),"")</f>
        <v/>
      </c>
      <c r="P155" s="109" t="str">
        <f t="shared" ca="1" si="41"/>
        <v/>
      </c>
      <c r="Q155" s="109" t="str">
        <f t="shared" ca="1" si="36"/>
        <v/>
      </c>
      <c r="R155" s="109" t="str">
        <f t="shared" ca="1" si="37"/>
        <v/>
      </c>
      <c r="S155" s="109" t="str">
        <f t="shared" ca="1" si="48"/>
        <v/>
      </c>
      <c r="T155" s="109" t="str">
        <f t="shared" ca="1" si="42"/>
        <v/>
      </c>
      <c r="V155" s="106" t="str">
        <f ca="1">IF(E155="","",IF(SUM($Q$4:Q155)=0,100000,ABS(SUM($P$4:P155)/SUM($Q$4:Q155))))</f>
        <v/>
      </c>
      <c r="W155" s="109" t="str">
        <f t="shared" ca="1" si="43"/>
        <v/>
      </c>
      <c r="X155" s="109" t="str">
        <f t="shared" ca="1" si="43"/>
        <v/>
      </c>
      <c r="Z155" s="110" t="str">
        <f t="shared" ca="1" si="38"/>
        <v/>
      </c>
      <c r="AA155" s="109" t="str">
        <f t="shared" ca="1" si="44"/>
        <v/>
      </c>
      <c r="AC155" s="110" t="str">
        <f t="shared" ca="1" si="39"/>
        <v/>
      </c>
      <c r="AD155" s="109" t="str">
        <f t="shared" ca="1" si="45"/>
        <v/>
      </c>
      <c r="AF155" s="109" t="str">
        <f t="shared" ca="1" si="46"/>
        <v/>
      </c>
      <c r="AG155" s="110" t="str">
        <f t="shared" ca="1" si="40"/>
        <v/>
      </c>
      <c r="AH155" s="109" t="str">
        <f t="shared" ca="1" si="47"/>
        <v/>
      </c>
    </row>
    <row r="156" spans="5:34" x14ac:dyDescent="0.2">
      <c r="E156" s="108" t="str">
        <f ca="1">SELECTED!C156</f>
        <v/>
      </c>
      <c r="F156" s="104" t="str">
        <f ca="1">SELECTED!D156</f>
        <v/>
      </c>
      <c r="G156" s="104" t="str">
        <f ca="1">SELECTED!E156</f>
        <v/>
      </c>
      <c r="I156" s="110" t="str">
        <f t="shared" ca="1" si="33"/>
        <v/>
      </c>
      <c r="J156" s="110" t="str">
        <f t="shared" ca="1" si="34"/>
        <v/>
      </c>
      <c r="K156" s="110" t="str">
        <f t="shared" ca="1" si="35"/>
        <v/>
      </c>
      <c r="M156" s="110" t="str">
        <f ca="1">IFERROR(MATCH(E156,INDEX!A:A,1),"")</f>
        <v/>
      </c>
      <c r="N156" s="109" t="str">
        <f ca="1">IFERROR(OFFSET(INDEX!$F$1,M156-1,0),"")</f>
        <v/>
      </c>
      <c r="P156" s="109" t="str">
        <f t="shared" ca="1" si="41"/>
        <v/>
      </c>
      <c r="Q156" s="109" t="str">
        <f t="shared" ca="1" si="36"/>
        <v/>
      </c>
      <c r="R156" s="109" t="str">
        <f t="shared" ca="1" si="37"/>
        <v/>
      </c>
      <c r="S156" s="109" t="str">
        <f t="shared" ca="1" si="48"/>
        <v/>
      </c>
      <c r="T156" s="109" t="str">
        <f t="shared" ca="1" si="42"/>
        <v/>
      </c>
      <c r="V156" s="106" t="str">
        <f ca="1">IF(E156="","",IF(SUM($Q$4:Q156)=0,100000,ABS(SUM($P$4:P156)/SUM($Q$4:Q156))))</f>
        <v/>
      </c>
      <c r="W156" s="109" t="str">
        <f t="shared" ca="1" si="43"/>
        <v/>
      </c>
      <c r="X156" s="109" t="str">
        <f t="shared" ca="1" si="43"/>
        <v/>
      </c>
      <c r="Z156" s="110" t="str">
        <f t="shared" ca="1" si="38"/>
        <v/>
      </c>
      <c r="AA156" s="109" t="str">
        <f t="shared" ca="1" si="44"/>
        <v/>
      </c>
      <c r="AC156" s="110" t="str">
        <f t="shared" ca="1" si="39"/>
        <v/>
      </c>
      <c r="AD156" s="109" t="str">
        <f t="shared" ca="1" si="45"/>
        <v/>
      </c>
      <c r="AF156" s="109" t="str">
        <f t="shared" ca="1" si="46"/>
        <v/>
      </c>
      <c r="AG156" s="110" t="str">
        <f t="shared" ca="1" si="40"/>
        <v/>
      </c>
      <c r="AH156" s="109" t="str">
        <f t="shared" ca="1" si="47"/>
        <v/>
      </c>
    </row>
    <row r="157" spans="5:34" x14ac:dyDescent="0.2">
      <c r="E157" s="108" t="str">
        <f ca="1">SELECTED!C157</f>
        <v/>
      </c>
      <c r="F157" s="104" t="str">
        <f ca="1">SELECTED!D157</f>
        <v/>
      </c>
      <c r="G157" s="104" t="str">
        <f ca="1">SELECTED!E157</f>
        <v/>
      </c>
      <c r="I157" s="110" t="str">
        <f t="shared" ca="1" si="33"/>
        <v/>
      </c>
      <c r="J157" s="110" t="str">
        <f t="shared" ca="1" si="34"/>
        <v/>
      </c>
      <c r="K157" s="110" t="str">
        <f t="shared" ca="1" si="35"/>
        <v/>
      </c>
      <c r="M157" s="110" t="str">
        <f ca="1">IFERROR(MATCH(E157,INDEX!A:A,1),"")</f>
        <v/>
      </c>
      <c r="N157" s="109" t="str">
        <f ca="1">IFERROR(OFFSET(INDEX!$F$1,M157-1,0),"")</f>
        <v/>
      </c>
      <c r="P157" s="109" t="str">
        <f t="shared" ca="1" si="41"/>
        <v/>
      </c>
      <c r="Q157" s="109" t="str">
        <f t="shared" ca="1" si="36"/>
        <v/>
      </c>
      <c r="R157" s="109" t="str">
        <f t="shared" ca="1" si="37"/>
        <v/>
      </c>
      <c r="S157" s="109" t="str">
        <f t="shared" ca="1" si="48"/>
        <v/>
      </c>
      <c r="T157" s="109" t="str">
        <f t="shared" ca="1" si="42"/>
        <v/>
      </c>
      <c r="V157" s="106" t="str">
        <f ca="1">IF(E157="","",IF(SUM($Q$4:Q157)=0,100000,ABS(SUM($P$4:P157)/SUM($Q$4:Q157))))</f>
        <v/>
      </c>
      <c r="W157" s="109" t="str">
        <f t="shared" ca="1" si="43"/>
        <v/>
      </c>
      <c r="X157" s="109" t="str">
        <f t="shared" ca="1" si="43"/>
        <v/>
      </c>
      <c r="Z157" s="110" t="str">
        <f t="shared" ca="1" si="38"/>
        <v/>
      </c>
      <c r="AA157" s="109" t="str">
        <f t="shared" ca="1" si="44"/>
        <v/>
      </c>
      <c r="AC157" s="110" t="str">
        <f t="shared" ca="1" si="39"/>
        <v/>
      </c>
      <c r="AD157" s="109" t="str">
        <f t="shared" ca="1" si="45"/>
        <v/>
      </c>
      <c r="AF157" s="109" t="str">
        <f t="shared" ca="1" si="46"/>
        <v/>
      </c>
      <c r="AG157" s="110" t="str">
        <f t="shared" ca="1" si="40"/>
        <v/>
      </c>
      <c r="AH157" s="109" t="str">
        <f t="shared" ca="1" si="47"/>
        <v/>
      </c>
    </row>
    <row r="158" spans="5:34" x14ac:dyDescent="0.2">
      <c r="E158" s="108" t="str">
        <f ca="1">SELECTED!C158</f>
        <v/>
      </c>
      <c r="F158" s="104" t="str">
        <f ca="1">SELECTED!D158</f>
        <v/>
      </c>
      <c r="G158" s="104" t="str">
        <f ca="1">SELECTED!E158</f>
        <v/>
      </c>
      <c r="I158" s="110" t="str">
        <f t="shared" ca="1" si="33"/>
        <v/>
      </c>
      <c r="J158" s="110" t="str">
        <f t="shared" ca="1" si="34"/>
        <v/>
      </c>
      <c r="K158" s="110" t="str">
        <f t="shared" ca="1" si="35"/>
        <v/>
      </c>
      <c r="M158" s="110" t="str">
        <f ca="1">IFERROR(MATCH(E158,INDEX!A:A,1),"")</f>
        <v/>
      </c>
      <c r="N158" s="109" t="str">
        <f ca="1">IFERROR(OFFSET(INDEX!$F$1,M158-1,0),"")</f>
        <v/>
      </c>
      <c r="P158" s="109" t="str">
        <f t="shared" ca="1" si="41"/>
        <v/>
      </c>
      <c r="Q158" s="109" t="str">
        <f t="shared" ca="1" si="36"/>
        <v/>
      </c>
      <c r="R158" s="109" t="str">
        <f t="shared" ca="1" si="37"/>
        <v/>
      </c>
      <c r="S158" s="109" t="str">
        <f t="shared" ca="1" si="48"/>
        <v/>
      </c>
      <c r="T158" s="109" t="str">
        <f t="shared" ca="1" si="42"/>
        <v/>
      </c>
      <c r="V158" s="106" t="str">
        <f ca="1">IF(E158="","",IF(SUM($Q$4:Q158)=0,100000,ABS(SUM($P$4:P158)/SUM($Q$4:Q158))))</f>
        <v/>
      </c>
      <c r="W158" s="109" t="str">
        <f t="shared" ca="1" si="43"/>
        <v/>
      </c>
      <c r="X158" s="109" t="str">
        <f t="shared" ca="1" si="43"/>
        <v/>
      </c>
      <c r="Z158" s="110" t="str">
        <f t="shared" ca="1" si="38"/>
        <v/>
      </c>
      <c r="AA158" s="109" t="str">
        <f t="shared" ca="1" si="44"/>
        <v/>
      </c>
      <c r="AC158" s="110" t="str">
        <f t="shared" ca="1" si="39"/>
        <v/>
      </c>
      <c r="AD158" s="109" t="str">
        <f t="shared" ca="1" si="45"/>
        <v/>
      </c>
      <c r="AF158" s="109" t="str">
        <f t="shared" ca="1" si="46"/>
        <v/>
      </c>
      <c r="AG158" s="110" t="str">
        <f t="shared" ca="1" si="40"/>
        <v/>
      </c>
      <c r="AH158" s="109" t="str">
        <f t="shared" ca="1" si="47"/>
        <v/>
      </c>
    </row>
    <row r="159" spans="5:34" x14ac:dyDescent="0.2">
      <c r="E159" s="108" t="str">
        <f ca="1">SELECTED!C159</f>
        <v/>
      </c>
      <c r="F159" s="104" t="str">
        <f ca="1">SELECTED!D159</f>
        <v/>
      </c>
      <c r="G159" s="104" t="str">
        <f ca="1">SELECTED!E159</f>
        <v/>
      </c>
      <c r="I159" s="110" t="str">
        <f t="shared" ca="1" si="33"/>
        <v/>
      </c>
      <c r="J159" s="110" t="str">
        <f t="shared" ca="1" si="34"/>
        <v/>
      </c>
      <c r="K159" s="110" t="str">
        <f t="shared" ca="1" si="35"/>
        <v/>
      </c>
      <c r="M159" s="110" t="str">
        <f ca="1">IFERROR(MATCH(E159,INDEX!A:A,1),"")</f>
        <v/>
      </c>
      <c r="N159" s="109" t="str">
        <f ca="1">IFERROR(OFFSET(INDEX!$F$1,M159-1,0),"")</f>
        <v/>
      </c>
      <c r="P159" s="109" t="str">
        <f t="shared" ca="1" si="41"/>
        <v/>
      </c>
      <c r="Q159" s="109" t="str">
        <f t="shared" ca="1" si="36"/>
        <v/>
      </c>
      <c r="R159" s="109" t="str">
        <f t="shared" ca="1" si="37"/>
        <v/>
      </c>
      <c r="S159" s="109" t="str">
        <f t="shared" ca="1" si="48"/>
        <v/>
      </c>
      <c r="T159" s="109" t="str">
        <f t="shared" ca="1" si="42"/>
        <v/>
      </c>
      <c r="V159" s="106" t="str">
        <f ca="1">IF(E159="","",IF(SUM($Q$4:Q159)=0,100000,ABS(SUM($P$4:P159)/SUM($Q$4:Q159))))</f>
        <v/>
      </c>
      <c r="W159" s="109" t="str">
        <f t="shared" ca="1" si="43"/>
        <v/>
      </c>
      <c r="X159" s="109" t="str">
        <f t="shared" ca="1" si="43"/>
        <v/>
      </c>
      <c r="Z159" s="110" t="str">
        <f t="shared" ca="1" si="38"/>
        <v/>
      </c>
      <c r="AA159" s="109" t="str">
        <f t="shared" ca="1" si="44"/>
        <v/>
      </c>
      <c r="AC159" s="110" t="str">
        <f t="shared" ca="1" si="39"/>
        <v/>
      </c>
      <c r="AD159" s="109" t="str">
        <f t="shared" ca="1" si="45"/>
        <v/>
      </c>
      <c r="AF159" s="109" t="str">
        <f t="shared" ca="1" si="46"/>
        <v/>
      </c>
      <c r="AG159" s="110" t="str">
        <f t="shared" ca="1" si="40"/>
        <v/>
      </c>
      <c r="AH159" s="109" t="str">
        <f t="shared" ca="1" si="47"/>
        <v/>
      </c>
    </row>
    <row r="160" spans="5:34" x14ac:dyDescent="0.2">
      <c r="E160" s="108" t="str">
        <f ca="1">SELECTED!C160</f>
        <v/>
      </c>
      <c r="F160" s="104" t="str">
        <f ca="1">SELECTED!D160</f>
        <v/>
      </c>
      <c r="G160" s="104" t="str">
        <f ca="1">SELECTED!E160</f>
        <v/>
      </c>
      <c r="I160" s="110" t="str">
        <f t="shared" ca="1" si="33"/>
        <v/>
      </c>
      <c r="J160" s="110" t="str">
        <f t="shared" ca="1" si="34"/>
        <v/>
      </c>
      <c r="K160" s="110" t="str">
        <f t="shared" ca="1" si="35"/>
        <v/>
      </c>
      <c r="M160" s="110" t="str">
        <f ca="1">IFERROR(MATCH(E160,INDEX!A:A,1),"")</f>
        <v/>
      </c>
      <c r="N160" s="109" t="str">
        <f ca="1">IFERROR(OFFSET(INDEX!$F$1,M160-1,0),"")</f>
        <v/>
      </c>
      <c r="P160" s="109" t="str">
        <f t="shared" ca="1" si="41"/>
        <v/>
      </c>
      <c r="Q160" s="109" t="str">
        <f t="shared" ca="1" si="36"/>
        <v/>
      </c>
      <c r="R160" s="109" t="str">
        <f t="shared" ca="1" si="37"/>
        <v/>
      </c>
      <c r="S160" s="109" t="str">
        <f t="shared" ca="1" si="48"/>
        <v/>
      </c>
      <c r="T160" s="109" t="str">
        <f t="shared" ca="1" si="42"/>
        <v/>
      </c>
      <c r="V160" s="106" t="str">
        <f ca="1">IF(E160="","",IF(SUM($Q$4:Q160)=0,100000,ABS(SUM($P$4:P160)/SUM($Q$4:Q160))))</f>
        <v/>
      </c>
      <c r="W160" s="109" t="str">
        <f t="shared" ca="1" si="43"/>
        <v/>
      </c>
      <c r="X160" s="109" t="str">
        <f t="shared" ca="1" si="43"/>
        <v/>
      </c>
      <c r="Z160" s="110" t="str">
        <f t="shared" ca="1" si="38"/>
        <v/>
      </c>
      <c r="AA160" s="109" t="str">
        <f t="shared" ca="1" si="44"/>
        <v/>
      </c>
      <c r="AC160" s="110" t="str">
        <f t="shared" ca="1" si="39"/>
        <v/>
      </c>
      <c r="AD160" s="109" t="str">
        <f t="shared" ca="1" si="45"/>
        <v/>
      </c>
      <c r="AF160" s="109" t="str">
        <f t="shared" ca="1" si="46"/>
        <v/>
      </c>
      <c r="AG160" s="110" t="str">
        <f t="shared" ca="1" si="40"/>
        <v/>
      </c>
      <c r="AH160" s="109" t="str">
        <f t="shared" ca="1" si="47"/>
        <v/>
      </c>
    </row>
    <row r="161" spans="5:34" x14ac:dyDescent="0.2">
      <c r="E161" s="108" t="str">
        <f ca="1">SELECTED!C161</f>
        <v/>
      </c>
      <c r="F161" s="104" t="str">
        <f ca="1">SELECTED!D161</f>
        <v/>
      </c>
      <c r="G161" s="104" t="str">
        <f ca="1">SELECTED!E161</f>
        <v/>
      </c>
      <c r="I161" s="110" t="str">
        <f t="shared" ca="1" si="33"/>
        <v/>
      </c>
      <c r="J161" s="110" t="str">
        <f t="shared" ca="1" si="34"/>
        <v/>
      </c>
      <c r="K161" s="110" t="str">
        <f t="shared" ca="1" si="35"/>
        <v/>
      </c>
      <c r="M161" s="110" t="str">
        <f ca="1">IFERROR(MATCH(E161,INDEX!A:A,1),"")</f>
        <v/>
      </c>
      <c r="N161" s="109" t="str">
        <f ca="1">IFERROR(OFFSET(INDEX!$F$1,M161-1,0),"")</f>
        <v/>
      </c>
      <c r="P161" s="109" t="str">
        <f t="shared" ca="1" si="41"/>
        <v/>
      </c>
      <c r="Q161" s="109" t="str">
        <f t="shared" ca="1" si="36"/>
        <v/>
      </c>
      <c r="R161" s="109" t="str">
        <f t="shared" ca="1" si="37"/>
        <v/>
      </c>
      <c r="S161" s="109" t="str">
        <f t="shared" ca="1" si="48"/>
        <v/>
      </c>
      <c r="T161" s="109" t="str">
        <f t="shared" ca="1" si="42"/>
        <v/>
      </c>
      <c r="V161" s="106" t="str">
        <f ca="1">IF(E161="","",IF(SUM($Q$4:Q161)=0,100000,ABS(SUM($P$4:P161)/SUM($Q$4:Q161))))</f>
        <v/>
      </c>
      <c r="W161" s="109" t="str">
        <f t="shared" ca="1" si="43"/>
        <v/>
      </c>
      <c r="X161" s="109" t="str">
        <f t="shared" ca="1" si="43"/>
        <v/>
      </c>
      <c r="Z161" s="110" t="str">
        <f t="shared" ca="1" si="38"/>
        <v/>
      </c>
      <c r="AA161" s="109" t="str">
        <f t="shared" ca="1" si="44"/>
        <v/>
      </c>
      <c r="AC161" s="110" t="str">
        <f t="shared" ca="1" si="39"/>
        <v/>
      </c>
      <c r="AD161" s="109" t="str">
        <f t="shared" ca="1" si="45"/>
        <v/>
      </c>
      <c r="AF161" s="109" t="str">
        <f t="shared" ca="1" si="46"/>
        <v/>
      </c>
      <c r="AG161" s="110" t="str">
        <f t="shared" ca="1" si="40"/>
        <v/>
      </c>
      <c r="AH161" s="109" t="str">
        <f t="shared" ca="1" si="47"/>
        <v/>
      </c>
    </row>
    <row r="162" spans="5:34" x14ac:dyDescent="0.2">
      <c r="E162" s="108" t="str">
        <f ca="1">SELECTED!C162</f>
        <v/>
      </c>
      <c r="F162" s="104" t="str">
        <f ca="1">SELECTED!D162</f>
        <v/>
      </c>
      <c r="G162" s="104" t="str">
        <f ca="1">SELECTED!E162</f>
        <v/>
      </c>
      <c r="I162" s="110" t="str">
        <f t="shared" ca="1" si="33"/>
        <v/>
      </c>
      <c r="J162" s="110" t="str">
        <f t="shared" ca="1" si="34"/>
        <v/>
      </c>
      <c r="K162" s="110" t="str">
        <f t="shared" ca="1" si="35"/>
        <v/>
      </c>
      <c r="M162" s="110" t="str">
        <f ca="1">IFERROR(MATCH(E162,INDEX!A:A,1),"")</f>
        <v/>
      </c>
      <c r="N162" s="109" t="str">
        <f ca="1">IFERROR(OFFSET(INDEX!$F$1,M162-1,0),"")</f>
        <v/>
      </c>
      <c r="P162" s="109" t="str">
        <f t="shared" ca="1" si="41"/>
        <v/>
      </c>
      <c r="Q162" s="109" t="str">
        <f t="shared" ca="1" si="36"/>
        <v/>
      </c>
      <c r="R162" s="109" t="str">
        <f t="shared" ca="1" si="37"/>
        <v/>
      </c>
      <c r="S162" s="109" t="str">
        <f t="shared" ca="1" si="48"/>
        <v/>
      </c>
      <c r="T162" s="109" t="str">
        <f t="shared" ca="1" si="42"/>
        <v/>
      </c>
      <c r="V162" s="106" t="str">
        <f ca="1">IF(E162="","",IF(SUM($Q$4:Q162)=0,100000,ABS(SUM($P$4:P162)/SUM($Q$4:Q162))))</f>
        <v/>
      </c>
      <c r="W162" s="109" t="str">
        <f t="shared" ca="1" si="43"/>
        <v/>
      </c>
      <c r="X162" s="109" t="str">
        <f t="shared" ca="1" si="43"/>
        <v/>
      </c>
      <c r="Z162" s="110" t="str">
        <f t="shared" ca="1" si="38"/>
        <v/>
      </c>
      <c r="AA162" s="109" t="str">
        <f t="shared" ca="1" si="44"/>
        <v/>
      </c>
      <c r="AC162" s="110" t="str">
        <f t="shared" ca="1" si="39"/>
        <v/>
      </c>
      <c r="AD162" s="109" t="str">
        <f t="shared" ca="1" si="45"/>
        <v/>
      </c>
      <c r="AF162" s="109" t="str">
        <f t="shared" ca="1" si="46"/>
        <v/>
      </c>
      <c r="AG162" s="110" t="str">
        <f t="shared" ca="1" si="40"/>
        <v/>
      </c>
      <c r="AH162" s="109" t="str">
        <f t="shared" ca="1" si="47"/>
        <v/>
      </c>
    </row>
    <row r="163" spans="5:34" x14ac:dyDescent="0.2">
      <c r="E163" s="108" t="str">
        <f ca="1">SELECTED!C163</f>
        <v/>
      </c>
      <c r="F163" s="104" t="str">
        <f ca="1">SELECTED!D163</f>
        <v/>
      </c>
      <c r="G163" s="104" t="str">
        <f ca="1">SELECTED!E163</f>
        <v/>
      </c>
      <c r="I163" s="110" t="str">
        <f t="shared" ca="1" si="33"/>
        <v/>
      </c>
      <c r="J163" s="110" t="str">
        <f t="shared" ca="1" si="34"/>
        <v/>
      </c>
      <c r="K163" s="110" t="str">
        <f t="shared" ca="1" si="35"/>
        <v/>
      </c>
      <c r="M163" s="110" t="str">
        <f ca="1">IFERROR(MATCH(E163,INDEX!A:A,1),"")</f>
        <v/>
      </c>
      <c r="N163" s="109" t="str">
        <f ca="1">IFERROR(OFFSET(INDEX!$F$1,M163-1,0),"")</f>
        <v/>
      </c>
      <c r="P163" s="109" t="str">
        <f t="shared" ca="1" si="41"/>
        <v/>
      </c>
      <c r="Q163" s="109" t="str">
        <f t="shared" ca="1" si="36"/>
        <v/>
      </c>
      <c r="R163" s="109" t="str">
        <f t="shared" ca="1" si="37"/>
        <v/>
      </c>
      <c r="S163" s="109" t="str">
        <f t="shared" ca="1" si="48"/>
        <v/>
      </c>
      <c r="T163" s="109" t="str">
        <f t="shared" ca="1" si="42"/>
        <v/>
      </c>
      <c r="V163" s="106" t="str">
        <f ca="1">IF(E163="","",IF(SUM($Q$4:Q163)=0,100000,ABS(SUM($P$4:P163)/SUM($Q$4:Q163))))</f>
        <v/>
      </c>
      <c r="W163" s="109" t="str">
        <f t="shared" ca="1" si="43"/>
        <v/>
      </c>
      <c r="X163" s="109" t="str">
        <f t="shared" ca="1" si="43"/>
        <v/>
      </c>
      <c r="Z163" s="110" t="str">
        <f t="shared" ca="1" si="38"/>
        <v/>
      </c>
      <c r="AA163" s="109" t="str">
        <f t="shared" ca="1" si="44"/>
        <v/>
      </c>
      <c r="AC163" s="110" t="str">
        <f t="shared" ca="1" si="39"/>
        <v/>
      </c>
      <c r="AD163" s="109" t="str">
        <f t="shared" ca="1" si="45"/>
        <v/>
      </c>
      <c r="AF163" s="109" t="str">
        <f t="shared" ca="1" si="46"/>
        <v/>
      </c>
      <c r="AG163" s="110" t="str">
        <f t="shared" ca="1" si="40"/>
        <v/>
      </c>
      <c r="AH163" s="109" t="str">
        <f t="shared" ca="1" si="47"/>
        <v/>
      </c>
    </row>
    <row r="164" spans="5:34" x14ac:dyDescent="0.2">
      <c r="E164" s="108" t="str">
        <f ca="1">SELECTED!C164</f>
        <v/>
      </c>
      <c r="F164" s="104" t="str">
        <f ca="1">SELECTED!D164</f>
        <v/>
      </c>
      <c r="G164" s="104" t="str">
        <f ca="1">SELECTED!E164</f>
        <v/>
      </c>
      <c r="I164" s="110" t="str">
        <f t="shared" ca="1" si="33"/>
        <v/>
      </c>
      <c r="J164" s="110" t="str">
        <f t="shared" ca="1" si="34"/>
        <v/>
      </c>
      <c r="K164" s="110" t="str">
        <f t="shared" ca="1" si="35"/>
        <v/>
      </c>
      <c r="M164" s="110" t="str">
        <f ca="1">IFERROR(MATCH(E164,INDEX!A:A,1),"")</f>
        <v/>
      </c>
      <c r="N164" s="109" t="str">
        <f ca="1">IFERROR(OFFSET(INDEX!$F$1,M164-1,0),"")</f>
        <v/>
      </c>
      <c r="P164" s="109" t="str">
        <f t="shared" ca="1" si="41"/>
        <v/>
      </c>
      <c r="Q164" s="109" t="str">
        <f t="shared" ca="1" si="36"/>
        <v/>
      </c>
      <c r="R164" s="109" t="str">
        <f t="shared" ca="1" si="37"/>
        <v/>
      </c>
      <c r="S164" s="109" t="str">
        <f t="shared" ca="1" si="48"/>
        <v/>
      </c>
      <c r="T164" s="109" t="str">
        <f t="shared" ca="1" si="42"/>
        <v/>
      </c>
      <c r="V164" s="106" t="str">
        <f ca="1">IF(E164="","",IF(SUM($Q$4:Q164)=0,100000,ABS(SUM($P$4:P164)/SUM($Q$4:Q164))))</f>
        <v/>
      </c>
      <c r="W164" s="109" t="str">
        <f t="shared" ca="1" si="43"/>
        <v/>
      </c>
      <c r="X164" s="109" t="str">
        <f t="shared" ca="1" si="43"/>
        <v/>
      </c>
      <c r="Z164" s="110" t="str">
        <f t="shared" ca="1" si="38"/>
        <v/>
      </c>
      <c r="AA164" s="109" t="str">
        <f t="shared" ca="1" si="44"/>
        <v/>
      </c>
      <c r="AC164" s="110" t="str">
        <f t="shared" ca="1" si="39"/>
        <v/>
      </c>
      <c r="AD164" s="109" t="str">
        <f t="shared" ca="1" si="45"/>
        <v/>
      </c>
      <c r="AF164" s="109" t="str">
        <f t="shared" ca="1" si="46"/>
        <v/>
      </c>
      <c r="AG164" s="110" t="str">
        <f t="shared" ca="1" si="40"/>
        <v/>
      </c>
      <c r="AH164" s="109" t="str">
        <f t="shared" ca="1" si="47"/>
        <v/>
      </c>
    </row>
    <row r="165" spans="5:34" x14ac:dyDescent="0.2">
      <c r="E165" s="108" t="str">
        <f ca="1">SELECTED!C165</f>
        <v/>
      </c>
      <c r="F165" s="104" t="str">
        <f ca="1">SELECTED!D165</f>
        <v/>
      </c>
      <c r="G165" s="104" t="str">
        <f ca="1">SELECTED!E165</f>
        <v/>
      </c>
      <c r="I165" s="110" t="str">
        <f t="shared" ca="1" si="33"/>
        <v/>
      </c>
      <c r="J165" s="110" t="str">
        <f t="shared" ca="1" si="34"/>
        <v/>
      </c>
      <c r="K165" s="110" t="str">
        <f t="shared" ca="1" si="35"/>
        <v/>
      </c>
      <c r="M165" s="110" t="str">
        <f ca="1">IFERROR(MATCH(E165,INDEX!A:A,1),"")</f>
        <v/>
      </c>
      <c r="N165" s="109" t="str">
        <f ca="1">IFERROR(OFFSET(INDEX!$F$1,M165-1,0),"")</f>
        <v/>
      </c>
      <c r="P165" s="109" t="str">
        <f t="shared" ca="1" si="41"/>
        <v/>
      </c>
      <c r="Q165" s="109" t="str">
        <f t="shared" ca="1" si="36"/>
        <v/>
      </c>
      <c r="R165" s="109" t="str">
        <f t="shared" ca="1" si="37"/>
        <v/>
      </c>
      <c r="S165" s="109" t="str">
        <f t="shared" ca="1" si="48"/>
        <v/>
      </c>
      <c r="T165" s="109" t="str">
        <f t="shared" ca="1" si="42"/>
        <v/>
      </c>
      <c r="V165" s="106" t="str">
        <f ca="1">IF(E165="","",IF(SUM($Q$4:Q165)=0,100000,ABS(SUM($P$4:P165)/SUM($Q$4:Q165))))</f>
        <v/>
      </c>
      <c r="W165" s="109" t="str">
        <f t="shared" ca="1" si="43"/>
        <v/>
      </c>
      <c r="X165" s="109" t="str">
        <f t="shared" ca="1" si="43"/>
        <v/>
      </c>
      <c r="Z165" s="110" t="str">
        <f t="shared" ca="1" si="38"/>
        <v/>
      </c>
      <c r="AA165" s="109" t="str">
        <f t="shared" ca="1" si="44"/>
        <v/>
      </c>
      <c r="AC165" s="110" t="str">
        <f t="shared" ca="1" si="39"/>
        <v/>
      </c>
      <c r="AD165" s="109" t="str">
        <f t="shared" ca="1" si="45"/>
        <v/>
      </c>
      <c r="AF165" s="109" t="str">
        <f t="shared" ca="1" si="46"/>
        <v/>
      </c>
      <c r="AG165" s="110" t="str">
        <f t="shared" ca="1" si="40"/>
        <v/>
      </c>
      <c r="AH165" s="109" t="str">
        <f t="shared" ca="1" si="47"/>
        <v/>
      </c>
    </row>
    <row r="166" spans="5:34" x14ac:dyDescent="0.2">
      <c r="E166" s="108" t="str">
        <f ca="1">SELECTED!C166</f>
        <v/>
      </c>
      <c r="F166" s="104" t="str">
        <f ca="1">SELECTED!D166</f>
        <v/>
      </c>
      <c r="G166" s="104" t="str">
        <f ca="1">SELECTED!E166</f>
        <v/>
      </c>
      <c r="I166" s="110" t="str">
        <f t="shared" ca="1" si="33"/>
        <v/>
      </c>
      <c r="J166" s="110" t="str">
        <f t="shared" ca="1" si="34"/>
        <v/>
      </c>
      <c r="K166" s="110" t="str">
        <f t="shared" ca="1" si="35"/>
        <v/>
      </c>
      <c r="M166" s="110" t="str">
        <f ca="1">IFERROR(MATCH(E166,INDEX!A:A,1),"")</f>
        <v/>
      </c>
      <c r="N166" s="109" t="str">
        <f ca="1">IFERROR(OFFSET(INDEX!$F$1,M166-1,0),"")</f>
        <v/>
      </c>
      <c r="P166" s="109" t="str">
        <f t="shared" ca="1" si="41"/>
        <v/>
      </c>
      <c r="Q166" s="109" t="str">
        <f t="shared" ca="1" si="36"/>
        <v/>
      </c>
      <c r="R166" s="109" t="str">
        <f t="shared" ca="1" si="37"/>
        <v/>
      </c>
      <c r="S166" s="109" t="str">
        <f t="shared" ca="1" si="48"/>
        <v/>
      </c>
      <c r="T166" s="109" t="str">
        <f t="shared" ca="1" si="42"/>
        <v/>
      </c>
      <c r="V166" s="106" t="str">
        <f ca="1">IF(E166="","",IF(SUM($Q$4:Q166)=0,100000,ABS(SUM($P$4:P166)/SUM($Q$4:Q166))))</f>
        <v/>
      </c>
      <c r="W166" s="109" t="str">
        <f t="shared" ca="1" si="43"/>
        <v/>
      </c>
      <c r="X166" s="109" t="str">
        <f t="shared" ca="1" si="43"/>
        <v/>
      </c>
      <c r="Z166" s="110" t="str">
        <f t="shared" ca="1" si="38"/>
        <v/>
      </c>
      <c r="AA166" s="109" t="str">
        <f t="shared" ca="1" si="44"/>
        <v/>
      </c>
      <c r="AC166" s="110" t="str">
        <f t="shared" ca="1" si="39"/>
        <v/>
      </c>
      <c r="AD166" s="109" t="str">
        <f t="shared" ca="1" si="45"/>
        <v/>
      </c>
      <c r="AF166" s="109" t="str">
        <f t="shared" ca="1" si="46"/>
        <v/>
      </c>
      <c r="AG166" s="110" t="str">
        <f t="shared" ca="1" si="40"/>
        <v/>
      </c>
      <c r="AH166" s="109" t="str">
        <f t="shared" ca="1" si="47"/>
        <v/>
      </c>
    </row>
    <row r="167" spans="5:34" x14ac:dyDescent="0.2">
      <c r="E167" s="108" t="str">
        <f ca="1">SELECTED!C167</f>
        <v/>
      </c>
      <c r="F167" s="104" t="str">
        <f ca="1">SELECTED!D167</f>
        <v/>
      </c>
      <c r="G167" s="104" t="str">
        <f ca="1">SELECTED!E167</f>
        <v/>
      </c>
      <c r="I167" s="110" t="str">
        <f t="shared" ca="1" si="33"/>
        <v/>
      </c>
      <c r="J167" s="110" t="str">
        <f t="shared" ca="1" si="34"/>
        <v/>
      </c>
      <c r="K167" s="110" t="str">
        <f t="shared" ca="1" si="35"/>
        <v/>
      </c>
      <c r="M167" s="110" t="str">
        <f ca="1">IFERROR(MATCH(E167,INDEX!A:A,1),"")</f>
        <v/>
      </c>
      <c r="N167" s="109" t="str">
        <f ca="1">IFERROR(OFFSET(INDEX!$F$1,M167-1,0),"")</f>
        <v/>
      </c>
      <c r="P167" s="109" t="str">
        <f t="shared" ca="1" si="41"/>
        <v/>
      </c>
      <c r="Q167" s="109" t="str">
        <f t="shared" ca="1" si="36"/>
        <v/>
      </c>
      <c r="R167" s="109" t="str">
        <f t="shared" ca="1" si="37"/>
        <v/>
      </c>
      <c r="S167" s="109" t="str">
        <f t="shared" ca="1" si="48"/>
        <v/>
      </c>
      <c r="T167" s="109" t="str">
        <f t="shared" ca="1" si="42"/>
        <v/>
      </c>
      <c r="V167" s="106" t="str">
        <f ca="1">IF(E167="","",IF(SUM($Q$4:Q167)=0,100000,ABS(SUM($P$4:P167)/SUM($Q$4:Q167))))</f>
        <v/>
      </c>
      <c r="W167" s="109" t="str">
        <f t="shared" ca="1" si="43"/>
        <v/>
      </c>
      <c r="X167" s="109" t="str">
        <f t="shared" ca="1" si="43"/>
        <v/>
      </c>
      <c r="Z167" s="110" t="str">
        <f t="shared" ca="1" si="38"/>
        <v/>
      </c>
      <c r="AA167" s="109" t="str">
        <f t="shared" ca="1" si="44"/>
        <v/>
      </c>
      <c r="AC167" s="110" t="str">
        <f t="shared" ca="1" si="39"/>
        <v/>
      </c>
      <c r="AD167" s="109" t="str">
        <f t="shared" ca="1" si="45"/>
        <v/>
      </c>
      <c r="AF167" s="109" t="str">
        <f t="shared" ca="1" si="46"/>
        <v/>
      </c>
      <c r="AG167" s="110" t="str">
        <f t="shared" ca="1" si="40"/>
        <v/>
      </c>
      <c r="AH167" s="109" t="str">
        <f t="shared" ca="1" si="47"/>
        <v/>
      </c>
    </row>
    <row r="168" spans="5:34" x14ac:dyDescent="0.2">
      <c r="E168" s="108" t="str">
        <f ca="1">SELECTED!C168</f>
        <v/>
      </c>
      <c r="F168" s="104" t="str">
        <f ca="1">SELECTED!D168</f>
        <v/>
      </c>
      <c r="G168" s="104" t="str">
        <f ca="1">SELECTED!E168</f>
        <v/>
      </c>
      <c r="I168" s="110" t="str">
        <f t="shared" ca="1" si="33"/>
        <v/>
      </c>
      <c r="J168" s="110" t="str">
        <f t="shared" ca="1" si="34"/>
        <v/>
      </c>
      <c r="K168" s="110" t="str">
        <f t="shared" ca="1" si="35"/>
        <v/>
      </c>
      <c r="M168" s="110" t="str">
        <f ca="1">IFERROR(MATCH(E168,INDEX!A:A,1),"")</f>
        <v/>
      </c>
      <c r="N168" s="109" t="str">
        <f ca="1">IFERROR(OFFSET(INDEX!$F$1,M168-1,0),"")</f>
        <v/>
      </c>
      <c r="P168" s="109" t="str">
        <f t="shared" ca="1" si="41"/>
        <v/>
      </c>
      <c r="Q168" s="109" t="str">
        <f t="shared" ca="1" si="36"/>
        <v/>
      </c>
      <c r="R168" s="109" t="str">
        <f t="shared" ca="1" si="37"/>
        <v/>
      </c>
      <c r="S168" s="109" t="str">
        <f t="shared" ca="1" si="48"/>
        <v/>
      </c>
      <c r="T168" s="109" t="str">
        <f t="shared" ca="1" si="42"/>
        <v/>
      </c>
      <c r="V168" s="106" t="str">
        <f ca="1">IF(E168="","",IF(SUM($Q$4:Q168)=0,100000,ABS(SUM($P$4:P168)/SUM($Q$4:Q168))))</f>
        <v/>
      </c>
      <c r="W168" s="109" t="str">
        <f t="shared" ca="1" si="43"/>
        <v/>
      </c>
      <c r="X168" s="109" t="str">
        <f t="shared" ca="1" si="43"/>
        <v/>
      </c>
      <c r="Z168" s="110" t="str">
        <f t="shared" ca="1" si="38"/>
        <v/>
      </c>
      <c r="AA168" s="109" t="str">
        <f t="shared" ca="1" si="44"/>
        <v/>
      </c>
      <c r="AC168" s="110" t="str">
        <f t="shared" ca="1" si="39"/>
        <v/>
      </c>
      <c r="AD168" s="109" t="str">
        <f t="shared" ca="1" si="45"/>
        <v/>
      </c>
      <c r="AF168" s="109" t="str">
        <f t="shared" ca="1" si="46"/>
        <v/>
      </c>
      <c r="AG168" s="110" t="str">
        <f t="shared" ca="1" si="40"/>
        <v/>
      </c>
      <c r="AH168" s="109" t="str">
        <f t="shared" ca="1" si="47"/>
        <v/>
      </c>
    </row>
    <row r="169" spans="5:34" x14ac:dyDescent="0.2">
      <c r="E169" s="108" t="str">
        <f ca="1">SELECTED!C169</f>
        <v/>
      </c>
      <c r="F169" s="104" t="str">
        <f ca="1">SELECTED!D169</f>
        <v/>
      </c>
      <c r="G169" s="104" t="str">
        <f ca="1">SELECTED!E169</f>
        <v/>
      </c>
      <c r="I169" s="110" t="str">
        <f t="shared" ca="1" si="33"/>
        <v/>
      </c>
      <c r="J169" s="110" t="str">
        <f t="shared" ca="1" si="34"/>
        <v/>
      </c>
      <c r="K169" s="110" t="str">
        <f t="shared" ca="1" si="35"/>
        <v/>
      </c>
      <c r="M169" s="110" t="str">
        <f ca="1">IFERROR(MATCH(E169,INDEX!A:A,1),"")</f>
        <v/>
      </c>
      <c r="N169" s="109" t="str">
        <f ca="1">IFERROR(OFFSET(INDEX!$F$1,M169-1,0),"")</f>
        <v/>
      </c>
      <c r="P169" s="109" t="str">
        <f t="shared" ca="1" si="41"/>
        <v/>
      </c>
      <c r="Q169" s="109" t="str">
        <f t="shared" ca="1" si="36"/>
        <v/>
      </c>
      <c r="R169" s="109" t="str">
        <f t="shared" ca="1" si="37"/>
        <v/>
      </c>
      <c r="S169" s="109" t="str">
        <f t="shared" ca="1" si="48"/>
        <v/>
      </c>
      <c r="T169" s="109" t="str">
        <f t="shared" ca="1" si="42"/>
        <v/>
      </c>
      <c r="V169" s="106" t="str">
        <f ca="1">IF(E169="","",IF(SUM($Q$4:Q169)=0,100000,ABS(SUM($P$4:P169)/SUM($Q$4:Q169))))</f>
        <v/>
      </c>
      <c r="W169" s="109" t="str">
        <f t="shared" ca="1" si="43"/>
        <v/>
      </c>
      <c r="X169" s="109" t="str">
        <f t="shared" ca="1" si="43"/>
        <v/>
      </c>
      <c r="Z169" s="110" t="str">
        <f t="shared" ca="1" si="38"/>
        <v/>
      </c>
      <c r="AA169" s="109" t="str">
        <f t="shared" ca="1" si="44"/>
        <v/>
      </c>
      <c r="AC169" s="110" t="str">
        <f t="shared" ca="1" si="39"/>
        <v/>
      </c>
      <c r="AD169" s="109" t="str">
        <f t="shared" ca="1" si="45"/>
        <v/>
      </c>
      <c r="AF169" s="109" t="str">
        <f t="shared" ca="1" si="46"/>
        <v/>
      </c>
      <c r="AG169" s="110" t="str">
        <f t="shared" ca="1" si="40"/>
        <v/>
      </c>
      <c r="AH169" s="109" t="str">
        <f t="shared" ca="1" si="47"/>
        <v/>
      </c>
    </row>
    <row r="170" spans="5:34" x14ac:dyDescent="0.2">
      <c r="E170" s="108" t="str">
        <f ca="1">SELECTED!C170</f>
        <v/>
      </c>
      <c r="F170" s="104" t="str">
        <f ca="1">SELECTED!D170</f>
        <v/>
      </c>
      <c r="G170" s="104" t="str">
        <f ca="1">SELECTED!E170</f>
        <v/>
      </c>
      <c r="I170" s="110" t="str">
        <f t="shared" ca="1" si="33"/>
        <v/>
      </c>
      <c r="J170" s="110" t="str">
        <f t="shared" ca="1" si="34"/>
        <v/>
      </c>
      <c r="K170" s="110" t="str">
        <f t="shared" ca="1" si="35"/>
        <v/>
      </c>
      <c r="M170" s="110" t="str">
        <f ca="1">IFERROR(MATCH(E170,INDEX!A:A,1),"")</f>
        <v/>
      </c>
      <c r="N170" s="109" t="str">
        <f ca="1">IFERROR(OFFSET(INDEX!$F$1,M170-1,0),"")</f>
        <v/>
      </c>
      <c r="P170" s="109" t="str">
        <f t="shared" ca="1" si="41"/>
        <v/>
      </c>
      <c r="Q170" s="109" t="str">
        <f t="shared" ca="1" si="36"/>
        <v/>
      </c>
      <c r="R170" s="109" t="str">
        <f t="shared" ca="1" si="37"/>
        <v/>
      </c>
      <c r="S170" s="109" t="str">
        <f t="shared" ca="1" si="48"/>
        <v/>
      </c>
      <c r="T170" s="109" t="str">
        <f t="shared" ca="1" si="42"/>
        <v/>
      </c>
      <c r="V170" s="106" t="str">
        <f ca="1">IF(E170="","",IF(SUM($Q$4:Q170)=0,100000,ABS(SUM($P$4:P170)/SUM($Q$4:Q170))))</f>
        <v/>
      </c>
      <c r="W170" s="109" t="str">
        <f t="shared" ca="1" si="43"/>
        <v/>
      </c>
      <c r="X170" s="109" t="str">
        <f t="shared" ca="1" si="43"/>
        <v/>
      </c>
      <c r="Z170" s="110" t="str">
        <f t="shared" ca="1" si="38"/>
        <v/>
      </c>
      <c r="AA170" s="109" t="str">
        <f t="shared" ca="1" si="44"/>
        <v/>
      </c>
      <c r="AC170" s="110" t="str">
        <f t="shared" ca="1" si="39"/>
        <v/>
      </c>
      <c r="AD170" s="109" t="str">
        <f t="shared" ca="1" si="45"/>
        <v/>
      </c>
      <c r="AF170" s="109" t="str">
        <f t="shared" ca="1" si="46"/>
        <v/>
      </c>
      <c r="AG170" s="110" t="str">
        <f t="shared" ca="1" si="40"/>
        <v/>
      </c>
      <c r="AH170" s="109" t="str">
        <f t="shared" ca="1" si="47"/>
        <v/>
      </c>
    </row>
    <row r="171" spans="5:34" x14ac:dyDescent="0.2">
      <c r="E171" s="108" t="str">
        <f ca="1">SELECTED!C171</f>
        <v/>
      </c>
      <c r="F171" s="104" t="str">
        <f ca="1">SELECTED!D171</f>
        <v/>
      </c>
      <c r="G171" s="104" t="str">
        <f ca="1">SELECTED!E171</f>
        <v/>
      </c>
      <c r="I171" s="110" t="str">
        <f t="shared" ca="1" si="33"/>
        <v/>
      </c>
      <c r="J171" s="110" t="str">
        <f t="shared" ca="1" si="34"/>
        <v/>
      </c>
      <c r="K171" s="110" t="str">
        <f t="shared" ca="1" si="35"/>
        <v/>
      </c>
      <c r="M171" s="110" t="str">
        <f ca="1">IFERROR(MATCH(E171,INDEX!A:A,1),"")</f>
        <v/>
      </c>
      <c r="N171" s="109" t="str">
        <f ca="1">IFERROR(OFFSET(INDEX!$F$1,M171-1,0),"")</f>
        <v/>
      </c>
      <c r="P171" s="109" t="str">
        <f t="shared" ca="1" si="41"/>
        <v/>
      </c>
      <c r="Q171" s="109" t="str">
        <f t="shared" ca="1" si="36"/>
        <v/>
      </c>
      <c r="R171" s="109" t="str">
        <f t="shared" ca="1" si="37"/>
        <v/>
      </c>
      <c r="S171" s="109" t="str">
        <f t="shared" ca="1" si="48"/>
        <v/>
      </c>
      <c r="T171" s="109" t="str">
        <f t="shared" ca="1" si="42"/>
        <v/>
      </c>
      <c r="V171" s="106" t="str">
        <f ca="1">IF(E171="","",IF(SUM($Q$4:Q171)=0,100000,ABS(SUM($P$4:P171)/SUM($Q$4:Q171))))</f>
        <v/>
      </c>
      <c r="W171" s="109" t="str">
        <f t="shared" ca="1" si="43"/>
        <v/>
      </c>
      <c r="X171" s="109" t="str">
        <f t="shared" ca="1" si="43"/>
        <v/>
      </c>
      <c r="Z171" s="110" t="str">
        <f t="shared" ca="1" si="38"/>
        <v/>
      </c>
      <c r="AA171" s="109" t="str">
        <f t="shared" ca="1" si="44"/>
        <v/>
      </c>
      <c r="AC171" s="110" t="str">
        <f t="shared" ca="1" si="39"/>
        <v/>
      </c>
      <c r="AD171" s="109" t="str">
        <f t="shared" ca="1" si="45"/>
        <v/>
      </c>
      <c r="AF171" s="109" t="str">
        <f t="shared" ca="1" si="46"/>
        <v/>
      </c>
      <c r="AG171" s="110" t="str">
        <f t="shared" ca="1" si="40"/>
        <v/>
      </c>
      <c r="AH171" s="109" t="str">
        <f t="shared" ca="1" si="47"/>
        <v/>
      </c>
    </row>
    <row r="172" spans="5:34" x14ac:dyDescent="0.2">
      <c r="E172" s="108" t="str">
        <f ca="1">SELECTED!C172</f>
        <v/>
      </c>
      <c r="F172" s="104" t="str">
        <f ca="1">SELECTED!D172</f>
        <v/>
      </c>
      <c r="G172" s="104" t="str">
        <f ca="1">SELECTED!E172</f>
        <v/>
      </c>
      <c r="I172" s="110" t="str">
        <f t="shared" ca="1" si="33"/>
        <v/>
      </c>
      <c r="J172" s="110" t="str">
        <f t="shared" ca="1" si="34"/>
        <v/>
      </c>
      <c r="K172" s="110" t="str">
        <f t="shared" ca="1" si="35"/>
        <v/>
      </c>
      <c r="M172" s="110" t="str">
        <f ca="1">IFERROR(MATCH(E172,INDEX!A:A,1),"")</f>
        <v/>
      </c>
      <c r="N172" s="109" t="str">
        <f ca="1">IFERROR(OFFSET(INDEX!$F$1,M172-1,0),"")</f>
        <v/>
      </c>
      <c r="P172" s="109" t="str">
        <f t="shared" ca="1" si="41"/>
        <v/>
      </c>
      <c r="Q172" s="109" t="str">
        <f t="shared" ca="1" si="36"/>
        <v/>
      </c>
      <c r="R172" s="109" t="str">
        <f t="shared" ca="1" si="37"/>
        <v/>
      </c>
      <c r="S172" s="109" t="str">
        <f t="shared" ca="1" si="48"/>
        <v/>
      </c>
      <c r="T172" s="109" t="str">
        <f t="shared" ca="1" si="42"/>
        <v/>
      </c>
      <c r="V172" s="106" t="str">
        <f ca="1">IF(E172="","",IF(SUM($Q$4:Q172)=0,100000,ABS(SUM($P$4:P172)/SUM($Q$4:Q172))))</f>
        <v/>
      </c>
      <c r="W172" s="109" t="str">
        <f t="shared" ca="1" si="43"/>
        <v/>
      </c>
      <c r="X172" s="109" t="str">
        <f t="shared" ca="1" si="43"/>
        <v/>
      </c>
      <c r="Z172" s="110" t="str">
        <f t="shared" ca="1" si="38"/>
        <v/>
      </c>
      <c r="AA172" s="109" t="str">
        <f t="shared" ca="1" si="44"/>
        <v/>
      </c>
      <c r="AC172" s="110" t="str">
        <f t="shared" ca="1" si="39"/>
        <v/>
      </c>
      <c r="AD172" s="109" t="str">
        <f t="shared" ca="1" si="45"/>
        <v/>
      </c>
      <c r="AF172" s="109" t="str">
        <f t="shared" ca="1" si="46"/>
        <v/>
      </c>
      <c r="AG172" s="110" t="str">
        <f t="shared" ca="1" si="40"/>
        <v/>
      </c>
      <c r="AH172" s="109" t="str">
        <f t="shared" ca="1" si="47"/>
        <v/>
      </c>
    </row>
    <row r="173" spans="5:34" x14ac:dyDescent="0.2">
      <c r="E173" s="108" t="str">
        <f ca="1">SELECTED!C173</f>
        <v/>
      </c>
      <c r="F173" s="104" t="str">
        <f ca="1">SELECTED!D173</f>
        <v/>
      </c>
      <c r="G173" s="104" t="str">
        <f ca="1">SELECTED!E173</f>
        <v/>
      </c>
      <c r="I173" s="110" t="str">
        <f t="shared" ca="1" si="33"/>
        <v/>
      </c>
      <c r="J173" s="110" t="str">
        <f t="shared" ca="1" si="34"/>
        <v/>
      </c>
      <c r="K173" s="110" t="str">
        <f t="shared" ca="1" si="35"/>
        <v/>
      </c>
      <c r="M173" s="110" t="str">
        <f ca="1">IFERROR(MATCH(E173,INDEX!A:A,1),"")</f>
        <v/>
      </c>
      <c r="N173" s="109" t="str">
        <f ca="1">IFERROR(OFFSET(INDEX!$F$1,M173-1,0),"")</f>
        <v/>
      </c>
      <c r="P173" s="109" t="str">
        <f t="shared" ca="1" si="41"/>
        <v/>
      </c>
      <c r="Q173" s="109" t="str">
        <f t="shared" ca="1" si="36"/>
        <v/>
      </c>
      <c r="R173" s="109" t="str">
        <f t="shared" ca="1" si="37"/>
        <v/>
      </c>
      <c r="S173" s="109" t="str">
        <f t="shared" ca="1" si="48"/>
        <v/>
      </c>
      <c r="T173" s="109" t="str">
        <f t="shared" ca="1" si="42"/>
        <v/>
      </c>
      <c r="V173" s="106" t="str">
        <f ca="1">IF(E173="","",IF(SUM($Q$4:Q173)=0,100000,ABS(SUM($P$4:P173)/SUM($Q$4:Q173))))</f>
        <v/>
      </c>
      <c r="W173" s="109" t="str">
        <f t="shared" ca="1" si="43"/>
        <v/>
      </c>
      <c r="X173" s="109" t="str">
        <f t="shared" ca="1" si="43"/>
        <v/>
      </c>
      <c r="Z173" s="110" t="str">
        <f t="shared" ca="1" si="38"/>
        <v/>
      </c>
      <c r="AA173" s="109" t="str">
        <f t="shared" ca="1" si="44"/>
        <v/>
      </c>
      <c r="AC173" s="110" t="str">
        <f t="shared" ca="1" si="39"/>
        <v/>
      </c>
      <c r="AD173" s="109" t="str">
        <f t="shared" ca="1" si="45"/>
        <v/>
      </c>
      <c r="AF173" s="109" t="str">
        <f t="shared" ca="1" si="46"/>
        <v/>
      </c>
      <c r="AG173" s="110" t="str">
        <f t="shared" ca="1" si="40"/>
        <v/>
      </c>
      <c r="AH173" s="109" t="str">
        <f t="shared" ca="1" si="47"/>
        <v/>
      </c>
    </row>
    <row r="174" spans="5:34" x14ac:dyDescent="0.2">
      <c r="E174" s="108" t="str">
        <f ca="1">SELECTED!C174</f>
        <v/>
      </c>
      <c r="F174" s="104" t="str">
        <f ca="1">SELECTED!D174</f>
        <v/>
      </c>
      <c r="G174" s="104" t="str">
        <f ca="1">SELECTED!E174</f>
        <v/>
      </c>
      <c r="I174" s="110" t="str">
        <f t="shared" ca="1" si="33"/>
        <v/>
      </c>
      <c r="J174" s="110" t="str">
        <f t="shared" ca="1" si="34"/>
        <v/>
      </c>
      <c r="K174" s="110" t="str">
        <f t="shared" ca="1" si="35"/>
        <v/>
      </c>
      <c r="M174" s="110" t="str">
        <f ca="1">IFERROR(MATCH(E174,INDEX!A:A,1),"")</f>
        <v/>
      </c>
      <c r="N174" s="109" t="str">
        <f ca="1">IFERROR(OFFSET(INDEX!$F$1,M174-1,0),"")</f>
        <v/>
      </c>
      <c r="P174" s="109" t="str">
        <f t="shared" ca="1" si="41"/>
        <v/>
      </c>
      <c r="Q174" s="109" t="str">
        <f t="shared" ca="1" si="36"/>
        <v/>
      </c>
      <c r="R174" s="109" t="str">
        <f t="shared" ca="1" si="37"/>
        <v/>
      </c>
      <c r="S174" s="109" t="str">
        <f t="shared" ca="1" si="48"/>
        <v/>
      </c>
      <c r="T174" s="109" t="str">
        <f t="shared" ca="1" si="42"/>
        <v/>
      </c>
      <c r="V174" s="106" t="str">
        <f ca="1">IF(E174="","",IF(SUM($Q$4:Q174)=0,100000,ABS(SUM($P$4:P174)/SUM($Q$4:Q174))))</f>
        <v/>
      </c>
      <c r="W174" s="109" t="str">
        <f t="shared" ca="1" si="43"/>
        <v/>
      </c>
      <c r="X174" s="109" t="str">
        <f t="shared" ca="1" si="43"/>
        <v/>
      </c>
      <c r="Z174" s="110" t="str">
        <f t="shared" ca="1" si="38"/>
        <v/>
      </c>
      <c r="AA174" s="109" t="str">
        <f t="shared" ca="1" si="44"/>
        <v/>
      </c>
      <c r="AC174" s="110" t="str">
        <f t="shared" ca="1" si="39"/>
        <v/>
      </c>
      <c r="AD174" s="109" t="str">
        <f t="shared" ca="1" si="45"/>
        <v/>
      </c>
      <c r="AF174" s="109" t="str">
        <f t="shared" ca="1" si="46"/>
        <v/>
      </c>
      <c r="AG174" s="110" t="str">
        <f t="shared" ca="1" si="40"/>
        <v/>
      </c>
      <c r="AH174" s="109" t="str">
        <f t="shared" ca="1" si="47"/>
        <v/>
      </c>
    </row>
    <row r="175" spans="5:34" x14ac:dyDescent="0.2">
      <c r="E175" s="108" t="str">
        <f ca="1">SELECTED!C175</f>
        <v/>
      </c>
      <c r="F175" s="104" t="str">
        <f ca="1">SELECTED!D175</f>
        <v/>
      </c>
      <c r="G175" s="104" t="str">
        <f ca="1">SELECTED!E175</f>
        <v/>
      </c>
      <c r="I175" s="110" t="str">
        <f t="shared" ca="1" si="33"/>
        <v/>
      </c>
      <c r="J175" s="110" t="str">
        <f t="shared" ca="1" si="34"/>
        <v/>
      </c>
      <c r="K175" s="110" t="str">
        <f t="shared" ca="1" si="35"/>
        <v/>
      </c>
      <c r="M175" s="110" t="str">
        <f ca="1">IFERROR(MATCH(E175,INDEX!A:A,1),"")</f>
        <v/>
      </c>
      <c r="N175" s="109" t="str">
        <f ca="1">IFERROR(OFFSET(INDEX!$F$1,M175-1,0),"")</f>
        <v/>
      </c>
      <c r="P175" s="109" t="str">
        <f t="shared" ca="1" si="41"/>
        <v/>
      </c>
      <c r="Q175" s="109" t="str">
        <f t="shared" ca="1" si="36"/>
        <v/>
      </c>
      <c r="R175" s="109" t="str">
        <f t="shared" ca="1" si="37"/>
        <v/>
      </c>
      <c r="S175" s="109" t="str">
        <f t="shared" ca="1" si="48"/>
        <v/>
      </c>
      <c r="T175" s="109" t="str">
        <f t="shared" ca="1" si="42"/>
        <v/>
      </c>
      <c r="V175" s="106" t="str">
        <f ca="1">IF(E175="","",IF(SUM($Q$4:Q175)=0,100000,ABS(SUM($P$4:P175)/SUM($Q$4:Q175))))</f>
        <v/>
      </c>
      <c r="W175" s="109" t="str">
        <f t="shared" ca="1" si="43"/>
        <v/>
      </c>
      <c r="X175" s="109" t="str">
        <f t="shared" ca="1" si="43"/>
        <v/>
      </c>
      <c r="Z175" s="110" t="str">
        <f t="shared" ca="1" si="38"/>
        <v/>
      </c>
      <c r="AA175" s="109" t="str">
        <f t="shared" ca="1" si="44"/>
        <v/>
      </c>
      <c r="AC175" s="110" t="str">
        <f t="shared" ca="1" si="39"/>
        <v/>
      </c>
      <c r="AD175" s="109" t="str">
        <f t="shared" ca="1" si="45"/>
        <v/>
      </c>
      <c r="AF175" s="109" t="str">
        <f t="shared" ca="1" si="46"/>
        <v/>
      </c>
      <c r="AG175" s="110" t="str">
        <f t="shared" ca="1" si="40"/>
        <v/>
      </c>
      <c r="AH175" s="109" t="str">
        <f t="shared" ca="1" si="47"/>
        <v/>
      </c>
    </row>
    <row r="176" spans="5:34" x14ac:dyDescent="0.2">
      <c r="E176" s="108" t="str">
        <f ca="1">SELECTED!C176</f>
        <v/>
      </c>
      <c r="F176" s="104" t="str">
        <f ca="1">SELECTED!D176</f>
        <v/>
      </c>
      <c r="G176" s="104" t="str">
        <f ca="1">SELECTED!E176</f>
        <v/>
      </c>
      <c r="I176" s="110" t="str">
        <f t="shared" ca="1" si="33"/>
        <v/>
      </c>
      <c r="J176" s="110" t="str">
        <f t="shared" ca="1" si="34"/>
        <v/>
      </c>
      <c r="K176" s="110" t="str">
        <f t="shared" ca="1" si="35"/>
        <v/>
      </c>
      <c r="M176" s="110" t="str">
        <f ca="1">IFERROR(MATCH(E176,INDEX!A:A,1),"")</f>
        <v/>
      </c>
      <c r="N176" s="109" t="str">
        <f ca="1">IFERROR(OFFSET(INDEX!$F$1,M176-1,0),"")</f>
        <v/>
      </c>
      <c r="P176" s="109" t="str">
        <f t="shared" ca="1" si="41"/>
        <v/>
      </c>
      <c r="Q176" s="109" t="str">
        <f t="shared" ca="1" si="36"/>
        <v/>
      </c>
      <c r="R176" s="109" t="str">
        <f t="shared" ca="1" si="37"/>
        <v/>
      </c>
      <c r="S176" s="109" t="str">
        <f t="shared" ca="1" si="48"/>
        <v/>
      </c>
      <c r="T176" s="109" t="str">
        <f t="shared" ca="1" si="42"/>
        <v/>
      </c>
      <c r="V176" s="106" t="str">
        <f ca="1">IF(E176="","",IF(SUM($Q$4:Q176)=0,100000,ABS(SUM($P$4:P176)/SUM($Q$4:Q176))))</f>
        <v/>
      </c>
      <c r="W176" s="109" t="str">
        <f t="shared" ca="1" si="43"/>
        <v/>
      </c>
      <c r="X176" s="109" t="str">
        <f t="shared" ca="1" si="43"/>
        <v/>
      </c>
      <c r="Z176" s="110" t="str">
        <f t="shared" ca="1" si="38"/>
        <v/>
      </c>
      <c r="AA176" s="109" t="str">
        <f t="shared" ca="1" si="44"/>
        <v/>
      </c>
      <c r="AC176" s="110" t="str">
        <f t="shared" ca="1" si="39"/>
        <v/>
      </c>
      <c r="AD176" s="109" t="str">
        <f t="shared" ca="1" si="45"/>
        <v/>
      </c>
      <c r="AF176" s="109" t="str">
        <f t="shared" ca="1" si="46"/>
        <v/>
      </c>
      <c r="AG176" s="110" t="str">
        <f t="shared" ca="1" si="40"/>
        <v/>
      </c>
      <c r="AH176" s="109" t="str">
        <f t="shared" ca="1" si="47"/>
        <v/>
      </c>
    </row>
    <row r="177" spans="5:34" x14ac:dyDescent="0.2">
      <c r="E177" s="108" t="str">
        <f ca="1">SELECTED!C177</f>
        <v/>
      </c>
      <c r="F177" s="104" t="str">
        <f ca="1">SELECTED!D177</f>
        <v/>
      </c>
      <c r="G177" s="104" t="str">
        <f ca="1">SELECTED!E177</f>
        <v/>
      </c>
      <c r="I177" s="110" t="str">
        <f t="shared" ca="1" si="33"/>
        <v/>
      </c>
      <c r="J177" s="110" t="str">
        <f t="shared" ca="1" si="34"/>
        <v/>
      </c>
      <c r="K177" s="110" t="str">
        <f t="shared" ca="1" si="35"/>
        <v/>
      </c>
      <c r="M177" s="110" t="str">
        <f ca="1">IFERROR(MATCH(E177,INDEX!A:A,1),"")</f>
        <v/>
      </c>
      <c r="N177" s="109" t="str">
        <f ca="1">IFERROR(OFFSET(INDEX!$F$1,M177-1,0),"")</f>
        <v/>
      </c>
      <c r="P177" s="109" t="str">
        <f t="shared" ca="1" si="41"/>
        <v/>
      </c>
      <c r="Q177" s="109" t="str">
        <f t="shared" ca="1" si="36"/>
        <v/>
      </c>
      <c r="R177" s="109" t="str">
        <f t="shared" ca="1" si="37"/>
        <v/>
      </c>
      <c r="S177" s="109" t="str">
        <f t="shared" ca="1" si="48"/>
        <v/>
      </c>
      <c r="T177" s="109" t="str">
        <f t="shared" ca="1" si="42"/>
        <v/>
      </c>
      <c r="V177" s="106" t="str">
        <f ca="1">IF(E177="","",IF(SUM($Q$4:Q177)=0,100000,ABS(SUM($P$4:P177)/SUM($Q$4:Q177))))</f>
        <v/>
      </c>
      <c r="W177" s="109" t="str">
        <f t="shared" ca="1" si="43"/>
        <v/>
      </c>
      <c r="X177" s="109" t="str">
        <f t="shared" ca="1" si="43"/>
        <v/>
      </c>
      <c r="Z177" s="110" t="str">
        <f t="shared" ca="1" si="38"/>
        <v/>
      </c>
      <c r="AA177" s="109" t="str">
        <f t="shared" ca="1" si="44"/>
        <v/>
      </c>
      <c r="AC177" s="110" t="str">
        <f t="shared" ca="1" si="39"/>
        <v/>
      </c>
      <c r="AD177" s="109" t="str">
        <f t="shared" ca="1" si="45"/>
        <v/>
      </c>
      <c r="AF177" s="109" t="str">
        <f t="shared" ca="1" si="46"/>
        <v/>
      </c>
      <c r="AG177" s="110" t="str">
        <f t="shared" ca="1" si="40"/>
        <v/>
      </c>
      <c r="AH177" s="109" t="str">
        <f t="shared" ca="1" si="47"/>
        <v/>
      </c>
    </row>
    <row r="178" spans="5:34" x14ac:dyDescent="0.2">
      <c r="E178" s="108" t="str">
        <f ca="1">SELECTED!C178</f>
        <v/>
      </c>
      <c r="F178" s="104" t="str">
        <f ca="1">SELECTED!D178</f>
        <v/>
      </c>
      <c r="G178" s="104" t="str">
        <f ca="1">SELECTED!E178</f>
        <v/>
      </c>
      <c r="I178" s="110" t="str">
        <f t="shared" ca="1" si="33"/>
        <v/>
      </c>
      <c r="J178" s="110" t="str">
        <f t="shared" ca="1" si="34"/>
        <v/>
      </c>
      <c r="K178" s="110" t="str">
        <f t="shared" ca="1" si="35"/>
        <v/>
      </c>
      <c r="M178" s="110" t="str">
        <f ca="1">IFERROR(MATCH(E178,INDEX!A:A,1),"")</f>
        <v/>
      </c>
      <c r="N178" s="109" t="str">
        <f ca="1">IFERROR(OFFSET(INDEX!$F$1,M178-1,0),"")</f>
        <v/>
      </c>
      <c r="P178" s="109" t="str">
        <f t="shared" ca="1" si="41"/>
        <v/>
      </c>
      <c r="Q178" s="109" t="str">
        <f t="shared" ca="1" si="36"/>
        <v/>
      </c>
      <c r="R178" s="109" t="str">
        <f t="shared" ca="1" si="37"/>
        <v/>
      </c>
      <c r="S178" s="109" t="str">
        <f t="shared" ca="1" si="48"/>
        <v/>
      </c>
      <c r="T178" s="109" t="str">
        <f t="shared" ca="1" si="42"/>
        <v/>
      </c>
      <c r="V178" s="106" t="str">
        <f ca="1">IF(E178="","",IF(SUM($Q$4:Q178)=0,100000,ABS(SUM($P$4:P178)/SUM($Q$4:Q178))))</f>
        <v/>
      </c>
      <c r="W178" s="109" t="str">
        <f t="shared" ca="1" si="43"/>
        <v/>
      </c>
      <c r="X178" s="109" t="str">
        <f t="shared" ca="1" si="43"/>
        <v/>
      </c>
      <c r="Z178" s="110" t="str">
        <f t="shared" ca="1" si="38"/>
        <v/>
      </c>
      <c r="AA178" s="109" t="str">
        <f t="shared" ca="1" si="44"/>
        <v/>
      </c>
      <c r="AC178" s="110" t="str">
        <f t="shared" ca="1" si="39"/>
        <v/>
      </c>
      <c r="AD178" s="109" t="str">
        <f t="shared" ca="1" si="45"/>
        <v/>
      </c>
      <c r="AF178" s="109" t="str">
        <f t="shared" ca="1" si="46"/>
        <v/>
      </c>
      <c r="AG178" s="110" t="str">
        <f t="shared" ca="1" si="40"/>
        <v/>
      </c>
      <c r="AH178" s="109" t="str">
        <f t="shared" ca="1" si="47"/>
        <v/>
      </c>
    </row>
    <row r="179" spans="5:34" x14ac:dyDescent="0.2">
      <c r="E179" s="108" t="str">
        <f ca="1">SELECTED!C179</f>
        <v/>
      </c>
      <c r="F179" s="104" t="str">
        <f ca="1">SELECTED!D179</f>
        <v/>
      </c>
      <c r="G179" s="104" t="str">
        <f ca="1">SELECTED!E179</f>
        <v/>
      </c>
      <c r="I179" s="110" t="str">
        <f t="shared" ca="1" si="33"/>
        <v/>
      </c>
      <c r="J179" s="110" t="str">
        <f t="shared" ca="1" si="34"/>
        <v/>
      </c>
      <c r="K179" s="110" t="str">
        <f t="shared" ca="1" si="35"/>
        <v/>
      </c>
      <c r="M179" s="110" t="str">
        <f ca="1">IFERROR(MATCH(E179,INDEX!A:A,1),"")</f>
        <v/>
      </c>
      <c r="N179" s="109" t="str">
        <f ca="1">IFERROR(OFFSET(INDEX!$F$1,M179-1,0),"")</f>
        <v/>
      </c>
      <c r="P179" s="109" t="str">
        <f t="shared" ca="1" si="41"/>
        <v/>
      </c>
      <c r="Q179" s="109" t="str">
        <f t="shared" ca="1" si="36"/>
        <v/>
      </c>
      <c r="R179" s="109" t="str">
        <f t="shared" ca="1" si="37"/>
        <v/>
      </c>
      <c r="S179" s="109" t="str">
        <f t="shared" ca="1" si="48"/>
        <v/>
      </c>
      <c r="T179" s="109" t="str">
        <f t="shared" ca="1" si="42"/>
        <v/>
      </c>
      <c r="V179" s="106" t="str">
        <f ca="1">IF(E179="","",IF(SUM($Q$4:Q179)=0,100000,ABS(SUM($P$4:P179)/SUM($Q$4:Q179))))</f>
        <v/>
      </c>
      <c r="W179" s="109" t="str">
        <f t="shared" ca="1" si="43"/>
        <v/>
      </c>
      <c r="X179" s="109" t="str">
        <f t="shared" ca="1" si="43"/>
        <v/>
      </c>
      <c r="Z179" s="110" t="str">
        <f t="shared" ca="1" si="38"/>
        <v/>
      </c>
      <c r="AA179" s="109" t="str">
        <f t="shared" ca="1" si="44"/>
        <v/>
      </c>
      <c r="AC179" s="110" t="str">
        <f t="shared" ca="1" si="39"/>
        <v/>
      </c>
      <c r="AD179" s="109" t="str">
        <f t="shared" ca="1" si="45"/>
        <v/>
      </c>
      <c r="AF179" s="109" t="str">
        <f t="shared" ca="1" si="46"/>
        <v/>
      </c>
      <c r="AG179" s="110" t="str">
        <f t="shared" ca="1" si="40"/>
        <v/>
      </c>
      <c r="AH179" s="109" t="str">
        <f t="shared" ca="1" si="47"/>
        <v/>
      </c>
    </row>
    <row r="180" spans="5:34" x14ac:dyDescent="0.2">
      <c r="E180" s="108" t="str">
        <f ca="1">SELECTED!C180</f>
        <v/>
      </c>
      <c r="F180" s="104" t="str">
        <f ca="1">SELECTED!D180</f>
        <v/>
      </c>
      <c r="G180" s="104" t="str">
        <f ca="1">SELECTED!E180</f>
        <v/>
      </c>
      <c r="I180" s="110" t="str">
        <f t="shared" ca="1" si="33"/>
        <v/>
      </c>
      <c r="J180" s="110" t="str">
        <f t="shared" ca="1" si="34"/>
        <v/>
      </c>
      <c r="K180" s="110" t="str">
        <f t="shared" ca="1" si="35"/>
        <v/>
      </c>
      <c r="M180" s="110" t="str">
        <f ca="1">IFERROR(MATCH(E180,INDEX!A:A,1),"")</f>
        <v/>
      </c>
      <c r="N180" s="109" t="str">
        <f ca="1">IFERROR(OFFSET(INDEX!$F$1,M180-1,0),"")</f>
        <v/>
      </c>
      <c r="P180" s="109" t="str">
        <f t="shared" ca="1" si="41"/>
        <v/>
      </c>
      <c r="Q180" s="109" t="str">
        <f t="shared" ca="1" si="36"/>
        <v/>
      </c>
      <c r="R180" s="109" t="str">
        <f t="shared" ca="1" si="37"/>
        <v/>
      </c>
      <c r="S180" s="109" t="str">
        <f t="shared" ca="1" si="48"/>
        <v/>
      </c>
      <c r="T180" s="109" t="str">
        <f t="shared" ca="1" si="42"/>
        <v/>
      </c>
      <c r="V180" s="106" t="str">
        <f ca="1">IF(E180="","",IF(SUM($Q$4:Q180)=0,100000,ABS(SUM($P$4:P180)/SUM($Q$4:Q180))))</f>
        <v/>
      </c>
      <c r="W180" s="109" t="str">
        <f t="shared" ca="1" si="43"/>
        <v/>
      </c>
      <c r="X180" s="109" t="str">
        <f t="shared" ca="1" si="43"/>
        <v/>
      </c>
      <c r="Z180" s="110" t="str">
        <f t="shared" ca="1" si="38"/>
        <v/>
      </c>
      <c r="AA180" s="109" t="str">
        <f t="shared" ca="1" si="44"/>
        <v/>
      </c>
      <c r="AC180" s="110" t="str">
        <f t="shared" ca="1" si="39"/>
        <v/>
      </c>
      <c r="AD180" s="109" t="str">
        <f t="shared" ca="1" si="45"/>
        <v/>
      </c>
      <c r="AF180" s="109" t="str">
        <f t="shared" ca="1" si="46"/>
        <v/>
      </c>
      <c r="AG180" s="110" t="str">
        <f t="shared" ca="1" si="40"/>
        <v/>
      </c>
      <c r="AH180" s="109" t="str">
        <f t="shared" ca="1" si="47"/>
        <v/>
      </c>
    </row>
    <row r="181" spans="5:34" x14ac:dyDescent="0.2">
      <c r="E181" s="108" t="str">
        <f ca="1">SELECTED!C181</f>
        <v/>
      </c>
      <c r="F181" s="104" t="str">
        <f ca="1">SELECTED!D181</f>
        <v/>
      </c>
      <c r="G181" s="104" t="str">
        <f ca="1">SELECTED!E181</f>
        <v/>
      </c>
      <c r="I181" s="110" t="str">
        <f t="shared" ca="1" si="33"/>
        <v/>
      </c>
      <c r="J181" s="110" t="str">
        <f t="shared" ca="1" si="34"/>
        <v/>
      </c>
      <c r="K181" s="110" t="str">
        <f t="shared" ca="1" si="35"/>
        <v/>
      </c>
      <c r="M181" s="110" t="str">
        <f ca="1">IFERROR(MATCH(E181,INDEX!A:A,1),"")</f>
        <v/>
      </c>
      <c r="N181" s="109" t="str">
        <f ca="1">IFERROR(OFFSET(INDEX!$F$1,M181-1,0),"")</f>
        <v/>
      </c>
      <c r="P181" s="109" t="str">
        <f t="shared" ca="1" si="41"/>
        <v/>
      </c>
      <c r="Q181" s="109" t="str">
        <f t="shared" ca="1" si="36"/>
        <v/>
      </c>
      <c r="R181" s="109" t="str">
        <f t="shared" ca="1" si="37"/>
        <v/>
      </c>
      <c r="S181" s="109" t="str">
        <f t="shared" ca="1" si="48"/>
        <v/>
      </c>
      <c r="T181" s="109" t="str">
        <f t="shared" ca="1" si="42"/>
        <v/>
      </c>
      <c r="V181" s="106" t="str">
        <f ca="1">IF(E181="","",IF(SUM($Q$4:Q181)=0,100000,ABS(SUM($P$4:P181)/SUM($Q$4:Q181))))</f>
        <v/>
      </c>
      <c r="W181" s="109" t="str">
        <f t="shared" ca="1" si="43"/>
        <v/>
      </c>
      <c r="X181" s="109" t="str">
        <f t="shared" ca="1" si="43"/>
        <v/>
      </c>
      <c r="Z181" s="110" t="str">
        <f t="shared" ca="1" si="38"/>
        <v/>
      </c>
      <c r="AA181" s="109" t="str">
        <f t="shared" ca="1" si="44"/>
        <v/>
      </c>
      <c r="AC181" s="110" t="str">
        <f t="shared" ca="1" si="39"/>
        <v/>
      </c>
      <c r="AD181" s="109" t="str">
        <f t="shared" ca="1" si="45"/>
        <v/>
      </c>
      <c r="AF181" s="109" t="str">
        <f t="shared" ca="1" si="46"/>
        <v/>
      </c>
      <c r="AG181" s="110" t="str">
        <f t="shared" ca="1" si="40"/>
        <v/>
      </c>
      <c r="AH181" s="109" t="str">
        <f t="shared" ca="1" si="47"/>
        <v/>
      </c>
    </row>
    <row r="182" spans="5:34" x14ac:dyDescent="0.2">
      <c r="E182" s="108" t="str">
        <f ca="1">SELECTED!C182</f>
        <v/>
      </c>
      <c r="F182" s="104" t="str">
        <f ca="1">SELECTED!D182</f>
        <v/>
      </c>
      <c r="G182" s="104" t="str">
        <f ca="1">SELECTED!E182</f>
        <v/>
      </c>
      <c r="I182" s="110" t="str">
        <f t="shared" ca="1" si="33"/>
        <v/>
      </c>
      <c r="J182" s="110" t="str">
        <f t="shared" ca="1" si="34"/>
        <v/>
      </c>
      <c r="K182" s="110" t="str">
        <f t="shared" ca="1" si="35"/>
        <v/>
      </c>
      <c r="M182" s="110" t="str">
        <f ca="1">IFERROR(MATCH(E182,INDEX!A:A,1),"")</f>
        <v/>
      </c>
      <c r="N182" s="109" t="str">
        <f ca="1">IFERROR(OFFSET(INDEX!$F$1,M182-1,0),"")</f>
        <v/>
      </c>
      <c r="P182" s="109" t="str">
        <f t="shared" ca="1" si="41"/>
        <v/>
      </c>
      <c r="Q182" s="109" t="str">
        <f t="shared" ca="1" si="36"/>
        <v/>
      </c>
      <c r="R182" s="109" t="str">
        <f t="shared" ca="1" si="37"/>
        <v/>
      </c>
      <c r="S182" s="109" t="str">
        <f t="shared" ca="1" si="48"/>
        <v/>
      </c>
      <c r="T182" s="109" t="str">
        <f t="shared" ca="1" si="42"/>
        <v/>
      </c>
      <c r="V182" s="106" t="str">
        <f ca="1">IF(E182="","",IF(SUM($Q$4:Q182)=0,100000,ABS(SUM($P$4:P182)/SUM($Q$4:Q182))))</f>
        <v/>
      </c>
      <c r="W182" s="109" t="str">
        <f t="shared" ca="1" si="43"/>
        <v/>
      </c>
      <c r="X182" s="109" t="str">
        <f t="shared" ca="1" si="43"/>
        <v/>
      </c>
      <c r="Z182" s="110" t="str">
        <f t="shared" ca="1" si="38"/>
        <v/>
      </c>
      <c r="AA182" s="109" t="str">
        <f t="shared" ca="1" si="44"/>
        <v/>
      </c>
      <c r="AC182" s="110" t="str">
        <f t="shared" ca="1" si="39"/>
        <v/>
      </c>
      <c r="AD182" s="109" t="str">
        <f t="shared" ca="1" si="45"/>
        <v/>
      </c>
      <c r="AF182" s="109" t="str">
        <f t="shared" ca="1" si="46"/>
        <v/>
      </c>
      <c r="AG182" s="110" t="str">
        <f t="shared" ca="1" si="40"/>
        <v/>
      </c>
      <c r="AH182" s="109" t="str">
        <f t="shared" ca="1" si="47"/>
        <v/>
      </c>
    </row>
    <row r="183" spans="5:34" x14ac:dyDescent="0.2">
      <c r="E183" s="108" t="str">
        <f ca="1">SELECTED!C183</f>
        <v/>
      </c>
      <c r="F183" s="104" t="str">
        <f ca="1">SELECTED!D183</f>
        <v/>
      </c>
      <c r="G183" s="104" t="str">
        <f ca="1">SELECTED!E183</f>
        <v/>
      </c>
      <c r="I183" s="110" t="str">
        <f t="shared" ca="1" si="33"/>
        <v/>
      </c>
      <c r="J183" s="110" t="str">
        <f t="shared" ca="1" si="34"/>
        <v/>
      </c>
      <c r="K183" s="110" t="str">
        <f t="shared" ca="1" si="35"/>
        <v/>
      </c>
      <c r="M183" s="110" t="str">
        <f ca="1">IFERROR(MATCH(E183,INDEX!A:A,1),"")</f>
        <v/>
      </c>
      <c r="N183" s="109" t="str">
        <f ca="1">IFERROR(OFFSET(INDEX!$F$1,M183-1,0),"")</f>
        <v/>
      </c>
      <c r="P183" s="109" t="str">
        <f t="shared" ca="1" si="41"/>
        <v/>
      </c>
      <c r="Q183" s="109" t="str">
        <f t="shared" ca="1" si="36"/>
        <v/>
      </c>
      <c r="R183" s="109" t="str">
        <f t="shared" ca="1" si="37"/>
        <v/>
      </c>
      <c r="S183" s="109" t="str">
        <f t="shared" ca="1" si="48"/>
        <v/>
      </c>
      <c r="T183" s="109" t="str">
        <f t="shared" ca="1" si="42"/>
        <v/>
      </c>
      <c r="V183" s="106" t="str">
        <f ca="1">IF(E183="","",IF(SUM($Q$4:Q183)=0,100000,ABS(SUM($P$4:P183)/SUM($Q$4:Q183))))</f>
        <v/>
      </c>
      <c r="W183" s="109" t="str">
        <f t="shared" ca="1" si="43"/>
        <v/>
      </c>
      <c r="X183" s="109" t="str">
        <f t="shared" ca="1" si="43"/>
        <v/>
      </c>
      <c r="Z183" s="110" t="str">
        <f t="shared" ca="1" si="38"/>
        <v/>
      </c>
      <c r="AA183" s="109" t="str">
        <f t="shared" ca="1" si="44"/>
        <v/>
      </c>
      <c r="AC183" s="110" t="str">
        <f t="shared" ca="1" si="39"/>
        <v/>
      </c>
      <c r="AD183" s="109" t="str">
        <f t="shared" ca="1" si="45"/>
        <v/>
      </c>
      <c r="AF183" s="109" t="str">
        <f t="shared" ca="1" si="46"/>
        <v/>
      </c>
      <c r="AG183" s="110" t="str">
        <f t="shared" ca="1" si="40"/>
        <v/>
      </c>
      <c r="AH183" s="109" t="str">
        <f t="shared" ca="1" si="47"/>
        <v/>
      </c>
    </row>
    <row r="184" spans="5:34" x14ac:dyDescent="0.2">
      <c r="E184" s="108" t="str">
        <f ca="1">SELECTED!C184</f>
        <v/>
      </c>
      <c r="F184" s="104" t="str">
        <f ca="1">SELECTED!D184</f>
        <v/>
      </c>
      <c r="G184" s="104" t="str">
        <f ca="1">SELECTED!E184</f>
        <v/>
      </c>
      <c r="I184" s="110" t="str">
        <f t="shared" ca="1" si="33"/>
        <v/>
      </c>
      <c r="J184" s="110" t="str">
        <f t="shared" ca="1" si="34"/>
        <v/>
      </c>
      <c r="K184" s="110" t="str">
        <f t="shared" ca="1" si="35"/>
        <v/>
      </c>
      <c r="M184" s="110" t="str">
        <f ca="1">IFERROR(MATCH(E184,INDEX!A:A,1),"")</f>
        <v/>
      </c>
      <c r="N184" s="109" t="str">
        <f ca="1">IFERROR(OFFSET(INDEX!$F$1,M184-1,0),"")</f>
        <v/>
      </c>
      <c r="P184" s="109" t="str">
        <f t="shared" ca="1" si="41"/>
        <v/>
      </c>
      <c r="Q184" s="109" t="str">
        <f t="shared" ca="1" si="36"/>
        <v/>
      </c>
      <c r="R184" s="109" t="str">
        <f t="shared" ca="1" si="37"/>
        <v/>
      </c>
      <c r="S184" s="109" t="str">
        <f t="shared" ca="1" si="48"/>
        <v/>
      </c>
      <c r="T184" s="109" t="str">
        <f t="shared" ca="1" si="42"/>
        <v/>
      </c>
      <c r="V184" s="106" t="str">
        <f ca="1">IF(E184="","",IF(SUM($Q$4:Q184)=0,100000,ABS(SUM($P$4:P184)/SUM($Q$4:Q184))))</f>
        <v/>
      </c>
      <c r="W184" s="109" t="str">
        <f t="shared" ca="1" si="43"/>
        <v/>
      </c>
      <c r="X184" s="109" t="str">
        <f t="shared" ca="1" si="43"/>
        <v/>
      </c>
      <c r="Z184" s="110" t="str">
        <f t="shared" ca="1" si="38"/>
        <v/>
      </c>
      <c r="AA184" s="109" t="str">
        <f t="shared" ca="1" si="44"/>
        <v/>
      </c>
      <c r="AC184" s="110" t="str">
        <f t="shared" ca="1" si="39"/>
        <v/>
      </c>
      <c r="AD184" s="109" t="str">
        <f t="shared" ca="1" si="45"/>
        <v/>
      </c>
      <c r="AF184" s="109" t="str">
        <f t="shared" ca="1" si="46"/>
        <v/>
      </c>
      <c r="AG184" s="110" t="str">
        <f t="shared" ca="1" si="40"/>
        <v/>
      </c>
      <c r="AH184" s="109" t="str">
        <f t="shared" ca="1" si="47"/>
        <v/>
      </c>
    </row>
    <row r="185" spans="5:34" x14ac:dyDescent="0.2">
      <c r="E185" s="108" t="str">
        <f ca="1">SELECTED!C185</f>
        <v/>
      </c>
      <c r="F185" s="104" t="str">
        <f ca="1">SELECTED!D185</f>
        <v/>
      </c>
      <c r="G185" s="104" t="str">
        <f ca="1">SELECTED!E185</f>
        <v/>
      </c>
      <c r="I185" s="110" t="str">
        <f t="shared" ca="1" si="33"/>
        <v/>
      </c>
      <c r="J185" s="110" t="str">
        <f t="shared" ca="1" si="34"/>
        <v/>
      </c>
      <c r="K185" s="110" t="str">
        <f t="shared" ca="1" si="35"/>
        <v/>
      </c>
      <c r="M185" s="110" t="str">
        <f ca="1">IFERROR(MATCH(E185,INDEX!A:A,1),"")</f>
        <v/>
      </c>
      <c r="N185" s="109" t="str">
        <f ca="1">IFERROR(OFFSET(INDEX!$F$1,M185-1,0),"")</f>
        <v/>
      </c>
      <c r="P185" s="109" t="str">
        <f t="shared" ca="1" si="41"/>
        <v/>
      </c>
      <c r="Q185" s="109" t="str">
        <f t="shared" ca="1" si="36"/>
        <v/>
      </c>
      <c r="R185" s="109" t="str">
        <f t="shared" ca="1" si="37"/>
        <v/>
      </c>
      <c r="S185" s="109" t="str">
        <f t="shared" ca="1" si="48"/>
        <v/>
      </c>
      <c r="T185" s="109" t="str">
        <f t="shared" ca="1" si="42"/>
        <v/>
      </c>
      <c r="V185" s="106" t="str">
        <f ca="1">IF(E185="","",IF(SUM($Q$4:Q185)=0,100000,ABS(SUM($P$4:P185)/SUM($Q$4:Q185))))</f>
        <v/>
      </c>
      <c r="W185" s="109" t="str">
        <f t="shared" ca="1" si="43"/>
        <v/>
      </c>
      <c r="X185" s="109" t="str">
        <f t="shared" ca="1" si="43"/>
        <v/>
      </c>
      <c r="Z185" s="110" t="str">
        <f t="shared" ca="1" si="38"/>
        <v/>
      </c>
      <c r="AA185" s="109" t="str">
        <f t="shared" ca="1" si="44"/>
        <v/>
      </c>
      <c r="AC185" s="110" t="str">
        <f t="shared" ca="1" si="39"/>
        <v/>
      </c>
      <c r="AD185" s="109" t="str">
        <f t="shared" ca="1" si="45"/>
        <v/>
      </c>
      <c r="AF185" s="109" t="str">
        <f t="shared" ca="1" si="46"/>
        <v/>
      </c>
      <c r="AG185" s="110" t="str">
        <f t="shared" ca="1" si="40"/>
        <v/>
      </c>
      <c r="AH185" s="109" t="str">
        <f t="shared" ca="1" si="47"/>
        <v/>
      </c>
    </row>
    <row r="186" spans="5:34" x14ac:dyDescent="0.2">
      <c r="E186" s="108" t="str">
        <f ca="1">SELECTED!C186</f>
        <v/>
      </c>
      <c r="F186" s="104" t="str">
        <f ca="1">SELECTED!D186</f>
        <v/>
      </c>
      <c r="G186" s="104" t="str">
        <f ca="1">SELECTED!E186</f>
        <v/>
      </c>
      <c r="I186" s="110" t="str">
        <f t="shared" ca="1" si="33"/>
        <v/>
      </c>
      <c r="J186" s="110" t="str">
        <f t="shared" ca="1" si="34"/>
        <v/>
      </c>
      <c r="K186" s="110" t="str">
        <f t="shared" ca="1" si="35"/>
        <v/>
      </c>
      <c r="M186" s="110" t="str">
        <f ca="1">IFERROR(MATCH(E186,INDEX!A:A,1),"")</f>
        <v/>
      </c>
      <c r="N186" s="109" t="str">
        <f ca="1">IFERROR(OFFSET(INDEX!$F$1,M186-1,0),"")</f>
        <v/>
      </c>
      <c r="P186" s="109" t="str">
        <f t="shared" ca="1" si="41"/>
        <v/>
      </c>
      <c r="Q186" s="109" t="str">
        <f t="shared" ca="1" si="36"/>
        <v/>
      </c>
      <c r="R186" s="109" t="str">
        <f t="shared" ca="1" si="37"/>
        <v/>
      </c>
      <c r="S186" s="109" t="str">
        <f t="shared" ca="1" si="48"/>
        <v/>
      </c>
      <c r="T186" s="109" t="str">
        <f t="shared" ca="1" si="42"/>
        <v/>
      </c>
      <c r="V186" s="106" t="str">
        <f ca="1">IF(E186="","",IF(SUM($Q$4:Q186)=0,100000,ABS(SUM($P$4:P186)/SUM($Q$4:Q186))))</f>
        <v/>
      </c>
      <c r="W186" s="109" t="str">
        <f t="shared" ca="1" si="43"/>
        <v/>
      </c>
      <c r="X186" s="109" t="str">
        <f t="shared" ca="1" si="43"/>
        <v/>
      </c>
      <c r="Z186" s="110" t="str">
        <f t="shared" ca="1" si="38"/>
        <v/>
      </c>
      <c r="AA186" s="109" t="str">
        <f t="shared" ca="1" si="44"/>
        <v/>
      </c>
      <c r="AC186" s="110" t="str">
        <f t="shared" ca="1" si="39"/>
        <v/>
      </c>
      <c r="AD186" s="109" t="str">
        <f t="shared" ca="1" si="45"/>
        <v/>
      </c>
      <c r="AF186" s="109" t="str">
        <f t="shared" ca="1" si="46"/>
        <v/>
      </c>
      <c r="AG186" s="110" t="str">
        <f t="shared" ca="1" si="40"/>
        <v/>
      </c>
      <c r="AH186" s="109" t="str">
        <f t="shared" ca="1" si="47"/>
        <v/>
      </c>
    </row>
    <row r="187" spans="5:34" x14ac:dyDescent="0.2">
      <c r="E187" s="108" t="str">
        <f ca="1">SELECTED!C187</f>
        <v/>
      </c>
      <c r="F187" s="104" t="str">
        <f ca="1">SELECTED!D187</f>
        <v/>
      </c>
      <c r="G187" s="104" t="str">
        <f ca="1">SELECTED!E187</f>
        <v/>
      </c>
      <c r="I187" s="110" t="str">
        <f t="shared" ca="1" si="33"/>
        <v/>
      </c>
      <c r="J187" s="110" t="str">
        <f t="shared" ca="1" si="34"/>
        <v/>
      </c>
      <c r="K187" s="110" t="str">
        <f t="shared" ca="1" si="35"/>
        <v/>
      </c>
      <c r="M187" s="110" t="str">
        <f ca="1">IFERROR(MATCH(E187,INDEX!A:A,1),"")</f>
        <v/>
      </c>
      <c r="N187" s="109" t="str">
        <f ca="1">IFERROR(OFFSET(INDEX!$F$1,M187-1,0),"")</f>
        <v/>
      </c>
      <c r="P187" s="109" t="str">
        <f t="shared" ca="1" si="41"/>
        <v/>
      </c>
      <c r="Q187" s="109" t="str">
        <f t="shared" ca="1" si="36"/>
        <v/>
      </c>
      <c r="R187" s="109" t="str">
        <f t="shared" ca="1" si="37"/>
        <v/>
      </c>
      <c r="S187" s="109" t="str">
        <f t="shared" ca="1" si="48"/>
        <v/>
      </c>
      <c r="T187" s="109" t="str">
        <f t="shared" ca="1" si="42"/>
        <v/>
      </c>
      <c r="V187" s="106" t="str">
        <f ca="1">IF(E187="","",IF(SUM($Q$4:Q187)=0,100000,ABS(SUM($P$4:P187)/SUM($Q$4:Q187))))</f>
        <v/>
      </c>
      <c r="W187" s="109" t="str">
        <f t="shared" ca="1" si="43"/>
        <v/>
      </c>
      <c r="X187" s="109" t="str">
        <f t="shared" ca="1" si="43"/>
        <v/>
      </c>
      <c r="Z187" s="110" t="str">
        <f t="shared" ca="1" si="38"/>
        <v/>
      </c>
      <c r="AA187" s="109" t="str">
        <f t="shared" ca="1" si="44"/>
        <v/>
      </c>
      <c r="AC187" s="110" t="str">
        <f t="shared" ca="1" si="39"/>
        <v/>
      </c>
      <c r="AD187" s="109" t="str">
        <f t="shared" ca="1" si="45"/>
        <v/>
      </c>
      <c r="AF187" s="109" t="str">
        <f t="shared" ca="1" si="46"/>
        <v/>
      </c>
      <c r="AG187" s="110" t="str">
        <f t="shared" ca="1" si="40"/>
        <v/>
      </c>
      <c r="AH187" s="109" t="str">
        <f t="shared" ca="1" si="47"/>
        <v/>
      </c>
    </row>
    <row r="188" spans="5:34" x14ac:dyDescent="0.2">
      <c r="E188" s="108" t="str">
        <f ca="1">SELECTED!C188</f>
        <v/>
      </c>
      <c r="F188" s="104" t="str">
        <f ca="1">SELECTED!D188</f>
        <v/>
      </c>
      <c r="G188" s="104" t="str">
        <f ca="1">SELECTED!E188</f>
        <v/>
      </c>
      <c r="I188" s="110" t="str">
        <f t="shared" ca="1" si="33"/>
        <v/>
      </c>
      <c r="J188" s="110" t="str">
        <f t="shared" ca="1" si="34"/>
        <v/>
      </c>
      <c r="K188" s="110" t="str">
        <f t="shared" ca="1" si="35"/>
        <v/>
      </c>
      <c r="M188" s="110" t="str">
        <f ca="1">IFERROR(MATCH(E188,INDEX!A:A,1),"")</f>
        <v/>
      </c>
      <c r="N188" s="109" t="str">
        <f ca="1">IFERROR(OFFSET(INDEX!$F$1,M188-1,0),"")</f>
        <v/>
      </c>
      <c r="P188" s="109" t="str">
        <f t="shared" ca="1" si="41"/>
        <v/>
      </c>
      <c r="Q188" s="109" t="str">
        <f t="shared" ca="1" si="36"/>
        <v/>
      </c>
      <c r="R188" s="109" t="str">
        <f t="shared" ca="1" si="37"/>
        <v/>
      </c>
      <c r="S188" s="109" t="str">
        <f t="shared" ca="1" si="48"/>
        <v/>
      </c>
      <c r="T188" s="109" t="str">
        <f t="shared" ca="1" si="42"/>
        <v/>
      </c>
      <c r="V188" s="106" t="str">
        <f ca="1">IF(E188="","",IF(SUM($Q$4:Q188)=0,100000,ABS(SUM($P$4:P188)/SUM($Q$4:Q188))))</f>
        <v/>
      </c>
      <c r="W188" s="109" t="str">
        <f t="shared" ca="1" si="43"/>
        <v/>
      </c>
      <c r="X188" s="109" t="str">
        <f t="shared" ca="1" si="43"/>
        <v/>
      </c>
      <c r="Z188" s="110" t="str">
        <f t="shared" ca="1" si="38"/>
        <v/>
      </c>
      <c r="AA188" s="109" t="str">
        <f t="shared" ca="1" si="44"/>
        <v/>
      </c>
      <c r="AC188" s="110" t="str">
        <f t="shared" ca="1" si="39"/>
        <v/>
      </c>
      <c r="AD188" s="109" t="str">
        <f t="shared" ca="1" si="45"/>
        <v/>
      </c>
      <c r="AF188" s="109" t="str">
        <f t="shared" ca="1" si="46"/>
        <v/>
      </c>
      <c r="AG188" s="110" t="str">
        <f t="shared" ca="1" si="40"/>
        <v/>
      </c>
      <c r="AH188" s="109" t="str">
        <f t="shared" ca="1" si="47"/>
        <v/>
      </c>
    </row>
    <row r="189" spans="5:34" x14ac:dyDescent="0.2">
      <c r="E189" s="108" t="str">
        <f ca="1">SELECTED!C189</f>
        <v/>
      </c>
      <c r="F189" s="104" t="str">
        <f ca="1">SELECTED!D189</f>
        <v/>
      </c>
      <c r="G189" s="104" t="str">
        <f ca="1">SELECTED!E189</f>
        <v/>
      </c>
      <c r="I189" s="110" t="str">
        <f t="shared" ca="1" si="33"/>
        <v/>
      </c>
      <c r="J189" s="110" t="str">
        <f t="shared" ca="1" si="34"/>
        <v/>
      </c>
      <c r="K189" s="110" t="str">
        <f t="shared" ca="1" si="35"/>
        <v/>
      </c>
      <c r="M189" s="110" t="str">
        <f ca="1">IFERROR(MATCH(E189,INDEX!A:A,1),"")</f>
        <v/>
      </c>
      <c r="N189" s="109" t="str">
        <f ca="1">IFERROR(OFFSET(INDEX!$F$1,M189-1,0),"")</f>
        <v/>
      </c>
      <c r="P189" s="109" t="str">
        <f t="shared" ca="1" si="41"/>
        <v/>
      </c>
      <c r="Q189" s="109" t="str">
        <f t="shared" ca="1" si="36"/>
        <v/>
      </c>
      <c r="R189" s="109" t="str">
        <f t="shared" ca="1" si="37"/>
        <v/>
      </c>
      <c r="S189" s="109" t="str">
        <f t="shared" ca="1" si="48"/>
        <v/>
      </c>
      <c r="T189" s="109" t="str">
        <f t="shared" ca="1" si="42"/>
        <v/>
      </c>
      <c r="V189" s="106" t="str">
        <f ca="1">IF(E189="","",IF(SUM($Q$4:Q189)=0,100000,ABS(SUM($P$4:P189)/SUM($Q$4:Q189))))</f>
        <v/>
      </c>
      <c r="W189" s="109" t="str">
        <f t="shared" ca="1" si="43"/>
        <v/>
      </c>
      <c r="X189" s="109" t="str">
        <f t="shared" ca="1" si="43"/>
        <v/>
      </c>
      <c r="Z189" s="110" t="str">
        <f t="shared" ca="1" si="38"/>
        <v/>
      </c>
      <c r="AA189" s="109" t="str">
        <f t="shared" ca="1" si="44"/>
        <v/>
      </c>
      <c r="AC189" s="110" t="str">
        <f t="shared" ca="1" si="39"/>
        <v/>
      </c>
      <c r="AD189" s="109" t="str">
        <f t="shared" ca="1" si="45"/>
        <v/>
      </c>
      <c r="AF189" s="109" t="str">
        <f t="shared" ca="1" si="46"/>
        <v/>
      </c>
      <c r="AG189" s="110" t="str">
        <f t="shared" ca="1" si="40"/>
        <v/>
      </c>
      <c r="AH189" s="109" t="str">
        <f t="shared" ca="1" si="47"/>
        <v/>
      </c>
    </row>
    <row r="190" spans="5:34" x14ac:dyDescent="0.2">
      <c r="E190" s="108" t="str">
        <f ca="1">SELECTED!C190</f>
        <v/>
      </c>
      <c r="F190" s="104" t="str">
        <f ca="1">SELECTED!D190</f>
        <v/>
      </c>
      <c r="G190" s="104" t="str">
        <f ca="1">SELECTED!E190</f>
        <v/>
      </c>
      <c r="I190" s="110" t="str">
        <f t="shared" ca="1" si="33"/>
        <v/>
      </c>
      <c r="J190" s="110" t="str">
        <f t="shared" ca="1" si="34"/>
        <v/>
      </c>
      <c r="K190" s="110" t="str">
        <f t="shared" ca="1" si="35"/>
        <v/>
      </c>
      <c r="M190" s="110" t="str">
        <f ca="1">IFERROR(MATCH(E190,INDEX!A:A,1),"")</f>
        <v/>
      </c>
      <c r="N190" s="109" t="str">
        <f ca="1">IFERROR(OFFSET(INDEX!$F$1,M190-1,0),"")</f>
        <v/>
      </c>
      <c r="P190" s="109" t="str">
        <f t="shared" ca="1" si="41"/>
        <v/>
      </c>
      <c r="Q190" s="109" t="str">
        <f t="shared" ca="1" si="36"/>
        <v/>
      </c>
      <c r="R190" s="109" t="str">
        <f t="shared" ca="1" si="37"/>
        <v/>
      </c>
      <c r="S190" s="109" t="str">
        <f t="shared" ca="1" si="48"/>
        <v/>
      </c>
      <c r="T190" s="109" t="str">
        <f t="shared" ca="1" si="42"/>
        <v/>
      </c>
      <c r="V190" s="106" t="str">
        <f ca="1">IF(E190="","",IF(SUM($Q$4:Q190)=0,100000,ABS(SUM($P$4:P190)/SUM($Q$4:Q190))))</f>
        <v/>
      </c>
      <c r="W190" s="109" t="str">
        <f t="shared" ca="1" si="43"/>
        <v/>
      </c>
      <c r="X190" s="109" t="str">
        <f t="shared" ca="1" si="43"/>
        <v/>
      </c>
      <c r="Z190" s="110" t="str">
        <f t="shared" ca="1" si="38"/>
        <v/>
      </c>
      <c r="AA190" s="109" t="str">
        <f t="shared" ca="1" si="44"/>
        <v/>
      </c>
      <c r="AC190" s="110" t="str">
        <f t="shared" ca="1" si="39"/>
        <v/>
      </c>
      <c r="AD190" s="109" t="str">
        <f t="shared" ca="1" si="45"/>
        <v/>
      </c>
      <c r="AF190" s="109" t="str">
        <f t="shared" ca="1" si="46"/>
        <v/>
      </c>
      <c r="AG190" s="110" t="str">
        <f t="shared" ca="1" si="40"/>
        <v/>
      </c>
      <c r="AH190" s="109" t="str">
        <f t="shared" ca="1" si="47"/>
        <v/>
      </c>
    </row>
    <row r="191" spans="5:34" x14ac:dyDescent="0.2">
      <c r="E191" s="108" t="str">
        <f ca="1">SELECTED!C191</f>
        <v/>
      </c>
      <c r="F191" s="104" t="str">
        <f ca="1">SELECTED!D191</f>
        <v/>
      </c>
      <c r="G191" s="104" t="str">
        <f ca="1">SELECTED!E191</f>
        <v/>
      </c>
      <c r="I191" s="110" t="str">
        <f t="shared" ca="1" si="33"/>
        <v/>
      </c>
      <c r="J191" s="110" t="str">
        <f t="shared" ca="1" si="34"/>
        <v/>
      </c>
      <c r="K191" s="110" t="str">
        <f t="shared" ca="1" si="35"/>
        <v/>
      </c>
      <c r="M191" s="110" t="str">
        <f ca="1">IFERROR(MATCH(E191,INDEX!A:A,1),"")</f>
        <v/>
      </c>
      <c r="N191" s="109" t="str">
        <f ca="1">IFERROR(OFFSET(INDEX!$F$1,M191-1,0),"")</f>
        <v/>
      </c>
      <c r="P191" s="109" t="str">
        <f t="shared" ca="1" si="41"/>
        <v/>
      </c>
      <c r="Q191" s="109" t="str">
        <f t="shared" ca="1" si="36"/>
        <v/>
      </c>
      <c r="R191" s="109" t="str">
        <f t="shared" ca="1" si="37"/>
        <v/>
      </c>
      <c r="S191" s="109" t="str">
        <f t="shared" ca="1" si="48"/>
        <v/>
      </c>
      <c r="T191" s="109" t="str">
        <f t="shared" ca="1" si="42"/>
        <v/>
      </c>
      <c r="V191" s="106" t="str">
        <f ca="1">IF(E191="","",IF(SUM($Q$4:Q191)=0,100000,ABS(SUM($P$4:P191)/SUM($Q$4:Q191))))</f>
        <v/>
      </c>
      <c r="W191" s="109" t="str">
        <f t="shared" ca="1" si="43"/>
        <v/>
      </c>
      <c r="X191" s="109" t="str">
        <f t="shared" ca="1" si="43"/>
        <v/>
      </c>
      <c r="Z191" s="110" t="str">
        <f t="shared" ca="1" si="38"/>
        <v/>
      </c>
      <c r="AA191" s="109" t="str">
        <f t="shared" ca="1" si="44"/>
        <v/>
      </c>
      <c r="AC191" s="110" t="str">
        <f t="shared" ca="1" si="39"/>
        <v/>
      </c>
      <c r="AD191" s="109" t="str">
        <f t="shared" ca="1" si="45"/>
        <v/>
      </c>
      <c r="AF191" s="109" t="str">
        <f t="shared" ca="1" si="46"/>
        <v/>
      </c>
      <c r="AG191" s="110" t="str">
        <f t="shared" ca="1" si="40"/>
        <v/>
      </c>
      <c r="AH191" s="109" t="str">
        <f t="shared" ca="1" si="47"/>
        <v/>
      </c>
    </row>
    <row r="192" spans="5:34" x14ac:dyDescent="0.2">
      <c r="E192" s="108" t="str">
        <f ca="1">SELECTED!C192</f>
        <v/>
      </c>
      <c r="F192" s="104" t="str">
        <f ca="1">SELECTED!D192</f>
        <v/>
      </c>
      <c r="G192" s="104" t="str">
        <f ca="1">SELECTED!E192</f>
        <v/>
      </c>
      <c r="I192" s="110" t="str">
        <f t="shared" ca="1" si="33"/>
        <v/>
      </c>
      <c r="J192" s="110" t="str">
        <f t="shared" ca="1" si="34"/>
        <v/>
      </c>
      <c r="K192" s="110" t="str">
        <f t="shared" ca="1" si="35"/>
        <v/>
      </c>
      <c r="M192" s="110" t="str">
        <f ca="1">IFERROR(MATCH(E192,INDEX!A:A,1),"")</f>
        <v/>
      </c>
      <c r="N192" s="109" t="str">
        <f ca="1">IFERROR(OFFSET(INDEX!$F$1,M192-1,0),"")</f>
        <v/>
      </c>
      <c r="P192" s="109" t="str">
        <f t="shared" ca="1" si="41"/>
        <v/>
      </c>
      <c r="Q192" s="109" t="str">
        <f t="shared" ca="1" si="36"/>
        <v/>
      </c>
      <c r="R192" s="109" t="str">
        <f t="shared" ca="1" si="37"/>
        <v/>
      </c>
      <c r="S192" s="109" t="str">
        <f t="shared" ca="1" si="48"/>
        <v/>
      </c>
      <c r="T192" s="109" t="str">
        <f t="shared" ca="1" si="42"/>
        <v/>
      </c>
      <c r="V192" s="106" t="str">
        <f ca="1">IF(E192="","",IF(SUM($Q$4:Q192)=0,100000,ABS(SUM($P$4:P192)/SUM($Q$4:Q192))))</f>
        <v/>
      </c>
      <c r="W192" s="109" t="str">
        <f t="shared" ca="1" si="43"/>
        <v/>
      </c>
      <c r="X192" s="109" t="str">
        <f t="shared" ca="1" si="43"/>
        <v/>
      </c>
      <c r="Z192" s="110" t="str">
        <f t="shared" ca="1" si="38"/>
        <v/>
      </c>
      <c r="AA192" s="109" t="str">
        <f t="shared" ca="1" si="44"/>
        <v/>
      </c>
      <c r="AC192" s="110" t="str">
        <f t="shared" ca="1" si="39"/>
        <v/>
      </c>
      <c r="AD192" s="109" t="str">
        <f t="shared" ca="1" si="45"/>
        <v/>
      </c>
      <c r="AF192" s="109" t="str">
        <f t="shared" ca="1" si="46"/>
        <v/>
      </c>
      <c r="AG192" s="110" t="str">
        <f t="shared" ca="1" si="40"/>
        <v/>
      </c>
      <c r="AH192" s="109" t="str">
        <f t="shared" ca="1" si="47"/>
        <v/>
      </c>
    </row>
    <row r="193" spans="5:34" x14ac:dyDescent="0.2">
      <c r="E193" s="108" t="str">
        <f ca="1">SELECTED!C193</f>
        <v/>
      </c>
      <c r="F193" s="104" t="str">
        <f ca="1">SELECTED!D193</f>
        <v/>
      </c>
      <c r="G193" s="104" t="str">
        <f ca="1">SELECTED!E193</f>
        <v/>
      </c>
      <c r="I193" s="110" t="str">
        <f t="shared" ca="1" si="33"/>
        <v/>
      </c>
      <c r="J193" s="110" t="str">
        <f t="shared" ca="1" si="34"/>
        <v/>
      </c>
      <c r="K193" s="110" t="str">
        <f t="shared" ca="1" si="35"/>
        <v/>
      </c>
      <c r="M193" s="110" t="str">
        <f ca="1">IFERROR(MATCH(E193,INDEX!A:A,1),"")</f>
        <v/>
      </c>
      <c r="N193" s="109" t="str">
        <f ca="1">IFERROR(OFFSET(INDEX!$F$1,M193-1,0),"")</f>
        <v/>
      </c>
      <c r="P193" s="109" t="str">
        <f t="shared" ca="1" si="41"/>
        <v/>
      </c>
      <c r="Q193" s="109" t="str">
        <f t="shared" ca="1" si="36"/>
        <v/>
      </c>
      <c r="R193" s="109" t="str">
        <f t="shared" ca="1" si="37"/>
        <v/>
      </c>
      <c r="S193" s="109" t="str">
        <f t="shared" ca="1" si="48"/>
        <v/>
      </c>
      <c r="T193" s="109" t="str">
        <f t="shared" ca="1" si="42"/>
        <v/>
      </c>
      <c r="V193" s="106" t="str">
        <f ca="1">IF(E193="","",IF(SUM($Q$4:Q193)=0,100000,ABS(SUM($P$4:P193)/SUM($Q$4:Q193))))</f>
        <v/>
      </c>
      <c r="W193" s="109" t="str">
        <f t="shared" ca="1" si="43"/>
        <v/>
      </c>
      <c r="X193" s="109" t="str">
        <f t="shared" ca="1" si="43"/>
        <v/>
      </c>
      <c r="Z193" s="110" t="str">
        <f t="shared" ca="1" si="38"/>
        <v/>
      </c>
      <c r="AA193" s="109" t="str">
        <f t="shared" ca="1" si="44"/>
        <v/>
      </c>
      <c r="AC193" s="110" t="str">
        <f t="shared" ca="1" si="39"/>
        <v/>
      </c>
      <c r="AD193" s="109" t="str">
        <f t="shared" ca="1" si="45"/>
        <v/>
      </c>
      <c r="AF193" s="109" t="str">
        <f t="shared" ca="1" si="46"/>
        <v/>
      </c>
      <c r="AG193" s="110" t="str">
        <f t="shared" ca="1" si="40"/>
        <v/>
      </c>
      <c r="AH193" s="109" t="str">
        <f t="shared" ca="1" si="47"/>
        <v/>
      </c>
    </row>
    <row r="194" spans="5:34" x14ac:dyDescent="0.2">
      <c r="E194" s="108" t="str">
        <f ca="1">SELECTED!C194</f>
        <v/>
      </c>
      <c r="F194" s="104" t="str">
        <f ca="1">SELECTED!D194</f>
        <v/>
      </c>
      <c r="G194" s="104" t="str">
        <f ca="1">SELECTED!E194</f>
        <v/>
      </c>
      <c r="I194" s="110" t="str">
        <f t="shared" ca="1" si="33"/>
        <v/>
      </c>
      <c r="J194" s="110" t="str">
        <f t="shared" ca="1" si="34"/>
        <v/>
      </c>
      <c r="K194" s="110" t="str">
        <f t="shared" ca="1" si="35"/>
        <v/>
      </c>
      <c r="M194" s="110" t="str">
        <f ca="1">IFERROR(MATCH(E194,INDEX!A:A,1),"")</f>
        <v/>
      </c>
      <c r="N194" s="109" t="str">
        <f ca="1">IFERROR(OFFSET(INDEX!$F$1,M194-1,0),"")</f>
        <v/>
      </c>
      <c r="P194" s="109" t="str">
        <f t="shared" ca="1" si="41"/>
        <v/>
      </c>
      <c r="Q194" s="109" t="str">
        <f t="shared" ca="1" si="36"/>
        <v/>
      </c>
      <c r="R194" s="109" t="str">
        <f t="shared" ca="1" si="37"/>
        <v/>
      </c>
      <c r="S194" s="109" t="str">
        <f t="shared" ca="1" si="48"/>
        <v/>
      </c>
      <c r="T194" s="109" t="str">
        <f t="shared" ca="1" si="42"/>
        <v/>
      </c>
      <c r="V194" s="106" t="str">
        <f ca="1">IF(E194="","",IF(SUM($Q$4:Q194)=0,100000,ABS(SUM($P$4:P194)/SUM($Q$4:Q194))))</f>
        <v/>
      </c>
      <c r="W194" s="109" t="str">
        <f t="shared" ca="1" si="43"/>
        <v/>
      </c>
      <c r="X194" s="109" t="str">
        <f t="shared" ca="1" si="43"/>
        <v/>
      </c>
      <c r="Z194" s="110" t="str">
        <f t="shared" ca="1" si="38"/>
        <v/>
      </c>
      <c r="AA194" s="109" t="str">
        <f t="shared" ca="1" si="44"/>
        <v/>
      </c>
      <c r="AC194" s="110" t="str">
        <f t="shared" ca="1" si="39"/>
        <v/>
      </c>
      <c r="AD194" s="109" t="str">
        <f t="shared" ca="1" si="45"/>
        <v/>
      </c>
      <c r="AF194" s="109" t="str">
        <f t="shared" ca="1" si="46"/>
        <v/>
      </c>
      <c r="AG194" s="110" t="str">
        <f t="shared" ca="1" si="40"/>
        <v/>
      </c>
      <c r="AH194" s="109" t="str">
        <f t="shared" ca="1" si="47"/>
        <v/>
      </c>
    </row>
    <row r="195" spans="5:34" x14ac:dyDescent="0.2">
      <c r="E195" s="108" t="str">
        <f ca="1">SELECTED!C195</f>
        <v/>
      </c>
      <c r="F195" s="104" t="str">
        <f ca="1">SELECTED!D195</f>
        <v/>
      </c>
      <c r="G195" s="104" t="str">
        <f ca="1">SELECTED!E195</f>
        <v/>
      </c>
      <c r="I195" s="110" t="str">
        <f t="shared" ca="1" si="33"/>
        <v/>
      </c>
      <c r="J195" s="110" t="str">
        <f t="shared" ca="1" si="34"/>
        <v/>
      </c>
      <c r="K195" s="110" t="str">
        <f t="shared" ca="1" si="35"/>
        <v/>
      </c>
      <c r="M195" s="110" t="str">
        <f ca="1">IFERROR(MATCH(E195,INDEX!A:A,1),"")</f>
        <v/>
      </c>
      <c r="N195" s="109" t="str">
        <f ca="1">IFERROR(OFFSET(INDEX!$F$1,M195-1,0),"")</f>
        <v/>
      </c>
      <c r="P195" s="109" t="str">
        <f t="shared" ca="1" si="41"/>
        <v/>
      </c>
      <c r="Q195" s="109" t="str">
        <f t="shared" ca="1" si="36"/>
        <v/>
      </c>
      <c r="R195" s="109" t="str">
        <f t="shared" ca="1" si="37"/>
        <v/>
      </c>
      <c r="S195" s="109" t="str">
        <f t="shared" ca="1" si="48"/>
        <v/>
      </c>
      <c r="T195" s="109" t="str">
        <f t="shared" ca="1" si="42"/>
        <v/>
      </c>
      <c r="V195" s="106" t="str">
        <f ca="1">IF(E195="","",IF(SUM($Q$4:Q195)=0,100000,ABS(SUM($P$4:P195)/SUM($Q$4:Q195))))</f>
        <v/>
      </c>
      <c r="W195" s="109" t="str">
        <f t="shared" ca="1" si="43"/>
        <v/>
      </c>
      <c r="X195" s="109" t="str">
        <f t="shared" ca="1" si="43"/>
        <v/>
      </c>
      <c r="Z195" s="110" t="str">
        <f t="shared" ca="1" si="38"/>
        <v/>
      </c>
      <c r="AA195" s="109" t="str">
        <f t="shared" ca="1" si="44"/>
        <v/>
      </c>
      <c r="AC195" s="110" t="str">
        <f t="shared" ca="1" si="39"/>
        <v/>
      </c>
      <c r="AD195" s="109" t="str">
        <f t="shared" ca="1" si="45"/>
        <v/>
      </c>
      <c r="AF195" s="109" t="str">
        <f t="shared" ca="1" si="46"/>
        <v/>
      </c>
      <c r="AG195" s="110" t="str">
        <f t="shared" ca="1" si="40"/>
        <v/>
      </c>
      <c r="AH195" s="109" t="str">
        <f t="shared" ca="1" si="47"/>
        <v/>
      </c>
    </row>
    <row r="196" spans="5:34" x14ac:dyDescent="0.2">
      <c r="E196" s="108" t="str">
        <f ca="1">SELECTED!C196</f>
        <v/>
      </c>
      <c r="F196" s="104" t="str">
        <f ca="1">SELECTED!D196</f>
        <v/>
      </c>
      <c r="G196" s="104" t="str">
        <f ca="1">SELECTED!E196</f>
        <v/>
      </c>
      <c r="I196" s="110" t="str">
        <f t="shared" ref="I196:I259" ca="1" si="49">IF(E196="","",IF($F196=I$2,$G196,0))</f>
        <v/>
      </c>
      <c r="J196" s="110" t="str">
        <f t="shared" ref="J196:J259" ca="1" si="50">IF(E196="","",IF($F196=J$2,$G196,0))</f>
        <v/>
      </c>
      <c r="K196" s="110" t="str">
        <f t="shared" ref="K196:K259" ca="1" si="51">IF(E196="","",IF($F196=K$2,$G196,0))</f>
        <v/>
      </c>
      <c r="M196" s="110" t="str">
        <f ca="1">IFERROR(MATCH(E196,INDEX!A:A,1),"")</f>
        <v/>
      </c>
      <c r="N196" s="109" t="str">
        <f ca="1">IFERROR(OFFSET(INDEX!$F$1,M196-1,0),"")</f>
        <v/>
      </c>
      <c r="P196" s="109" t="str">
        <f t="shared" ca="1" si="41"/>
        <v/>
      </c>
      <c r="Q196" s="109" t="str">
        <f t="shared" ref="Q196:Q259" ca="1" si="52">IF(E196="","",IFERROR(J196/N196,0))</f>
        <v/>
      </c>
      <c r="R196" s="109" t="str">
        <f t="shared" ref="R196:R259" ca="1" si="53">IF(E196="","",IFERROR(K196/N196,0))</f>
        <v/>
      </c>
      <c r="S196" s="109" t="str">
        <f t="shared" ca="1" si="48"/>
        <v/>
      </c>
      <c r="T196" s="109" t="str">
        <f t="shared" ca="1" si="42"/>
        <v/>
      </c>
      <c r="V196" s="106" t="str">
        <f ca="1">IF(E196="","",IF(SUM($Q$4:Q196)=0,100000,ABS(SUM($P$4:P196)/SUM($Q$4:Q196))))</f>
        <v/>
      </c>
      <c r="W196" s="109" t="str">
        <f t="shared" ca="1" si="43"/>
        <v/>
      </c>
      <c r="X196" s="109" t="str">
        <f t="shared" ca="1" si="43"/>
        <v/>
      </c>
      <c r="Z196" s="110" t="str">
        <f t="shared" ref="Z196:Z259" ca="1" si="54">IF(E196="","",I196+$X$3*J196+K196)</f>
        <v/>
      </c>
      <c r="AA196" s="109" t="str">
        <f t="shared" ca="1" si="44"/>
        <v/>
      </c>
      <c r="AC196" s="110" t="str">
        <f t="shared" ref="AC196:AC259" ca="1" si="55">IF(E196="","",I196+J196+K196)</f>
        <v/>
      </c>
      <c r="AD196" s="109" t="str">
        <f t="shared" ca="1" si="45"/>
        <v/>
      </c>
      <c r="AF196" s="109" t="str">
        <f t="shared" ca="1" si="46"/>
        <v/>
      </c>
      <c r="AG196" s="110" t="str">
        <f t="shared" ref="AG196:AG259" ca="1" si="56">IF(E196="","",I196+J196+IF(AND(AC197="",AC196&lt;&gt;""),$AF$3*N196,0))</f>
        <v/>
      </c>
      <c r="AH196" s="109" t="str">
        <f t="shared" ca="1" si="47"/>
        <v/>
      </c>
    </row>
    <row r="197" spans="5:34" x14ac:dyDescent="0.2">
      <c r="E197" s="108" t="str">
        <f ca="1">SELECTED!C197</f>
        <v/>
      </c>
      <c r="F197" s="104" t="str">
        <f ca="1">SELECTED!D197</f>
        <v/>
      </c>
      <c r="G197" s="104" t="str">
        <f ca="1">SELECTED!E197</f>
        <v/>
      </c>
      <c r="I197" s="110" t="str">
        <f t="shared" ca="1" si="49"/>
        <v/>
      </c>
      <c r="J197" s="110" t="str">
        <f t="shared" ca="1" si="50"/>
        <v/>
      </c>
      <c r="K197" s="110" t="str">
        <f t="shared" ca="1" si="51"/>
        <v/>
      </c>
      <c r="M197" s="110" t="str">
        <f ca="1">IFERROR(MATCH(E197,INDEX!A:A,1),"")</f>
        <v/>
      </c>
      <c r="N197" s="109" t="str">
        <f ca="1">IFERROR(OFFSET(INDEX!$F$1,M197-1,0),"")</f>
        <v/>
      </c>
      <c r="P197" s="109" t="str">
        <f t="shared" ref="P197:P260" ca="1" si="57">IF(E197="","",IFERROR(-I197/N197,0))</f>
        <v/>
      </c>
      <c r="Q197" s="109" t="str">
        <f t="shared" ca="1" si="52"/>
        <v/>
      </c>
      <c r="R197" s="109" t="str">
        <f t="shared" ca="1" si="53"/>
        <v/>
      </c>
      <c r="S197" s="109" t="str">
        <f t="shared" ca="1" si="48"/>
        <v/>
      </c>
      <c r="T197" s="109" t="str">
        <f t="shared" ref="T197:T260" ca="1" si="58">IF(R197="",""," ")</f>
        <v/>
      </c>
      <c r="V197" s="106" t="str">
        <f ca="1">IF(E197="","",IF(SUM($Q$4:Q197)=0,100000,ABS(SUM($P$4:P197)/SUM($Q$4:Q197))))</f>
        <v/>
      </c>
      <c r="W197" s="109" t="str">
        <f t="shared" ref="W197:X260" ca="1" si="59">IF(V197="",""," ")</f>
        <v/>
      </c>
      <c r="X197" s="109" t="str">
        <f t="shared" ca="1" si="59"/>
        <v/>
      </c>
      <c r="Z197" s="110" t="str">
        <f t="shared" ca="1" si="54"/>
        <v/>
      </c>
      <c r="AA197" s="109" t="str">
        <f t="shared" ref="AA197:AA260" ca="1" si="60">IF(Z197="",""," ")</f>
        <v/>
      </c>
      <c r="AC197" s="110" t="str">
        <f t="shared" ca="1" si="55"/>
        <v/>
      </c>
      <c r="AD197" s="109" t="str">
        <f t="shared" ref="AD197:AD260" ca="1" si="61">IF(AC197="",""," ")</f>
        <v/>
      </c>
      <c r="AF197" s="109" t="str">
        <f t="shared" ref="AF197:AF260" ca="1" si="62">IF(AD197="",""," ")</f>
        <v/>
      </c>
      <c r="AG197" s="110" t="str">
        <f t="shared" ca="1" si="56"/>
        <v/>
      </c>
      <c r="AH197" s="109" t="str">
        <f t="shared" ref="AH197:AH260" ca="1" si="63">IF(AF197="",""," ")</f>
        <v/>
      </c>
    </row>
    <row r="198" spans="5:34" x14ac:dyDescent="0.2">
      <c r="E198" s="108" t="str">
        <f ca="1">SELECTED!C198</f>
        <v/>
      </c>
      <c r="F198" s="104" t="str">
        <f ca="1">SELECTED!D198</f>
        <v/>
      </c>
      <c r="G198" s="104" t="str">
        <f ca="1">SELECTED!E198</f>
        <v/>
      </c>
      <c r="I198" s="110" t="str">
        <f t="shared" ca="1" si="49"/>
        <v/>
      </c>
      <c r="J198" s="110" t="str">
        <f t="shared" ca="1" si="50"/>
        <v/>
      </c>
      <c r="K198" s="110" t="str">
        <f t="shared" ca="1" si="51"/>
        <v/>
      </c>
      <c r="M198" s="110" t="str">
        <f ca="1">IFERROR(MATCH(E198,INDEX!A:A,1),"")</f>
        <v/>
      </c>
      <c r="N198" s="109" t="str">
        <f ca="1">IFERROR(OFFSET(INDEX!$F$1,M198-1,0),"")</f>
        <v/>
      </c>
      <c r="P198" s="109" t="str">
        <f t="shared" ca="1" si="57"/>
        <v/>
      </c>
      <c r="Q198" s="109" t="str">
        <f t="shared" ca="1" si="52"/>
        <v/>
      </c>
      <c r="R198" s="109" t="str">
        <f t="shared" ca="1" si="53"/>
        <v/>
      </c>
      <c r="S198" s="109" t="str">
        <f t="shared" ref="S198:S261" ca="1" si="64">IF(E198="","",P198-Q198+S197)</f>
        <v/>
      </c>
      <c r="T198" s="109" t="str">
        <f t="shared" ca="1" si="58"/>
        <v/>
      </c>
      <c r="V198" s="106" t="str">
        <f ca="1">IF(E198="","",IF(SUM($Q$4:Q198)=0,100000,ABS(SUM($P$4:P198)/SUM($Q$4:Q198))))</f>
        <v/>
      </c>
      <c r="W198" s="109" t="str">
        <f t="shared" ca="1" si="59"/>
        <v/>
      </c>
      <c r="X198" s="109" t="str">
        <f t="shared" ca="1" si="59"/>
        <v/>
      </c>
      <c r="Z198" s="110" t="str">
        <f t="shared" ca="1" si="54"/>
        <v/>
      </c>
      <c r="AA198" s="109" t="str">
        <f t="shared" ca="1" si="60"/>
        <v/>
      </c>
      <c r="AC198" s="110" t="str">
        <f t="shared" ca="1" si="55"/>
        <v/>
      </c>
      <c r="AD198" s="109" t="str">
        <f t="shared" ca="1" si="61"/>
        <v/>
      </c>
      <c r="AF198" s="109" t="str">
        <f t="shared" ca="1" si="62"/>
        <v/>
      </c>
      <c r="AG198" s="110" t="str">
        <f t="shared" ca="1" si="56"/>
        <v/>
      </c>
      <c r="AH198" s="109" t="str">
        <f t="shared" ca="1" si="63"/>
        <v/>
      </c>
    </row>
    <row r="199" spans="5:34" x14ac:dyDescent="0.2">
      <c r="E199" s="108" t="str">
        <f ca="1">SELECTED!C199</f>
        <v/>
      </c>
      <c r="F199" s="104" t="str">
        <f ca="1">SELECTED!D199</f>
        <v/>
      </c>
      <c r="G199" s="104" t="str">
        <f ca="1">SELECTED!E199</f>
        <v/>
      </c>
      <c r="I199" s="110" t="str">
        <f t="shared" ca="1" si="49"/>
        <v/>
      </c>
      <c r="J199" s="110" t="str">
        <f t="shared" ca="1" si="50"/>
        <v/>
      </c>
      <c r="K199" s="110" t="str">
        <f t="shared" ca="1" si="51"/>
        <v/>
      </c>
      <c r="M199" s="110" t="str">
        <f ca="1">IFERROR(MATCH(E199,INDEX!A:A,1),"")</f>
        <v/>
      </c>
      <c r="N199" s="109" t="str">
        <f ca="1">IFERROR(OFFSET(INDEX!$F$1,M199-1,0),"")</f>
        <v/>
      </c>
      <c r="P199" s="109" t="str">
        <f t="shared" ca="1" si="57"/>
        <v/>
      </c>
      <c r="Q199" s="109" t="str">
        <f t="shared" ca="1" si="52"/>
        <v/>
      </c>
      <c r="R199" s="109" t="str">
        <f t="shared" ca="1" si="53"/>
        <v/>
      </c>
      <c r="S199" s="109" t="str">
        <f t="shared" ca="1" si="64"/>
        <v/>
      </c>
      <c r="T199" s="109" t="str">
        <f t="shared" ca="1" si="58"/>
        <v/>
      </c>
      <c r="V199" s="106" t="str">
        <f ca="1">IF(E199="","",IF(SUM($Q$4:Q199)=0,100000,ABS(SUM($P$4:P199)/SUM($Q$4:Q199))))</f>
        <v/>
      </c>
      <c r="W199" s="109" t="str">
        <f t="shared" ca="1" si="59"/>
        <v/>
      </c>
      <c r="X199" s="109" t="str">
        <f t="shared" ca="1" si="59"/>
        <v/>
      </c>
      <c r="Z199" s="110" t="str">
        <f t="shared" ca="1" si="54"/>
        <v/>
      </c>
      <c r="AA199" s="109" t="str">
        <f t="shared" ca="1" si="60"/>
        <v/>
      </c>
      <c r="AC199" s="110" t="str">
        <f t="shared" ca="1" si="55"/>
        <v/>
      </c>
      <c r="AD199" s="109" t="str">
        <f t="shared" ca="1" si="61"/>
        <v/>
      </c>
      <c r="AF199" s="109" t="str">
        <f t="shared" ca="1" si="62"/>
        <v/>
      </c>
      <c r="AG199" s="110" t="str">
        <f t="shared" ca="1" si="56"/>
        <v/>
      </c>
      <c r="AH199" s="109" t="str">
        <f t="shared" ca="1" si="63"/>
        <v/>
      </c>
    </row>
    <row r="200" spans="5:34" x14ac:dyDescent="0.2">
      <c r="E200" s="108" t="str">
        <f ca="1">SELECTED!C200</f>
        <v/>
      </c>
      <c r="F200" s="104" t="str">
        <f ca="1">SELECTED!D200</f>
        <v/>
      </c>
      <c r="G200" s="104" t="str">
        <f ca="1">SELECTED!E200</f>
        <v/>
      </c>
      <c r="I200" s="110" t="str">
        <f t="shared" ca="1" si="49"/>
        <v/>
      </c>
      <c r="J200" s="110" t="str">
        <f t="shared" ca="1" si="50"/>
        <v/>
      </c>
      <c r="K200" s="110" t="str">
        <f t="shared" ca="1" si="51"/>
        <v/>
      </c>
      <c r="M200" s="110" t="str">
        <f ca="1">IFERROR(MATCH(E200,INDEX!A:A,1),"")</f>
        <v/>
      </c>
      <c r="N200" s="109" t="str">
        <f ca="1">IFERROR(OFFSET(INDEX!$F$1,M200-1,0),"")</f>
        <v/>
      </c>
      <c r="P200" s="109" t="str">
        <f t="shared" ca="1" si="57"/>
        <v/>
      </c>
      <c r="Q200" s="109" t="str">
        <f t="shared" ca="1" si="52"/>
        <v/>
      </c>
      <c r="R200" s="109" t="str">
        <f t="shared" ca="1" si="53"/>
        <v/>
      </c>
      <c r="S200" s="109" t="str">
        <f t="shared" ca="1" si="64"/>
        <v/>
      </c>
      <c r="T200" s="109" t="str">
        <f t="shared" ca="1" si="58"/>
        <v/>
      </c>
      <c r="V200" s="106" t="str">
        <f ca="1">IF(E200="","",IF(SUM($Q$4:Q200)=0,100000,ABS(SUM($P$4:P200)/SUM($Q$4:Q200))))</f>
        <v/>
      </c>
      <c r="W200" s="109" t="str">
        <f t="shared" ca="1" si="59"/>
        <v/>
      </c>
      <c r="X200" s="109" t="str">
        <f t="shared" ca="1" si="59"/>
        <v/>
      </c>
      <c r="Z200" s="110" t="str">
        <f t="shared" ca="1" si="54"/>
        <v/>
      </c>
      <c r="AA200" s="109" t="str">
        <f t="shared" ca="1" si="60"/>
        <v/>
      </c>
      <c r="AC200" s="110" t="str">
        <f t="shared" ca="1" si="55"/>
        <v/>
      </c>
      <c r="AD200" s="109" t="str">
        <f t="shared" ca="1" si="61"/>
        <v/>
      </c>
      <c r="AF200" s="109" t="str">
        <f t="shared" ca="1" si="62"/>
        <v/>
      </c>
      <c r="AG200" s="110" t="str">
        <f t="shared" ca="1" si="56"/>
        <v/>
      </c>
      <c r="AH200" s="109" t="str">
        <f t="shared" ca="1" si="63"/>
        <v/>
      </c>
    </row>
    <row r="201" spans="5:34" x14ac:dyDescent="0.2">
      <c r="E201" s="108" t="str">
        <f ca="1">SELECTED!C201</f>
        <v/>
      </c>
      <c r="F201" s="104" t="str">
        <f ca="1">SELECTED!D201</f>
        <v/>
      </c>
      <c r="G201" s="104" t="str">
        <f ca="1">SELECTED!E201</f>
        <v/>
      </c>
      <c r="I201" s="110" t="str">
        <f t="shared" ca="1" si="49"/>
        <v/>
      </c>
      <c r="J201" s="110" t="str">
        <f t="shared" ca="1" si="50"/>
        <v/>
      </c>
      <c r="K201" s="110" t="str">
        <f t="shared" ca="1" si="51"/>
        <v/>
      </c>
      <c r="M201" s="110" t="str">
        <f ca="1">IFERROR(MATCH(E201,INDEX!A:A,1),"")</f>
        <v/>
      </c>
      <c r="N201" s="109" t="str">
        <f ca="1">IFERROR(OFFSET(INDEX!$F$1,M201-1,0),"")</f>
        <v/>
      </c>
      <c r="P201" s="109" t="str">
        <f t="shared" ca="1" si="57"/>
        <v/>
      </c>
      <c r="Q201" s="109" t="str">
        <f t="shared" ca="1" si="52"/>
        <v/>
      </c>
      <c r="R201" s="109" t="str">
        <f t="shared" ca="1" si="53"/>
        <v/>
      </c>
      <c r="S201" s="109" t="str">
        <f t="shared" ca="1" si="64"/>
        <v/>
      </c>
      <c r="T201" s="109" t="str">
        <f t="shared" ca="1" si="58"/>
        <v/>
      </c>
      <c r="V201" s="106" t="str">
        <f ca="1">IF(E201="","",IF(SUM($Q$4:Q201)=0,100000,ABS(SUM($P$4:P201)/SUM($Q$4:Q201))))</f>
        <v/>
      </c>
      <c r="W201" s="109" t="str">
        <f t="shared" ca="1" si="59"/>
        <v/>
      </c>
      <c r="X201" s="109" t="str">
        <f t="shared" ca="1" si="59"/>
        <v/>
      </c>
      <c r="Z201" s="110" t="str">
        <f t="shared" ca="1" si="54"/>
        <v/>
      </c>
      <c r="AA201" s="109" t="str">
        <f t="shared" ca="1" si="60"/>
        <v/>
      </c>
      <c r="AC201" s="110" t="str">
        <f t="shared" ca="1" si="55"/>
        <v/>
      </c>
      <c r="AD201" s="109" t="str">
        <f t="shared" ca="1" si="61"/>
        <v/>
      </c>
      <c r="AF201" s="109" t="str">
        <f t="shared" ca="1" si="62"/>
        <v/>
      </c>
      <c r="AG201" s="110" t="str">
        <f t="shared" ca="1" si="56"/>
        <v/>
      </c>
      <c r="AH201" s="109" t="str">
        <f t="shared" ca="1" si="63"/>
        <v/>
      </c>
    </row>
    <row r="202" spans="5:34" x14ac:dyDescent="0.2">
      <c r="E202" s="108" t="str">
        <f ca="1">SELECTED!C202</f>
        <v/>
      </c>
      <c r="F202" s="104" t="str">
        <f ca="1">SELECTED!D202</f>
        <v/>
      </c>
      <c r="G202" s="104" t="str">
        <f ca="1">SELECTED!E202</f>
        <v/>
      </c>
      <c r="I202" s="110" t="str">
        <f t="shared" ca="1" si="49"/>
        <v/>
      </c>
      <c r="J202" s="110" t="str">
        <f t="shared" ca="1" si="50"/>
        <v/>
      </c>
      <c r="K202" s="110" t="str">
        <f t="shared" ca="1" si="51"/>
        <v/>
      </c>
      <c r="M202" s="110" t="str">
        <f ca="1">IFERROR(MATCH(E202,INDEX!A:A,1),"")</f>
        <v/>
      </c>
      <c r="N202" s="109" t="str">
        <f ca="1">IFERROR(OFFSET(INDEX!$F$1,M202-1,0),"")</f>
        <v/>
      </c>
      <c r="P202" s="109" t="str">
        <f t="shared" ca="1" si="57"/>
        <v/>
      </c>
      <c r="Q202" s="109" t="str">
        <f t="shared" ca="1" si="52"/>
        <v/>
      </c>
      <c r="R202" s="109" t="str">
        <f t="shared" ca="1" si="53"/>
        <v/>
      </c>
      <c r="S202" s="109" t="str">
        <f t="shared" ca="1" si="64"/>
        <v/>
      </c>
      <c r="T202" s="109" t="str">
        <f t="shared" ca="1" si="58"/>
        <v/>
      </c>
      <c r="V202" s="106" t="str">
        <f ca="1">IF(E202="","",IF(SUM($Q$4:Q202)=0,100000,ABS(SUM($P$4:P202)/SUM($Q$4:Q202))))</f>
        <v/>
      </c>
      <c r="W202" s="109" t="str">
        <f t="shared" ca="1" si="59"/>
        <v/>
      </c>
      <c r="X202" s="109" t="str">
        <f t="shared" ca="1" si="59"/>
        <v/>
      </c>
      <c r="Z202" s="110" t="str">
        <f t="shared" ca="1" si="54"/>
        <v/>
      </c>
      <c r="AA202" s="109" t="str">
        <f t="shared" ca="1" si="60"/>
        <v/>
      </c>
      <c r="AC202" s="110" t="str">
        <f t="shared" ca="1" si="55"/>
        <v/>
      </c>
      <c r="AD202" s="109" t="str">
        <f t="shared" ca="1" si="61"/>
        <v/>
      </c>
      <c r="AF202" s="109" t="str">
        <f t="shared" ca="1" si="62"/>
        <v/>
      </c>
      <c r="AG202" s="110" t="str">
        <f t="shared" ca="1" si="56"/>
        <v/>
      </c>
      <c r="AH202" s="109" t="str">
        <f t="shared" ca="1" si="63"/>
        <v/>
      </c>
    </row>
    <row r="203" spans="5:34" x14ac:dyDescent="0.2">
      <c r="E203" s="108" t="str">
        <f ca="1">SELECTED!C203</f>
        <v/>
      </c>
      <c r="F203" s="104" t="str">
        <f ca="1">SELECTED!D203</f>
        <v/>
      </c>
      <c r="G203" s="104" t="str">
        <f ca="1">SELECTED!E203</f>
        <v/>
      </c>
      <c r="I203" s="110" t="str">
        <f t="shared" ca="1" si="49"/>
        <v/>
      </c>
      <c r="J203" s="110" t="str">
        <f t="shared" ca="1" si="50"/>
        <v/>
      </c>
      <c r="K203" s="110" t="str">
        <f t="shared" ca="1" si="51"/>
        <v/>
      </c>
      <c r="M203" s="110" t="str">
        <f ca="1">IFERROR(MATCH(E203,INDEX!A:A,1),"")</f>
        <v/>
      </c>
      <c r="N203" s="109" t="str">
        <f ca="1">IFERROR(OFFSET(INDEX!$F$1,M203-1,0),"")</f>
        <v/>
      </c>
      <c r="P203" s="109" t="str">
        <f t="shared" ca="1" si="57"/>
        <v/>
      </c>
      <c r="Q203" s="109" t="str">
        <f t="shared" ca="1" si="52"/>
        <v/>
      </c>
      <c r="R203" s="109" t="str">
        <f t="shared" ca="1" si="53"/>
        <v/>
      </c>
      <c r="S203" s="109" t="str">
        <f t="shared" ca="1" si="64"/>
        <v/>
      </c>
      <c r="T203" s="109" t="str">
        <f t="shared" ca="1" si="58"/>
        <v/>
      </c>
      <c r="V203" s="106" t="str">
        <f ca="1">IF(E203="","",IF(SUM($Q$4:Q203)=0,100000,ABS(SUM($P$4:P203)/SUM($Q$4:Q203))))</f>
        <v/>
      </c>
      <c r="W203" s="109" t="str">
        <f t="shared" ca="1" si="59"/>
        <v/>
      </c>
      <c r="X203" s="109" t="str">
        <f t="shared" ca="1" si="59"/>
        <v/>
      </c>
      <c r="Z203" s="110" t="str">
        <f t="shared" ca="1" si="54"/>
        <v/>
      </c>
      <c r="AA203" s="109" t="str">
        <f t="shared" ca="1" si="60"/>
        <v/>
      </c>
      <c r="AC203" s="110" t="str">
        <f t="shared" ca="1" si="55"/>
        <v/>
      </c>
      <c r="AD203" s="109" t="str">
        <f t="shared" ca="1" si="61"/>
        <v/>
      </c>
      <c r="AF203" s="109" t="str">
        <f t="shared" ca="1" si="62"/>
        <v/>
      </c>
      <c r="AG203" s="110" t="str">
        <f t="shared" ca="1" si="56"/>
        <v/>
      </c>
      <c r="AH203" s="109" t="str">
        <f t="shared" ca="1" si="63"/>
        <v/>
      </c>
    </row>
    <row r="204" spans="5:34" x14ac:dyDescent="0.2">
      <c r="E204" s="108" t="str">
        <f ca="1">SELECTED!C204</f>
        <v/>
      </c>
      <c r="F204" s="104" t="str">
        <f ca="1">SELECTED!D204</f>
        <v/>
      </c>
      <c r="G204" s="104" t="str">
        <f ca="1">SELECTED!E204</f>
        <v/>
      </c>
      <c r="I204" s="110" t="str">
        <f t="shared" ca="1" si="49"/>
        <v/>
      </c>
      <c r="J204" s="110" t="str">
        <f t="shared" ca="1" si="50"/>
        <v/>
      </c>
      <c r="K204" s="110" t="str">
        <f t="shared" ca="1" si="51"/>
        <v/>
      </c>
      <c r="M204" s="110" t="str">
        <f ca="1">IFERROR(MATCH(E204,INDEX!A:A,1),"")</f>
        <v/>
      </c>
      <c r="N204" s="109" t="str">
        <f ca="1">IFERROR(OFFSET(INDEX!$F$1,M204-1,0),"")</f>
        <v/>
      </c>
      <c r="P204" s="109" t="str">
        <f t="shared" ca="1" si="57"/>
        <v/>
      </c>
      <c r="Q204" s="109" t="str">
        <f t="shared" ca="1" si="52"/>
        <v/>
      </c>
      <c r="R204" s="109" t="str">
        <f t="shared" ca="1" si="53"/>
        <v/>
      </c>
      <c r="S204" s="109" t="str">
        <f t="shared" ca="1" si="64"/>
        <v/>
      </c>
      <c r="T204" s="109" t="str">
        <f t="shared" ca="1" si="58"/>
        <v/>
      </c>
      <c r="V204" s="106" t="str">
        <f ca="1">IF(E204="","",IF(SUM($Q$4:Q204)=0,100000,ABS(SUM($P$4:P204)/SUM($Q$4:Q204))))</f>
        <v/>
      </c>
      <c r="W204" s="109" t="str">
        <f t="shared" ca="1" si="59"/>
        <v/>
      </c>
      <c r="X204" s="109" t="str">
        <f t="shared" ca="1" si="59"/>
        <v/>
      </c>
      <c r="Z204" s="110" t="str">
        <f t="shared" ca="1" si="54"/>
        <v/>
      </c>
      <c r="AA204" s="109" t="str">
        <f t="shared" ca="1" si="60"/>
        <v/>
      </c>
      <c r="AC204" s="110" t="str">
        <f t="shared" ca="1" si="55"/>
        <v/>
      </c>
      <c r="AD204" s="109" t="str">
        <f t="shared" ca="1" si="61"/>
        <v/>
      </c>
      <c r="AF204" s="109" t="str">
        <f t="shared" ca="1" si="62"/>
        <v/>
      </c>
      <c r="AG204" s="110" t="str">
        <f t="shared" ca="1" si="56"/>
        <v/>
      </c>
      <c r="AH204" s="109" t="str">
        <f t="shared" ca="1" si="63"/>
        <v/>
      </c>
    </row>
    <row r="205" spans="5:34" x14ac:dyDescent="0.2">
      <c r="E205" s="108" t="str">
        <f ca="1">SELECTED!C205</f>
        <v/>
      </c>
      <c r="F205" s="104" t="str">
        <f ca="1">SELECTED!D205</f>
        <v/>
      </c>
      <c r="G205" s="104" t="str">
        <f ca="1">SELECTED!E205</f>
        <v/>
      </c>
      <c r="I205" s="110" t="str">
        <f t="shared" ca="1" si="49"/>
        <v/>
      </c>
      <c r="J205" s="110" t="str">
        <f t="shared" ca="1" si="50"/>
        <v/>
      </c>
      <c r="K205" s="110" t="str">
        <f t="shared" ca="1" si="51"/>
        <v/>
      </c>
      <c r="M205" s="110" t="str">
        <f ca="1">IFERROR(MATCH(E205,INDEX!A:A,1),"")</f>
        <v/>
      </c>
      <c r="N205" s="109" t="str">
        <f ca="1">IFERROR(OFFSET(INDEX!$F$1,M205-1,0),"")</f>
        <v/>
      </c>
      <c r="P205" s="109" t="str">
        <f t="shared" ca="1" si="57"/>
        <v/>
      </c>
      <c r="Q205" s="109" t="str">
        <f t="shared" ca="1" si="52"/>
        <v/>
      </c>
      <c r="R205" s="109" t="str">
        <f t="shared" ca="1" si="53"/>
        <v/>
      </c>
      <c r="S205" s="109" t="str">
        <f t="shared" ca="1" si="64"/>
        <v/>
      </c>
      <c r="T205" s="109" t="str">
        <f t="shared" ca="1" si="58"/>
        <v/>
      </c>
      <c r="V205" s="106" t="str">
        <f ca="1">IF(E205="","",IF(SUM($Q$4:Q205)=0,100000,ABS(SUM($P$4:P205)/SUM($Q$4:Q205))))</f>
        <v/>
      </c>
      <c r="W205" s="109" t="str">
        <f t="shared" ca="1" si="59"/>
        <v/>
      </c>
      <c r="X205" s="109" t="str">
        <f t="shared" ca="1" si="59"/>
        <v/>
      </c>
      <c r="Z205" s="110" t="str">
        <f t="shared" ca="1" si="54"/>
        <v/>
      </c>
      <c r="AA205" s="109" t="str">
        <f t="shared" ca="1" si="60"/>
        <v/>
      </c>
      <c r="AC205" s="110" t="str">
        <f t="shared" ca="1" si="55"/>
        <v/>
      </c>
      <c r="AD205" s="109" t="str">
        <f t="shared" ca="1" si="61"/>
        <v/>
      </c>
      <c r="AF205" s="109" t="str">
        <f t="shared" ca="1" si="62"/>
        <v/>
      </c>
      <c r="AG205" s="110" t="str">
        <f t="shared" ca="1" si="56"/>
        <v/>
      </c>
      <c r="AH205" s="109" t="str">
        <f t="shared" ca="1" si="63"/>
        <v/>
      </c>
    </row>
    <row r="206" spans="5:34" x14ac:dyDescent="0.2">
      <c r="E206" s="108" t="str">
        <f ca="1">SELECTED!C206</f>
        <v/>
      </c>
      <c r="F206" s="104" t="str">
        <f ca="1">SELECTED!D206</f>
        <v/>
      </c>
      <c r="G206" s="104" t="str">
        <f ca="1">SELECTED!E206</f>
        <v/>
      </c>
      <c r="I206" s="110" t="str">
        <f t="shared" ca="1" si="49"/>
        <v/>
      </c>
      <c r="J206" s="110" t="str">
        <f t="shared" ca="1" si="50"/>
        <v/>
      </c>
      <c r="K206" s="110" t="str">
        <f t="shared" ca="1" si="51"/>
        <v/>
      </c>
      <c r="M206" s="110" t="str">
        <f ca="1">IFERROR(MATCH(E206,INDEX!A:A,1),"")</f>
        <v/>
      </c>
      <c r="N206" s="109" t="str">
        <f ca="1">IFERROR(OFFSET(INDEX!$F$1,M206-1,0),"")</f>
        <v/>
      </c>
      <c r="P206" s="109" t="str">
        <f t="shared" ca="1" si="57"/>
        <v/>
      </c>
      <c r="Q206" s="109" t="str">
        <f t="shared" ca="1" si="52"/>
        <v/>
      </c>
      <c r="R206" s="109" t="str">
        <f t="shared" ca="1" si="53"/>
        <v/>
      </c>
      <c r="S206" s="109" t="str">
        <f t="shared" ca="1" si="64"/>
        <v/>
      </c>
      <c r="T206" s="109" t="str">
        <f t="shared" ca="1" si="58"/>
        <v/>
      </c>
      <c r="V206" s="106" t="str">
        <f ca="1">IF(E206="","",IF(SUM($Q$4:Q206)=0,100000,ABS(SUM($P$4:P206)/SUM($Q$4:Q206))))</f>
        <v/>
      </c>
      <c r="W206" s="109" t="str">
        <f t="shared" ca="1" si="59"/>
        <v/>
      </c>
      <c r="X206" s="109" t="str">
        <f t="shared" ca="1" si="59"/>
        <v/>
      </c>
      <c r="Z206" s="110" t="str">
        <f t="shared" ca="1" si="54"/>
        <v/>
      </c>
      <c r="AA206" s="109" t="str">
        <f t="shared" ca="1" si="60"/>
        <v/>
      </c>
      <c r="AC206" s="110" t="str">
        <f t="shared" ca="1" si="55"/>
        <v/>
      </c>
      <c r="AD206" s="109" t="str">
        <f t="shared" ca="1" si="61"/>
        <v/>
      </c>
      <c r="AF206" s="109" t="str">
        <f t="shared" ca="1" si="62"/>
        <v/>
      </c>
      <c r="AG206" s="110" t="str">
        <f t="shared" ca="1" si="56"/>
        <v/>
      </c>
      <c r="AH206" s="109" t="str">
        <f t="shared" ca="1" si="63"/>
        <v/>
      </c>
    </row>
    <row r="207" spans="5:34" x14ac:dyDescent="0.2">
      <c r="E207" s="108" t="str">
        <f ca="1">SELECTED!C207</f>
        <v/>
      </c>
      <c r="F207" s="104" t="str">
        <f ca="1">SELECTED!D207</f>
        <v/>
      </c>
      <c r="G207" s="104" t="str">
        <f ca="1">SELECTED!E207</f>
        <v/>
      </c>
      <c r="I207" s="110" t="str">
        <f t="shared" ca="1" si="49"/>
        <v/>
      </c>
      <c r="J207" s="110" t="str">
        <f t="shared" ca="1" si="50"/>
        <v/>
      </c>
      <c r="K207" s="110" t="str">
        <f t="shared" ca="1" si="51"/>
        <v/>
      </c>
      <c r="M207" s="110" t="str">
        <f ca="1">IFERROR(MATCH(E207,INDEX!A:A,1),"")</f>
        <v/>
      </c>
      <c r="N207" s="109" t="str">
        <f ca="1">IFERROR(OFFSET(INDEX!$F$1,M207-1,0),"")</f>
        <v/>
      </c>
      <c r="P207" s="109" t="str">
        <f t="shared" ca="1" si="57"/>
        <v/>
      </c>
      <c r="Q207" s="109" t="str">
        <f t="shared" ca="1" si="52"/>
        <v/>
      </c>
      <c r="R207" s="109" t="str">
        <f t="shared" ca="1" si="53"/>
        <v/>
      </c>
      <c r="S207" s="109" t="str">
        <f t="shared" ca="1" si="64"/>
        <v/>
      </c>
      <c r="T207" s="109" t="str">
        <f t="shared" ca="1" si="58"/>
        <v/>
      </c>
      <c r="V207" s="106" t="str">
        <f ca="1">IF(E207="","",IF(SUM($Q$4:Q207)=0,100000,ABS(SUM($P$4:P207)/SUM($Q$4:Q207))))</f>
        <v/>
      </c>
      <c r="W207" s="109" t="str">
        <f t="shared" ca="1" si="59"/>
        <v/>
      </c>
      <c r="X207" s="109" t="str">
        <f t="shared" ca="1" si="59"/>
        <v/>
      </c>
      <c r="Z207" s="110" t="str">
        <f t="shared" ca="1" si="54"/>
        <v/>
      </c>
      <c r="AA207" s="109" t="str">
        <f t="shared" ca="1" si="60"/>
        <v/>
      </c>
      <c r="AC207" s="110" t="str">
        <f t="shared" ca="1" si="55"/>
        <v/>
      </c>
      <c r="AD207" s="109" t="str">
        <f t="shared" ca="1" si="61"/>
        <v/>
      </c>
      <c r="AF207" s="109" t="str">
        <f t="shared" ca="1" si="62"/>
        <v/>
      </c>
      <c r="AG207" s="110" t="str">
        <f t="shared" ca="1" si="56"/>
        <v/>
      </c>
      <c r="AH207" s="109" t="str">
        <f t="shared" ca="1" si="63"/>
        <v/>
      </c>
    </row>
    <row r="208" spans="5:34" x14ac:dyDescent="0.2">
      <c r="E208" s="108" t="str">
        <f ca="1">SELECTED!C208</f>
        <v/>
      </c>
      <c r="F208" s="104" t="str">
        <f ca="1">SELECTED!D208</f>
        <v/>
      </c>
      <c r="G208" s="104" t="str">
        <f ca="1">SELECTED!E208</f>
        <v/>
      </c>
      <c r="I208" s="110" t="str">
        <f t="shared" ca="1" si="49"/>
        <v/>
      </c>
      <c r="J208" s="110" t="str">
        <f t="shared" ca="1" si="50"/>
        <v/>
      </c>
      <c r="K208" s="110" t="str">
        <f t="shared" ca="1" si="51"/>
        <v/>
      </c>
      <c r="M208" s="110" t="str">
        <f ca="1">IFERROR(MATCH(E208,INDEX!A:A,1),"")</f>
        <v/>
      </c>
      <c r="N208" s="109" t="str">
        <f ca="1">IFERROR(OFFSET(INDEX!$F$1,M208-1,0),"")</f>
        <v/>
      </c>
      <c r="P208" s="109" t="str">
        <f t="shared" ca="1" si="57"/>
        <v/>
      </c>
      <c r="Q208" s="109" t="str">
        <f t="shared" ca="1" si="52"/>
        <v/>
      </c>
      <c r="R208" s="109" t="str">
        <f t="shared" ca="1" si="53"/>
        <v/>
      </c>
      <c r="S208" s="109" t="str">
        <f t="shared" ca="1" si="64"/>
        <v/>
      </c>
      <c r="T208" s="109" t="str">
        <f t="shared" ca="1" si="58"/>
        <v/>
      </c>
      <c r="V208" s="106" t="str">
        <f ca="1">IF(E208="","",IF(SUM($Q$4:Q208)=0,100000,ABS(SUM($P$4:P208)/SUM($Q$4:Q208))))</f>
        <v/>
      </c>
      <c r="W208" s="109" t="str">
        <f t="shared" ca="1" si="59"/>
        <v/>
      </c>
      <c r="X208" s="109" t="str">
        <f t="shared" ca="1" si="59"/>
        <v/>
      </c>
      <c r="Z208" s="110" t="str">
        <f t="shared" ca="1" si="54"/>
        <v/>
      </c>
      <c r="AA208" s="109" t="str">
        <f t="shared" ca="1" si="60"/>
        <v/>
      </c>
      <c r="AC208" s="110" t="str">
        <f t="shared" ca="1" si="55"/>
        <v/>
      </c>
      <c r="AD208" s="109" t="str">
        <f t="shared" ca="1" si="61"/>
        <v/>
      </c>
      <c r="AF208" s="109" t="str">
        <f t="shared" ca="1" si="62"/>
        <v/>
      </c>
      <c r="AG208" s="110" t="str">
        <f t="shared" ca="1" si="56"/>
        <v/>
      </c>
      <c r="AH208" s="109" t="str">
        <f t="shared" ca="1" si="63"/>
        <v/>
      </c>
    </row>
    <row r="209" spans="5:34" x14ac:dyDescent="0.2">
      <c r="E209" s="108" t="str">
        <f ca="1">SELECTED!C209</f>
        <v/>
      </c>
      <c r="F209" s="104" t="str">
        <f ca="1">SELECTED!D209</f>
        <v/>
      </c>
      <c r="G209" s="104" t="str">
        <f ca="1">SELECTED!E209</f>
        <v/>
      </c>
      <c r="I209" s="110" t="str">
        <f t="shared" ca="1" si="49"/>
        <v/>
      </c>
      <c r="J209" s="110" t="str">
        <f t="shared" ca="1" si="50"/>
        <v/>
      </c>
      <c r="K209" s="110" t="str">
        <f t="shared" ca="1" si="51"/>
        <v/>
      </c>
      <c r="M209" s="110" t="str">
        <f ca="1">IFERROR(MATCH(E209,INDEX!A:A,1),"")</f>
        <v/>
      </c>
      <c r="N209" s="109" t="str">
        <f ca="1">IFERROR(OFFSET(INDEX!$F$1,M209-1,0),"")</f>
        <v/>
      </c>
      <c r="P209" s="109" t="str">
        <f t="shared" ca="1" si="57"/>
        <v/>
      </c>
      <c r="Q209" s="109" t="str">
        <f t="shared" ca="1" si="52"/>
        <v/>
      </c>
      <c r="R209" s="109" t="str">
        <f t="shared" ca="1" si="53"/>
        <v/>
      </c>
      <c r="S209" s="109" t="str">
        <f t="shared" ca="1" si="64"/>
        <v/>
      </c>
      <c r="T209" s="109" t="str">
        <f t="shared" ca="1" si="58"/>
        <v/>
      </c>
      <c r="V209" s="106" t="str">
        <f ca="1">IF(E209="","",IF(SUM($Q$4:Q209)=0,100000,ABS(SUM($P$4:P209)/SUM($Q$4:Q209))))</f>
        <v/>
      </c>
      <c r="W209" s="109" t="str">
        <f t="shared" ca="1" si="59"/>
        <v/>
      </c>
      <c r="X209" s="109" t="str">
        <f t="shared" ca="1" si="59"/>
        <v/>
      </c>
      <c r="Z209" s="110" t="str">
        <f t="shared" ca="1" si="54"/>
        <v/>
      </c>
      <c r="AA209" s="109" t="str">
        <f t="shared" ca="1" si="60"/>
        <v/>
      </c>
      <c r="AC209" s="110" t="str">
        <f t="shared" ca="1" si="55"/>
        <v/>
      </c>
      <c r="AD209" s="109" t="str">
        <f t="shared" ca="1" si="61"/>
        <v/>
      </c>
      <c r="AF209" s="109" t="str">
        <f t="shared" ca="1" si="62"/>
        <v/>
      </c>
      <c r="AG209" s="110" t="str">
        <f t="shared" ca="1" si="56"/>
        <v/>
      </c>
      <c r="AH209" s="109" t="str">
        <f t="shared" ca="1" si="63"/>
        <v/>
      </c>
    </row>
    <row r="210" spans="5:34" x14ac:dyDescent="0.2">
      <c r="E210" s="108" t="str">
        <f ca="1">SELECTED!C210</f>
        <v/>
      </c>
      <c r="F210" s="104" t="str">
        <f ca="1">SELECTED!D210</f>
        <v/>
      </c>
      <c r="G210" s="104" t="str">
        <f ca="1">SELECTED!E210</f>
        <v/>
      </c>
      <c r="I210" s="110" t="str">
        <f t="shared" ca="1" si="49"/>
        <v/>
      </c>
      <c r="J210" s="110" t="str">
        <f t="shared" ca="1" si="50"/>
        <v/>
      </c>
      <c r="K210" s="110" t="str">
        <f t="shared" ca="1" si="51"/>
        <v/>
      </c>
      <c r="M210" s="110" t="str">
        <f ca="1">IFERROR(MATCH(E210,INDEX!A:A,1),"")</f>
        <v/>
      </c>
      <c r="N210" s="109" t="str">
        <f ca="1">IFERROR(OFFSET(INDEX!$F$1,M210-1,0),"")</f>
        <v/>
      </c>
      <c r="P210" s="109" t="str">
        <f t="shared" ca="1" si="57"/>
        <v/>
      </c>
      <c r="Q210" s="109" t="str">
        <f t="shared" ca="1" si="52"/>
        <v/>
      </c>
      <c r="R210" s="109" t="str">
        <f t="shared" ca="1" si="53"/>
        <v/>
      </c>
      <c r="S210" s="109" t="str">
        <f t="shared" ca="1" si="64"/>
        <v/>
      </c>
      <c r="T210" s="109" t="str">
        <f t="shared" ca="1" si="58"/>
        <v/>
      </c>
      <c r="V210" s="106" t="str">
        <f ca="1">IF(E210="","",IF(SUM($Q$4:Q210)=0,100000,ABS(SUM($P$4:P210)/SUM($Q$4:Q210))))</f>
        <v/>
      </c>
      <c r="W210" s="109" t="str">
        <f t="shared" ca="1" si="59"/>
        <v/>
      </c>
      <c r="X210" s="109" t="str">
        <f t="shared" ca="1" si="59"/>
        <v/>
      </c>
      <c r="Z210" s="110" t="str">
        <f t="shared" ca="1" si="54"/>
        <v/>
      </c>
      <c r="AA210" s="109" t="str">
        <f t="shared" ca="1" si="60"/>
        <v/>
      </c>
      <c r="AC210" s="110" t="str">
        <f t="shared" ca="1" si="55"/>
        <v/>
      </c>
      <c r="AD210" s="109" t="str">
        <f t="shared" ca="1" si="61"/>
        <v/>
      </c>
      <c r="AF210" s="109" t="str">
        <f t="shared" ca="1" si="62"/>
        <v/>
      </c>
      <c r="AG210" s="110" t="str">
        <f t="shared" ca="1" si="56"/>
        <v/>
      </c>
      <c r="AH210" s="109" t="str">
        <f t="shared" ca="1" si="63"/>
        <v/>
      </c>
    </row>
    <row r="211" spans="5:34" x14ac:dyDescent="0.2">
      <c r="E211" s="108" t="str">
        <f ca="1">SELECTED!C211</f>
        <v/>
      </c>
      <c r="F211" s="104" t="str">
        <f ca="1">SELECTED!D211</f>
        <v/>
      </c>
      <c r="G211" s="104" t="str">
        <f ca="1">SELECTED!E211</f>
        <v/>
      </c>
      <c r="I211" s="110" t="str">
        <f t="shared" ca="1" si="49"/>
        <v/>
      </c>
      <c r="J211" s="110" t="str">
        <f t="shared" ca="1" si="50"/>
        <v/>
      </c>
      <c r="K211" s="110" t="str">
        <f t="shared" ca="1" si="51"/>
        <v/>
      </c>
      <c r="M211" s="110" t="str">
        <f ca="1">IFERROR(MATCH(E211,INDEX!A:A,1),"")</f>
        <v/>
      </c>
      <c r="N211" s="109" t="str">
        <f ca="1">IFERROR(OFFSET(INDEX!$F$1,M211-1,0),"")</f>
        <v/>
      </c>
      <c r="P211" s="109" t="str">
        <f t="shared" ca="1" si="57"/>
        <v/>
      </c>
      <c r="Q211" s="109" t="str">
        <f t="shared" ca="1" si="52"/>
        <v/>
      </c>
      <c r="R211" s="109" t="str">
        <f t="shared" ca="1" si="53"/>
        <v/>
      </c>
      <c r="S211" s="109" t="str">
        <f t="shared" ca="1" si="64"/>
        <v/>
      </c>
      <c r="T211" s="109" t="str">
        <f t="shared" ca="1" si="58"/>
        <v/>
      </c>
      <c r="V211" s="106" t="str">
        <f ca="1">IF(E211="","",IF(SUM($Q$4:Q211)=0,100000,ABS(SUM($P$4:P211)/SUM($Q$4:Q211))))</f>
        <v/>
      </c>
      <c r="W211" s="109" t="str">
        <f t="shared" ca="1" si="59"/>
        <v/>
      </c>
      <c r="X211" s="109" t="str">
        <f t="shared" ca="1" si="59"/>
        <v/>
      </c>
      <c r="Z211" s="110" t="str">
        <f t="shared" ca="1" si="54"/>
        <v/>
      </c>
      <c r="AA211" s="109" t="str">
        <f t="shared" ca="1" si="60"/>
        <v/>
      </c>
      <c r="AC211" s="110" t="str">
        <f t="shared" ca="1" si="55"/>
        <v/>
      </c>
      <c r="AD211" s="109" t="str">
        <f t="shared" ca="1" si="61"/>
        <v/>
      </c>
      <c r="AF211" s="109" t="str">
        <f t="shared" ca="1" si="62"/>
        <v/>
      </c>
      <c r="AG211" s="110" t="str">
        <f t="shared" ca="1" si="56"/>
        <v/>
      </c>
      <c r="AH211" s="109" t="str">
        <f t="shared" ca="1" si="63"/>
        <v/>
      </c>
    </row>
    <row r="212" spans="5:34" x14ac:dyDescent="0.2">
      <c r="E212" s="108" t="str">
        <f ca="1">SELECTED!C212</f>
        <v/>
      </c>
      <c r="F212" s="104" t="str">
        <f ca="1">SELECTED!D212</f>
        <v/>
      </c>
      <c r="G212" s="104" t="str">
        <f ca="1">SELECTED!E212</f>
        <v/>
      </c>
      <c r="I212" s="110" t="str">
        <f t="shared" ca="1" si="49"/>
        <v/>
      </c>
      <c r="J212" s="110" t="str">
        <f t="shared" ca="1" si="50"/>
        <v/>
      </c>
      <c r="K212" s="110" t="str">
        <f t="shared" ca="1" si="51"/>
        <v/>
      </c>
      <c r="M212" s="110" t="str">
        <f ca="1">IFERROR(MATCH(E212,INDEX!A:A,1),"")</f>
        <v/>
      </c>
      <c r="N212" s="109" t="str">
        <f ca="1">IFERROR(OFFSET(INDEX!$F$1,M212-1,0),"")</f>
        <v/>
      </c>
      <c r="P212" s="109" t="str">
        <f t="shared" ca="1" si="57"/>
        <v/>
      </c>
      <c r="Q212" s="109" t="str">
        <f t="shared" ca="1" si="52"/>
        <v/>
      </c>
      <c r="R212" s="109" t="str">
        <f t="shared" ca="1" si="53"/>
        <v/>
      </c>
      <c r="S212" s="109" t="str">
        <f t="shared" ca="1" si="64"/>
        <v/>
      </c>
      <c r="T212" s="109" t="str">
        <f t="shared" ca="1" si="58"/>
        <v/>
      </c>
      <c r="V212" s="106" t="str">
        <f ca="1">IF(E212="","",IF(SUM($Q$4:Q212)=0,100000,ABS(SUM($P$4:P212)/SUM($Q$4:Q212))))</f>
        <v/>
      </c>
      <c r="W212" s="109" t="str">
        <f t="shared" ca="1" si="59"/>
        <v/>
      </c>
      <c r="X212" s="109" t="str">
        <f t="shared" ca="1" si="59"/>
        <v/>
      </c>
      <c r="Z212" s="110" t="str">
        <f t="shared" ca="1" si="54"/>
        <v/>
      </c>
      <c r="AA212" s="109" t="str">
        <f t="shared" ca="1" si="60"/>
        <v/>
      </c>
      <c r="AC212" s="110" t="str">
        <f t="shared" ca="1" si="55"/>
        <v/>
      </c>
      <c r="AD212" s="109" t="str">
        <f t="shared" ca="1" si="61"/>
        <v/>
      </c>
      <c r="AF212" s="109" t="str">
        <f t="shared" ca="1" si="62"/>
        <v/>
      </c>
      <c r="AG212" s="110" t="str">
        <f t="shared" ca="1" si="56"/>
        <v/>
      </c>
      <c r="AH212" s="109" t="str">
        <f t="shared" ca="1" si="63"/>
        <v/>
      </c>
    </row>
    <row r="213" spans="5:34" x14ac:dyDescent="0.2">
      <c r="E213" s="108" t="str">
        <f ca="1">SELECTED!C213</f>
        <v/>
      </c>
      <c r="F213" s="104" t="str">
        <f ca="1">SELECTED!D213</f>
        <v/>
      </c>
      <c r="G213" s="104" t="str">
        <f ca="1">SELECTED!E213</f>
        <v/>
      </c>
      <c r="I213" s="110" t="str">
        <f t="shared" ca="1" si="49"/>
        <v/>
      </c>
      <c r="J213" s="110" t="str">
        <f t="shared" ca="1" si="50"/>
        <v/>
      </c>
      <c r="K213" s="110" t="str">
        <f t="shared" ca="1" si="51"/>
        <v/>
      </c>
      <c r="M213" s="110" t="str">
        <f ca="1">IFERROR(MATCH(E213,INDEX!A:A,1),"")</f>
        <v/>
      </c>
      <c r="N213" s="109" t="str">
        <f ca="1">IFERROR(OFFSET(INDEX!$F$1,M213-1,0),"")</f>
        <v/>
      </c>
      <c r="P213" s="109" t="str">
        <f t="shared" ca="1" si="57"/>
        <v/>
      </c>
      <c r="Q213" s="109" t="str">
        <f t="shared" ca="1" si="52"/>
        <v/>
      </c>
      <c r="R213" s="109" t="str">
        <f t="shared" ca="1" si="53"/>
        <v/>
      </c>
      <c r="S213" s="109" t="str">
        <f t="shared" ca="1" si="64"/>
        <v/>
      </c>
      <c r="T213" s="109" t="str">
        <f t="shared" ca="1" si="58"/>
        <v/>
      </c>
      <c r="V213" s="106" t="str">
        <f ca="1">IF(E213="","",IF(SUM($Q$4:Q213)=0,100000,ABS(SUM($P$4:P213)/SUM($Q$4:Q213))))</f>
        <v/>
      </c>
      <c r="W213" s="109" t="str">
        <f t="shared" ca="1" si="59"/>
        <v/>
      </c>
      <c r="X213" s="109" t="str">
        <f t="shared" ca="1" si="59"/>
        <v/>
      </c>
      <c r="Z213" s="110" t="str">
        <f t="shared" ca="1" si="54"/>
        <v/>
      </c>
      <c r="AA213" s="109" t="str">
        <f t="shared" ca="1" si="60"/>
        <v/>
      </c>
      <c r="AC213" s="110" t="str">
        <f t="shared" ca="1" si="55"/>
        <v/>
      </c>
      <c r="AD213" s="109" t="str">
        <f t="shared" ca="1" si="61"/>
        <v/>
      </c>
      <c r="AF213" s="109" t="str">
        <f t="shared" ca="1" si="62"/>
        <v/>
      </c>
      <c r="AG213" s="110" t="str">
        <f t="shared" ca="1" si="56"/>
        <v/>
      </c>
      <c r="AH213" s="109" t="str">
        <f t="shared" ca="1" si="63"/>
        <v/>
      </c>
    </row>
    <row r="214" spans="5:34" x14ac:dyDescent="0.2">
      <c r="E214" s="108" t="str">
        <f ca="1">SELECTED!C214</f>
        <v/>
      </c>
      <c r="F214" s="104" t="str">
        <f ca="1">SELECTED!D214</f>
        <v/>
      </c>
      <c r="G214" s="104" t="str">
        <f ca="1">SELECTED!E214</f>
        <v/>
      </c>
      <c r="I214" s="110" t="str">
        <f t="shared" ca="1" si="49"/>
        <v/>
      </c>
      <c r="J214" s="110" t="str">
        <f t="shared" ca="1" si="50"/>
        <v/>
      </c>
      <c r="K214" s="110" t="str">
        <f t="shared" ca="1" si="51"/>
        <v/>
      </c>
      <c r="M214" s="110" t="str">
        <f ca="1">IFERROR(MATCH(E214,INDEX!A:A,1),"")</f>
        <v/>
      </c>
      <c r="N214" s="109" t="str">
        <f ca="1">IFERROR(OFFSET(INDEX!$F$1,M214-1,0),"")</f>
        <v/>
      </c>
      <c r="P214" s="109" t="str">
        <f t="shared" ca="1" si="57"/>
        <v/>
      </c>
      <c r="Q214" s="109" t="str">
        <f t="shared" ca="1" si="52"/>
        <v/>
      </c>
      <c r="R214" s="109" t="str">
        <f t="shared" ca="1" si="53"/>
        <v/>
      </c>
      <c r="S214" s="109" t="str">
        <f t="shared" ca="1" si="64"/>
        <v/>
      </c>
      <c r="T214" s="109" t="str">
        <f t="shared" ca="1" si="58"/>
        <v/>
      </c>
      <c r="V214" s="106" t="str">
        <f ca="1">IF(E214="","",IF(SUM($Q$4:Q214)=0,100000,ABS(SUM($P$4:P214)/SUM($Q$4:Q214))))</f>
        <v/>
      </c>
      <c r="W214" s="109" t="str">
        <f t="shared" ca="1" si="59"/>
        <v/>
      </c>
      <c r="X214" s="109" t="str">
        <f t="shared" ca="1" si="59"/>
        <v/>
      </c>
      <c r="Z214" s="110" t="str">
        <f t="shared" ca="1" si="54"/>
        <v/>
      </c>
      <c r="AA214" s="109" t="str">
        <f t="shared" ca="1" si="60"/>
        <v/>
      </c>
      <c r="AC214" s="110" t="str">
        <f t="shared" ca="1" si="55"/>
        <v/>
      </c>
      <c r="AD214" s="109" t="str">
        <f t="shared" ca="1" si="61"/>
        <v/>
      </c>
      <c r="AF214" s="109" t="str">
        <f t="shared" ca="1" si="62"/>
        <v/>
      </c>
      <c r="AG214" s="110" t="str">
        <f t="shared" ca="1" si="56"/>
        <v/>
      </c>
      <c r="AH214" s="109" t="str">
        <f t="shared" ca="1" si="63"/>
        <v/>
      </c>
    </row>
    <row r="215" spans="5:34" x14ac:dyDescent="0.2">
      <c r="E215" s="108" t="str">
        <f ca="1">SELECTED!C215</f>
        <v/>
      </c>
      <c r="F215" s="104" t="str">
        <f ca="1">SELECTED!D215</f>
        <v/>
      </c>
      <c r="G215" s="104" t="str">
        <f ca="1">SELECTED!E215</f>
        <v/>
      </c>
      <c r="I215" s="110" t="str">
        <f t="shared" ca="1" si="49"/>
        <v/>
      </c>
      <c r="J215" s="110" t="str">
        <f t="shared" ca="1" si="50"/>
        <v/>
      </c>
      <c r="K215" s="110" t="str">
        <f t="shared" ca="1" si="51"/>
        <v/>
      </c>
      <c r="M215" s="110" t="str">
        <f ca="1">IFERROR(MATCH(E215,INDEX!A:A,1),"")</f>
        <v/>
      </c>
      <c r="N215" s="109" t="str">
        <f ca="1">IFERROR(OFFSET(INDEX!$F$1,M215-1,0),"")</f>
        <v/>
      </c>
      <c r="P215" s="109" t="str">
        <f t="shared" ca="1" si="57"/>
        <v/>
      </c>
      <c r="Q215" s="109" t="str">
        <f t="shared" ca="1" si="52"/>
        <v/>
      </c>
      <c r="R215" s="109" t="str">
        <f t="shared" ca="1" si="53"/>
        <v/>
      </c>
      <c r="S215" s="109" t="str">
        <f t="shared" ca="1" si="64"/>
        <v/>
      </c>
      <c r="T215" s="109" t="str">
        <f t="shared" ca="1" si="58"/>
        <v/>
      </c>
      <c r="V215" s="106" t="str">
        <f ca="1">IF(E215="","",IF(SUM($Q$4:Q215)=0,100000,ABS(SUM($P$4:P215)/SUM($Q$4:Q215))))</f>
        <v/>
      </c>
      <c r="W215" s="109" t="str">
        <f t="shared" ca="1" si="59"/>
        <v/>
      </c>
      <c r="X215" s="109" t="str">
        <f t="shared" ca="1" si="59"/>
        <v/>
      </c>
      <c r="Z215" s="110" t="str">
        <f t="shared" ca="1" si="54"/>
        <v/>
      </c>
      <c r="AA215" s="109" t="str">
        <f t="shared" ca="1" si="60"/>
        <v/>
      </c>
      <c r="AC215" s="110" t="str">
        <f t="shared" ca="1" si="55"/>
        <v/>
      </c>
      <c r="AD215" s="109" t="str">
        <f t="shared" ca="1" si="61"/>
        <v/>
      </c>
      <c r="AF215" s="109" t="str">
        <f t="shared" ca="1" si="62"/>
        <v/>
      </c>
      <c r="AG215" s="110" t="str">
        <f t="shared" ca="1" si="56"/>
        <v/>
      </c>
      <c r="AH215" s="109" t="str">
        <f t="shared" ca="1" si="63"/>
        <v/>
      </c>
    </row>
    <row r="216" spans="5:34" x14ac:dyDescent="0.2">
      <c r="E216" s="108" t="str">
        <f ca="1">SELECTED!C216</f>
        <v/>
      </c>
      <c r="F216" s="104" t="str">
        <f ca="1">SELECTED!D216</f>
        <v/>
      </c>
      <c r="G216" s="104" t="str">
        <f ca="1">SELECTED!E216</f>
        <v/>
      </c>
      <c r="I216" s="110" t="str">
        <f t="shared" ca="1" si="49"/>
        <v/>
      </c>
      <c r="J216" s="110" t="str">
        <f t="shared" ca="1" si="50"/>
        <v/>
      </c>
      <c r="K216" s="110" t="str">
        <f t="shared" ca="1" si="51"/>
        <v/>
      </c>
      <c r="M216" s="110" t="str">
        <f ca="1">IFERROR(MATCH(E216,INDEX!A:A,1),"")</f>
        <v/>
      </c>
      <c r="N216" s="109" t="str">
        <f ca="1">IFERROR(OFFSET(INDEX!$F$1,M216-1,0),"")</f>
        <v/>
      </c>
      <c r="P216" s="109" t="str">
        <f t="shared" ca="1" si="57"/>
        <v/>
      </c>
      <c r="Q216" s="109" t="str">
        <f t="shared" ca="1" si="52"/>
        <v/>
      </c>
      <c r="R216" s="109" t="str">
        <f t="shared" ca="1" si="53"/>
        <v/>
      </c>
      <c r="S216" s="109" t="str">
        <f t="shared" ca="1" si="64"/>
        <v/>
      </c>
      <c r="T216" s="109" t="str">
        <f t="shared" ca="1" si="58"/>
        <v/>
      </c>
      <c r="V216" s="106" t="str">
        <f ca="1">IF(E216="","",IF(SUM($Q$4:Q216)=0,100000,ABS(SUM($P$4:P216)/SUM($Q$4:Q216))))</f>
        <v/>
      </c>
      <c r="W216" s="109" t="str">
        <f t="shared" ca="1" si="59"/>
        <v/>
      </c>
      <c r="X216" s="109" t="str">
        <f t="shared" ca="1" si="59"/>
        <v/>
      </c>
      <c r="Z216" s="110" t="str">
        <f t="shared" ca="1" si="54"/>
        <v/>
      </c>
      <c r="AA216" s="109" t="str">
        <f t="shared" ca="1" si="60"/>
        <v/>
      </c>
      <c r="AC216" s="110" t="str">
        <f t="shared" ca="1" si="55"/>
        <v/>
      </c>
      <c r="AD216" s="109" t="str">
        <f t="shared" ca="1" si="61"/>
        <v/>
      </c>
      <c r="AF216" s="109" t="str">
        <f t="shared" ca="1" si="62"/>
        <v/>
      </c>
      <c r="AG216" s="110" t="str">
        <f t="shared" ca="1" si="56"/>
        <v/>
      </c>
      <c r="AH216" s="109" t="str">
        <f t="shared" ca="1" si="63"/>
        <v/>
      </c>
    </row>
    <row r="217" spans="5:34" x14ac:dyDescent="0.2">
      <c r="E217" s="108" t="str">
        <f ca="1">SELECTED!C217</f>
        <v/>
      </c>
      <c r="F217" s="104" t="str">
        <f ca="1">SELECTED!D217</f>
        <v/>
      </c>
      <c r="G217" s="104" t="str">
        <f ca="1">SELECTED!E217</f>
        <v/>
      </c>
      <c r="I217" s="110" t="str">
        <f t="shared" ca="1" si="49"/>
        <v/>
      </c>
      <c r="J217" s="110" t="str">
        <f t="shared" ca="1" si="50"/>
        <v/>
      </c>
      <c r="K217" s="110" t="str">
        <f t="shared" ca="1" si="51"/>
        <v/>
      </c>
      <c r="M217" s="110" t="str">
        <f ca="1">IFERROR(MATCH(E217,INDEX!A:A,1),"")</f>
        <v/>
      </c>
      <c r="N217" s="109" t="str">
        <f ca="1">IFERROR(OFFSET(INDEX!$F$1,M217-1,0),"")</f>
        <v/>
      </c>
      <c r="P217" s="109" t="str">
        <f t="shared" ca="1" si="57"/>
        <v/>
      </c>
      <c r="Q217" s="109" t="str">
        <f t="shared" ca="1" si="52"/>
        <v/>
      </c>
      <c r="R217" s="109" t="str">
        <f t="shared" ca="1" si="53"/>
        <v/>
      </c>
      <c r="S217" s="109" t="str">
        <f t="shared" ca="1" si="64"/>
        <v/>
      </c>
      <c r="T217" s="109" t="str">
        <f t="shared" ca="1" si="58"/>
        <v/>
      </c>
      <c r="V217" s="106" t="str">
        <f ca="1">IF(E217="","",IF(SUM($Q$4:Q217)=0,100000,ABS(SUM($P$4:P217)/SUM($Q$4:Q217))))</f>
        <v/>
      </c>
      <c r="W217" s="109" t="str">
        <f t="shared" ca="1" si="59"/>
        <v/>
      </c>
      <c r="X217" s="109" t="str">
        <f t="shared" ca="1" si="59"/>
        <v/>
      </c>
      <c r="Z217" s="110" t="str">
        <f t="shared" ca="1" si="54"/>
        <v/>
      </c>
      <c r="AA217" s="109" t="str">
        <f t="shared" ca="1" si="60"/>
        <v/>
      </c>
      <c r="AC217" s="110" t="str">
        <f t="shared" ca="1" si="55"/>
        <v/>
      </c>
      <c r="AD217" s="109" t="str">
        <f t="shared" ca="1" si="61"/>
        <v/>
      </c>
      <c r="AF217" s="109" t="str">
        <f t="shared" ca="1" si="62"/>
        <v/>
      </c>
      <c r="AG217" s="110" t="str">
        <f t="shared" ca="1" si="56"/>
        <v/>
      </c>
      <c r="AH217" s="109" t="str">
        <f t="shared" ca="1" si="63"/>
        <v/>
      </c>
    </row>
    <row r="218" spans="5:34" x14ac:dyDescent="0.2">
      <c r="E218" s="108" t="str">
        <f ca="1">SELECTED!C218</f>
        <v/>
      </c>
      <c r="F218" s="104" t="str">
        <f ca="1">SELECTED!D218</f>
        <v/>
      </c>
      <c r="G218" s="104" t="str">
        <f ca="1">SELECTED!E218</f>
        <v/>
      </c>
      <c r="I218" s="110" t="str">
        <f t="shared" ca="1" si="49"/>
        <v/>
      </c>
      <c r="J218" s="110" t="str">
        <f t="shared" ca="1" si="50"/>
        <v/>
      </c>
      <c r="K218" s="110" t="str">
        <f t="shared" ca="1" si="51"/>
        <v/>
      </c>
      <c r="M218" s="110" t="str">
        <f ca="1">IFERROR(MATCH(E218,INDEX!A:A,1),"")</f>
        <v/>
      </c>
      <c r="N218" s="109" t="str">
        <f ca="1">IFERROR(OFFSET(INDEX!$F$1,M218-1,0),"")</f>
        <v/>
      </c>
      <c r="P218" s="109" t="str">
        <f t="shared" ca="1" si="57"/>
        <v/>
      </c>
      <c r="Q218" s="109" t="str">
        <f t="shared" ca="1" si="52"/>
        <v/>
      </c>
      <c r="R218" s="109" t="str">
        <f t="shared" ca="1" si="53"/>
        <v/>
      </c>
      <c r="S218" s="109" t="str">
        <f t="shared" ca="1" si="64"/>
        <v/>
      </c>
      <c r="T218" s="109" t="str">
        <f t="shared" ca="1" si="58"/>
        <v/>
      </c>
      <c r="V218" s="106" t="str">
        <f ca="1">IF(E218="","",IF(SUM($Q$4:Q218)=0,100000,ABS(SUM($P$4:P218)/SUM($Q$4:Q218))))</f>
        <v/>
      </c>
      <c r="W218" s="109" t="str">
        <f t="shared" ca="1" si="59"/>
        <v/>
      </c>
      <c r="X218" s="109" t="str">
        <f t="shared" ca="1" si="59"/>
        <v/>
      </c>
      <c r="Z218" s="110" t="str">
        <f t="shared" ca="1" si="54"/>
        <v/>
      </c>
      <c r="AA218" s="109" t="str">
        <f t="shared" ca="1" si="60"/>
        <v/>
      </c>
      <c r="AC218" s="110" t="str">
        <f t="shared" ca="1" si="55"/>
        <v/>
      </c>
      <c r="AD218" s="109" t="str">
        <f t="shared" ca="1" si="61"/>
        <v/>
      </c>
      <c r="AF218" s="109" t="str">
        <f t="shared" ca="1" si="62"/>
        <v/>
      </c>
      <c r="AG218" s="110" t="str">
        <f t="shared" ca="1" si="56"/>
        <v/>
      </c>
      <c r="AH218" s="109" t="str">
        <f t="shared" ca="1" si="63"/>
        <v/>
      </c>
    </row>
    <row r="219" spans="5:34" x14ac:dyDescent="0.2">
      <c r="E219" s="108" t="str">
        <f ca="1">SELECTED!C219</f>
        <v/>
      </c>
      <c r="F219" s="104" t="str">
        <f ca="1">SELECTED!D219</f>
        <v/>
      </c>
      <c r="G219" s="104" t="str">
        <f ca="1">SELECTED!E219</f>
        <v/>
      </c>
      <c r="I219" s="110" t="str">
        <f t="shared" ca="1" si="49"/>
        <v/>
      </c>
      <c r="J219" s="110" t="str">
        <f t="shared" ca="1" si="50"/>
        <v/>
      </c>
      <c r="K219" s="110" t="str">
        <f t="shared" ca="1" si="51"/>
        <v/>
      </c>
      <c r="M219" s="110" t="str">
        <f ca="1">IFERROR(MATCH(E219,INDEX!A:A,1),"")</f>
        <v/>
      </c>
      <c r="N219" s="109" t="str">
        <f ca="1">IFERROR(OFFSET(INDEX!$F$1,M219-1,0),"")</f>
        <v/>
      </c>
      <c r="P219" s="109" t="str">
        <f t="shared" ca="1" si="57"/>
        <v/>
      </c>
      <c r="Q219" s="109" t="str">
        <f t="shared" ca="1" si="52"/>
        <v/>
      </c>
      <c r="R219" s="109" t="str">
        <f t="shared" ca="1" si="53"/>
        <v/>
      </c>
      <c r="S219" s="109" t="str">
        <f t="shared" ca="1" si="64"/>
        <v/>
      </c>
      <c r="T219" s="109" t="str">
        <f t="shared" ca="1" si="58"/>
        <v/>
      </c>
      <c r="V219" s="106" t="str">
        <f ca="1">IF(E219="","",IF(SUM($Q$4:Q219)=0,100000,ABS(SUM($P$4:P219)/SUM($Q$4:Q219))))</f>
        <v/>
      </c>
      <c r="W219" s="109" t="str">
        <f t="shared" ca="1" si="59"/>
        <v/>
      </c>
      <c r="X219" s="109" t="str">
        <f t="shared" ca="1" si="59"/>
        <v/>
      </c>
      <c r="Z219" s="110" t="str">
        <f t="shared" ca="1" si="54"/>
        <v/>
      </c>
      <c r="AA219" s="109" t="str">
        <f t="shared" ca="1" si="60"/>
        <v/>
      </c>
      <c r="AC219" s="110" t="str">
        <f t="shared" ca="1" si="55"/>
        <v/>
      </c>
      <c r="AD219" s="109" t="str">
        <f t="shared" ca="1" si="61"/>
        <v/>
      </c>
      <c r="AF219" s="109" t="str">
        <f t="shared" ca="1" si="62"/>
        <v/>
      </c>
      <c r="AG219" s="110" t="str">
        <f t="shared" ca="1" si="56"/>
        <v/>
      </c>
      <c r="AH219" s="109" t="str">
        <f t="shared" ca="1" si="63"/>
        <v/>
      </c>
    </row>
    <row r="220" spans="5:34" x14ac:dyDescent="0.2">
      <c r="E220" s="108" t="str">
        <f ca="1">SELECTED!C220</f>
        <v/>
      </c>
      <c r="F220" s="104" t="str">
        <f ca="1">SELECTED!D220</f>
        <v/>
      </c>
      <c r="G220" s="104" t="str">
        <f ca="1">SELECTED!E220</f>
        <v/>
      </c>
      <c r="I220" s="110" t="str">
        <f t="shared" ca="1" si="49"/>
        <v/>
      </c>
      <c r="J220" s="110" t="str">
        <f t="shared" ca="1" si="50"/>
        <v/>
      </c>
      <c r="K220" s="110" t="str">
        <f t="shared" ca="1" si="51"/>
        <v/>
      </c>
      <c r="M220" s="110" t="str">
        <f ca="1">IFERROR(MATCH(E220,INDEX!A:A,1),"")</f>
        <v/>
      </c>
      <c r="N220" s="109" t="str">
        <f ca="1">IFERROR(OFFSET(INDEX!$F$1,M220-1,0),"")</f>
        <v/>
      </c>
      <c r="P220" s="109" t="str">
        <f t="shared" ca="1" si="57"/>
        <v/>
      </c>
      <c r="Q220" s="109" t="str">
        <f t="shared" ca="1" si="52"/>
        <v/>
      </c>
      <c r="R220" s="109" t="str">
        <f t="shared" ca="1" si="53"/>
        <v/>
      </c>
      <c r="S220" s="109" t="str">
        <f t="shared" ca="1" si="64"/>
        <v/>
      </c>
      <c r="T220" s="109" t="str">
        <f t="shared" ca="1" si="58"/>
        <v/>
      </c>
      <c r="V220" s="106" t="str">
        <f ca="1">IF(E220="","",IF(SUM($Q$4:Q220)=0,100000,ABS(SUM($P$4:P220)/SUM($Q$4:Q220))))</f>
        <v/>
      </c>
      <c r="W220" s="109" t="str">
        <f t="shared" ca="1" si="59"/>
        <v/>
      </c>
      <c r="X220" s="109" t="str">
        <f t="shared" ca="1" si="59"/>
        <v/>
      </c>
      <c r="Z220" s="110" t="str">
        <f t="shared" ca="1" si="54"/>
        <v/>
      </c>
      <c r="AA220" s="109" t="str">
        <f t="shared" ca="1" si="60"/>
        <v/>
      </c>
      <c r="AC220" s="110" t="str">
        <f t="shared" ca="1" si="55"/>
        <v/>
      </c>
      <c r="AD220" s="109" t="str">
        <f t="shared" ca="1" si="61"/>
        <v/>
      </c>
      <c r="AF220" s="109" t="str">
        <f t="shared" ca="1" si="62"/>
        <v/>
      </c>
      <c r="AG220" s="110" t="str">
        <f t="shared" ca="1" si="56"/>
        <v/>
      </c>
      <c r="AH220" s="109" t="str">
        <f t="shared" ca="1" si="63"/>
        <v/>
      </c>
    </row>
    <row r="221" spans="5:34" x14ac:dyDescent="0.2">
      <c r="E221" s="108" t="str">
        <f ca="1">SELECTED!C221</f>
        <v/>
      </c>
      <c r="F221" s="104" t="str">
        <f ca="1">SELECTED!D221</f>
        <v/>
      </c>
      <c r="G221" s="104" t="str">
        <f ca="1">SELECTED!E221</f>
        <v/>
      </c>
      <c r="I221" s="110" t="str">
        <f t="shared" ca="1" si="49"/>
        <v/>
      </c>
      <c r="J221" s="110" t="str">
        <f t="shared" ca="1" si="50"/>
        <v/>
      </c>
      <c r="K221" s="110" t="str">
        <f t="shared" ca="1" si="51"/>
        <v/>
      </c>
      <c r="M221" s="110" t="str">
        <f ca="1">IFERROR(MATCH(E221,INDEX!A:A,1),"")</f>
        <v/>
      </c>
      <c r="N221" s="109" t="str">
        <f ca="1">IFERROR(OFFSET(INDEX!$F$1,M221-1,0),"")</f>
        <v/>
      </c>
      <c r="P221" s="109" t="str">
        <f t="shared" ca="1" si="57"/>
        <v/>
      </c>
      <c r="Q221" s="109" t="str">
        <f t="shared" ca="1" si="52"/>
        <v/>
      </c>
      <c r="R221" s="109" t="str">
        <f t="shared" ca="1" si="53"/>
        <v/>
      </c>
      <c r="S221" s="109" t="str">
        <f t="shared" ca="1" si="64"/>
        <v/>
      </c>
      <c r="T221" s="109" t="str">
        <f t="shared" ca="1" si="58"/>
        <v/>
      </c>
      <c r="V221" s="106" t="str">
        <f ca="1">IF(E221="","",IF(SUM($Q$4:Q221)=0,100000,ABS(SUM($P$4:P221)/SUM($Q$4:Q221))))</f>
        <v/>
      </c>
      <c r="W221" s="109" t="str">
        <f t="shared" ca="1" si="59"/>
        <v/>
      </c>
      <c r="X221" s="109" t="str">
        <f t="shared" ca="1" si="59"/>
        <v/>
      </c>
      <c r="Z221" s="110" t="str">
        <f t="shared" ca="1" si="54"/>
        <v/>
      </c>
      <c r="AA221" s="109" t="str">
        <f t="shared" ca="1" si="60"/>
        <v/>
      </c>
      <c r="AC221" s="110" t="str">
        <f t="shared" ca="1" si="55"/>
        <v/>
      </c>
      <c r="AD221" s="109" t="str">
        <f t="shared" ca="1" si="61"/>
        <v/>
      </c>
      <c r="AF221" s="109" t="str">
        <f t="shared" ca="1" si="62"/>
        <v/>
      </c>
      <c r="AG221" s="110" t="str">
        <f t="shared" ca="1" si="56"/>
        <v/>
      </c>
      <c r="AH221" s="109" t="str">
        <f t="shared" ca="1" si="63"/>
        <v/>
      </c>
    </row>
    <row r="222" spans="5:34" x14ac:dyDescent="0.2">
      <c r="E222" s="108" t="str">
        <f ca="1">SELECTED!C222</f>
        <v/>
      </c>
      <c r="F222" s="104" t="str">
        <f ca="1">SELECTED!D222</f>
        <v/>
      </c>
      <c r="G222" s="104" t="str">
        <f ca="1">SELECTED!E222</f>
        <v/>
      </c>
      <c r="I222" s="110" t="str">
        <f t="shared" ca="1" si="49"/>
        <v/>
      </c>
      <c r="J222" s="110" t="str">
        <f t="shared" ca="1" si="50"/>
        <v/>
      </c>
      <c r="K222" s="110" t="str">
        <f t="shared" ca="1" si="51"/>
        <v/>
      </c>
      <c r="M222" s="110" t="str">
        <f ca="1">IFERROR(MATCH(E222,INDEX!A:A,1),"")</f>
        <v/>
      </c>
      <c r="N222" s="109" t="str">
        <f ca="1">IFERROR(OFFSET(INDEX!$F$1,M222-1,0),"")</f>
        <v/>
      </c>
      <c r="P222" s="109" t="str">
        <f t="shared" ca="1" si="57"/>
        <v/>
      </c>
      <c r="Q222" s="109" t="str">
        <f t="shared" ca="1" si="52"/>
        <v/>
      </c>
      <c r="R222" s="109" t="str">
        <f t="shared" ca="1" si="53"/>
        <v/>
      </c>
      <c r="S222" s="109" t="str">
        <f t="shared" ca="1" si="64"/>
        <v/>
      </c>
      <c r="T222" s="109" t="str">
        <f t="shared" ca="1" si="58"/>
        <v/>
      </c>
      <c r="V222" s="106" t="str">
        <f ca="1">IF(E222="","",IF(SUM($Q$4:Q222)=0,100000,ABS(SUM($P$4:P222)/SUM($Q$4:Q222))))</f>
        <v/>
      </c>
      <c r="W222" s="109" t="str">
        <f t="shared" ca="1" si="59"/>
        <v/>
      </c>
      <c r="X222" s="109" t="str">
        <f t="shared" ca="1" si="59"/>
        <v/>
      </c>
      <c r="Z222" s="110" t="str">
        <f t="shared" ca="1" si="54"/>
        <v/>
      </c>
      <c r="AA222" s="109" t="str">
        <f t="shared" ca="1" si="60"/>
        <v/>
      </c>
      <c r="AC222" s="110" t="str">
        <f t="shared" ca="1" si="55"/>
        <v/>
      </c>
      <c r="AD222" s="109" t="str">
        <f t="shared" ca="1" si="61"/>
        <v/>
      </c>
      <c r="AF222" s="109" t="str">
        <f t="shared" ca="1" si="62"/>
        <v/>
      </c>
      <c r="AG222" s="110" t="str">
        <f t="shared" ca="1" si="56"/>
        <v/>
      </c>
      <c r="AH222" s="109" t="str">
        <f t="shared" ca="1" si="63"/>
        <v/>
      </c>
    </row>
    <row r="223" spans="5:34" x14ac:dyDescent="0.2">
      <c r="E223" s="108" t="str">
        <f ca="1">SELECTED!C223</f>
        <v/>
      </c>
      <c r="F223" s="104" t="str">
        <f ca="1">SELECTED!D223</f>
        <v/>
      </c>
      <c r="G223" s="104" t="str">
        <f ca="1">SELECTED!E223</f>
        <v/>
      </c>
      <c r="I223" s="110" t="str">
        <f t="shared" ca="1" si="49"/>
        <v/>
      </c>
      <c r="J223" s="110" t="str">
        <f t="shared" ca="1" si="50"/>
        <v/>
      </c>
      <c r="K223" s="110" t="str">
        <f t="shared" ca="1" si="51"/>
        <v/>
      </c>
      <c r="M223" s="110" t="str">
        <f ca="1">IFERROR(MATCH(E223,INDEX!A:A,1),"")</f>
        <v/>
      </c>
      <c r="N223" s="109" t="str">
        <f ca="1">IFERROR(OFFSET(INDEX!$F$1,M223-1,0),"")</f>
        <v/>
      </c>
      <c r="P223" s="109" t="str">
        <f t="shared" ca="1" si="57"/>
        <v/>
      </c>
      <c r="Q223" s="109" t="str">
        <f t="shared" ca="1" si="52"/>
        <v/>
      </c>
      <c r="R223" s="109" t="str">
        <f t="shared" ca="1" si="53"/>
        <v/>
      </c>
      <c r="S223" s="109" t="str">
        <f t="shared" ca="1" si="64"/>
        <v/>
      </c>
      <c r="T223" s="109" t="str">
        <f t="shared" ca="1" si="58"/>
        <v/>
      </c>
      <c r="V223" s="106" t="str">
        <f ca="1">IF(E223="","",IF(SUM($Q$4:Q223)=0,100000,ABS(SUM($P$4:P223)/SUM($Q$4:Q223))))</f>
        <v/>
      </c>
      <c r="W223" s="109" t="str">
        <f t="shared" ca="1" si="59"/>
        <v/>
      </c>
      <c r="X223" s="109" t="str">
        <f t="shared" ca="1" si="59"/>
        <v/>
      </c>
      <c r="Z223" s="110" t="str">
        <f t="shared" ca="1" si="54"/>
        <v/>
      </c>
      <c r="AA223" s="109" t="str">
        <f t="shared" ca="1" si="60"/>
        <v/>
      </c>
      <c r="AC223" s="110" t="str">
        <f t="shared" ca="1" si="55"/>
        <v/>
      </c>
      <c r="AD223" s="109" t="str">
        <f t="shared" ca="1" si="61"/>
        <v/>
      </c>
      <c r="AF223" s="109" t="str">
        <f t="shared" ca="1" si="62"/>
        <v/>
      </c>
      <c r="AG223" s="110" t="str">
        <f t="shared" ca="1" si="56"/>
        <v/>
      </c>
      <c r="AH223" s="109" t="str">
        <f t="shared" ca="1" si="63"/>
        <v/>
      </c>
    </row>
    <row r="224" spans="5:34" x14ac:dyDescent="0.2">
      <c r="E224" s="108" t="str">
        <f ca="1">SELECTED!C224</f>
        <v/>
      </c>
      <c r="F224" s="104" t="str">
        <f ca="1">SELECTED!D224</f>
        <v/>
      </c>
      <c r="G224" s="104" t="str">
        <f ca="1">SELECTED!E224</f>
        <v/>
      </c>
      <c r="I224" s="110" t="str">
        <f t="shared" ca="1" si="49"/>
        <v/>
      </c>
      <c r="J224" s="110" t="str">
        <f t="shared" ca="1" si="50"/>
        <v/>
      </c>
      <c r="K224" s="110" t="str">
        <f t="shared" ca="1" si="51"/>
        <v/>
      </c>
      <c r="M224" s="110" t="str">
        <f ca="1">IFERROR(MATCH(E224,INDEX!A:A,1),"")</f>
        <v/>
      </c>
      <c r="N224" s="109" t="str">
        <f ca="1">IFERROR(OFFSET(INDEX!$F$1,M224-1,0),"")</f>
        <v/>
      </c>
      <c r="P224" s="109" t="str">
        <f t="shared" ca="1" si="57"/>
        <v/>
      </c>
      <c r="Q224" s="109" t="str">
        <f t="shared" ca="1" si="52"/>
        <v/>
      </c>
      <c r="R224" s="109" t="str">
        <f t="shared" ca="1" si="53"/>
        <v/>
      </c>
      <c r="S224" s="109" t="str">
        <f t="shared" ca="1" si="64"/>
        <v/>
      </c>
      <c r="T224" s="109" t="str">
        <f t="shared" ca="1" si="58"/>
        <v/>
      </c>
      <c r="V224" s="106" t="str">
        <f ca="1">IF(E224="","",IF(SUM($Q$4:Q224)=0,100000,ABS(SUM($P$4:P224)/SUM($Q$4:Q224))))</f>
        <v/>
      </c>
      <c r="W224" s="109" t="str">
        <f t="shared" ca="1" si="59"/>
        <v/>
      </c>
      <c r="X224" s="109" t="str">
        <f t="shared" ca="1" si="59"/>
        <v/>
      </c>
      <c r="Z224" s="110" t="str">
        <f t="shared" ca="1" si="54"/>
        <v/>
      </c>
      <c r="AA224" s="109" t="str">
        <f t="shared" ca="1" si="60"/>
        <v/>
      </c>
      <c r="AC224" s="110" t="str">
        <f t="shared" ca="1" si="55"/>
        <v/>
      </c>
      <c r="AD224" s="109" t="str">
        <f t="shared" ca="1" si="61"/>
        <v/>
      </c>
      <c r="AF224" s="109" t="str">
        <f t="shared" ca="1" si="62"/>
        <v/>
      </c>
      <c r="AG224" s="110" t="str">
        <f t="shared" ca="1" si="56"/>
        <v/>
      </c>
      <c r="AH224" s="109" t="str">
        <f t="shared" ca="1" si="63"/>
        <v/>
      </c>
    </row>
    <row r="225" spans="5:34" x14ac:dyDescent="0.2">
      <c r="E225" s="108" t="str">
        <f ca="1">SELECTED!C225</f>
        <v/>
      </c>
      <c r="F225" s="104" t="str">
        <f ca="1">SELECTED!D225</f>
        <v/>
      </c>
      <c r="G225" s="104" t="str">
        <f ca="1">SELECTED!E225</f>
        <v/>
      </c>
      <c r="I225" s="110" t="str">
        <f t="shared" ca="1" si="49"/>
        <v/>
      </c>
      <c r="J225" s="110" t="str">
        <f t="shared" ca="1" si="50"/>
        <v/>
      </c>
      <c r="K225" s="110" t="str">
        <f t="shared" ca="1" si="51"/>
        <v/>
      </c>
      <c r="M225" s="110" t="str">
        <f ca="1">IFERROR(MATCH(E225,INDEX!A:A,1),"")</f>
        <v/>
      </c>
      <c r="N225" s="109" t="str">
        <f ca="1">IFERROR(OFFSET(INDEX!$F$1,M225-1,0),"")</f>
        <v/>
      </c>
      <c r="P225" s="109" t="str">
        <f t="shared" ca="1" si="57"/>
        <v/>
      </c>
      <c r="Q225" s="109" t="str">
        <f t="shared" ca="1" si="52"/>
        <v/>
      </c>
      <c r="R225" s="109" t="str">
        <f t="shared" ca="1" si="53"/>
        <v/>
      </c>
      <c r="S225" s="109" t="str">
        <f t="shared" ca="1" si="64"/>
        <v/>
      </c>
      <c r="T225" s="109" t="str">
        <f t="shared" ca="1" si="58"/>
        <v/>
      </c>
      <c r="V225" s="106" t="str">
        <f ca="1">IF(E225="","",IF(SUM($Q$4:Q225)=0,100000,ABS(SUM($P$4:P225)/SUM($Q$4:Q225))))</f>
        <v/>
      </c>
      <c r="W225" s="109" t="str">
        <f t="shared" ca="1" si="59"/>
        <v/>
      </c>
      <c r="X225" s="109" t="str">
        <f t="shared" ca="1" si="59"/>
        <v/>
      </c>
      <c r="Z225" s="110" t="str">
        <f t="shared" ca="1" si="54"/>
        <v/>
      </c>
      <c r="AA225" s="109" t="str">
        <f t="shared" ca="1" si="60"/>
        <v/>
      </c>
      <c r="AC225" s="110" t="str">
        <f t="shared" ca="1" si="55"/>
        <v/>
      </c>
      <c r="AD225" s="109" t="str">
        <f t="shared" ca="1" si="61"/>
        <v/>
      </c>
      <c r="AF225" s="109" t="str">
        <f t="shared" ca="1" si="62"/>
        <v/>
      </c>
      <c r="AG225" s="110" t="str">
        <f t="shared" ca="1" si="56"/>
        <v/>
      </c>
      <c r="AH225" s="109" t="str">
        <f t="shared" ca="1" si="63"/>
        <v/>
      </c>
    </row>
    <row r="226" spans="5:34" x14ac:dyDescent="0.2">
      <c r="E226" s="108" t="str">
        <f ca="1">SELECTED!C226</f>
        <v/>
      </c>
      <c r="F226" s="104" t="str">
        <f ca="1">SELECTED!D226</f>
        <v/>
      </c>
      <c r="G226" s="104" t="str">
        <f ca="1">SELECTED!E226</f>
        <v/>
      </c>
      <c r="I226" s="110" t="str">
        <f t="shared" ca="1" si="49"/>
        <v/>
      </c>
      <c r="J226" s="110" t="str">
        <f t="shared" ca="1" si="50"/>
        <v/>
      </c>
      <c r="K226" s="110" t="str">
        <f t="shared" ca="1" si="51"/>
        <v/>
      </c>
      <c r="M226" s="110" t="str">
        <f ca="1">IFERROR(MATCH(E226,INDEX!A:A,1),"")</f>
        <v/>
      </c>
      <c r="N226" s="109" t="str">
        <f ca="1">IFERROR(OFFSET(INDEX!$F$1,M226-1,0),"")</f>
        <v/>
      </c>
      <c r="P226" s="109" t="str">
        <f t="shared" ca="1" si="57"/>
        <v/>
      </c>
      <c r="Q226" s="109" t="str">
        <f t="shared" ca="1" si="52"/>
        <v/>
      </c>
      <c r="R226" s="109" t="str">
        <f t="shared" ca="1" si="53"/>
        <v/>
      </c>
      <c r="S226" s="109" t="str">
        <f t="shared" ca="1" si="64"/>
        <v/>
      </c>
      <c r="T226" s="109" t="str">
        <f t="shared" ca="1" si="58"/>
        <v/>
      </c>
      <c r="V226" s="106" t="str">
        <f ca="1">IF(E226="","",IF(SUM($Q$4:Q226)=0,100000,ABS(SUM($P$4:P226)/SUM($Q$4:Q226))))</f>
        <v/>
      </c>
      <c r="W226" s="109" t="str">
        <f t="shared" ca="1" si="59"/>
        <v/>
      </c>
      <c r="X226" s="109" t="str">
        <f t="shared" ca="1" si="59"/>
        <v/>
      </c>
      <c r="Z226" s="110" t="str">
        <f t="shared" ca="1" si="54"/>
        <v/>
      </c>
      <c r="AA226" s="109" t="str">
        <f t="shared" ca="1" si="60"/>
        <v/>
      </c>
      <c r="AC226" s="110" t="str">
        <f t="shared" ca="1" si="55"/>
        <v/>
      </c>
      <c r="AD226" s="109" t="str">
        <f t="shared" ca="1" si="61"/>
        <v/>
      </c>
      <c r="AF226" s="109" t="str">
        <f t="shared" ca="1" si="62"/>
        <v/>
      </c>
      <c r="AG226" s="110" t="str">
        <f t="shared" ca="1" si="56"/>
        <v/>
      </c>
      <c r="AH226" s="109" t="str">
        <f t="shared" ca="1" si="63"/>
        <v/>
      </c>
    </row>
    <row r="227" spans="5:34" x14ac:dyDescent="0.2">
      <c r="E227" s="108" t="str">
        <f ca="1">SELECTED!C227</f>
        <v/>
      </c>
      <c r="F227" s="104" t="str">
        <f ca="1">SELECTED!D227</f>
        <v/>
      </c>
      <c r="G227" s="104" t="str">
        <f ca="1">SELECTED!E227</f>
        <v/>
      </c>
      <c r="I227" s="110" t="str">
        <f t="shared" ca="1" si="49"/>
        <v/>
      </c>
      <c r="J227" s="110" t="str">
        <f t="shared" ca="1" si="50"/>
        <v/>
      </c>
      <c r="K227" s="110" t="str">
        <f t="shared" ca="1" si="51"/>
        <v/>
      </c>
      <c r="M227" s="110" t="str">
        <f ca="1">IFERROR(MATCH(E227,INDEX!A:A,1),"")</f>
        <v/>
      </c>
      <c r="N227" s="109" t="str">
        <f ca="1">IFERROR(OFFSET(INDEX!$F$1,M227-1,0),"")</f>
        <v/>
      </c>
      <c r="P227" s="109" t="str">
        <f t="shared" ca="1" si="57"/>
        <v/>
      </c>
      <c r="Q227" s="109" t="str">
        <f t="shared" ca="1" si="52"/>
        <v/>
      </c>
      <c r="R227" s="109" t="str">
        <f t="shared" ca="1" si="53"/>
        <v/>
      </c>
      <c r="S227" s="109" t="str">
        <f t="shared" ca="1" si="64"/>
        <v/>
      </c>
      <c r="T227" s="109" t="str">
        <f t="shared" ca="1" si="58"/>
        <v/>
      </c>
      <c r="V227" s="106" t="str">
        <f ca="1">IF(E227="","",IF(SUM($Q$4:Q227)=0,100000,ABS(SUM($P$4:P227)/SUM($Q$4:Q227))))</f>
        <v/>
      </c>
      <c r="W227" s="109" t="str">
        <f t="shared" ca="1" si="59"/>
        <v/>
      </c>
      <c r="X227" s="109" t="str">
        <f t="shared" ca="1" si="59"/>
        <v/>
      </c>
      <c r="Z227" s="110" t="str">
        <f t="shared" ca="1" si="54"/>
        <v/>
      </c>
      <c r="AA227" s="109" t="str">
        <f t="shared" ca="1" si="60"/>
        <v/>
      </c>
      <c r="AC227" s="110" t="str">
        <f t="shared" ca="1" si="55"/>
        <v/>
      </c>
      <c r="AD227" s="109" t="str">
        <f t="shared" ca="1" si="61"/>
        <v/>
      </c>
      <c r="AF227" s="109" t="str">
        <f t="shared" ca="1" si="62"/>
        <v/>
      </c>
      <c r="AG227" s="110" t="str">
        <f t="shared" ca="1" si="56"/>
        <v/>
      </c>
      <c r="AH227" s="109" t="str">
        <f t="shared" ca="1" si="63"/>
        <v/>
      </c>
    </row>
    <row r="228" spans="5:34" x14ac:dyDescent="0.2">
      <c r="E228" s="108" t="str">
        <f ca="1">SELECTED!C228</f>
        <v/>
      </c>
      <c r="F228" s="104" t="str">
        <f ca="1">SELECTED!D228</f>
        <v/>
      </c>
      <c r="G228" s="104" t="str">
        <f ca="1">SELECTED!E228</f>
        <v/>
      </c>
      <c r="I228" s="110" t="str">
        <f t="shared" ca="1" si="49"/>
        <v/>
      </c>
      <c r="J228" s="110" t="str">
        <f t="shared" ca="1" si="50"/>
        <v/>
      </c>
      <c r="K228" s="110" t="str">
        <f t="shared" ca="1" si="51"/>
        <v/>
      </c>
      <c r="M228" s="110" t="str">
        <f ca="1">IFERROR(MATCH(E228,INDEX!A:A,1),"")</f>
        <v/>
      </c>
      <c r="N228" s="109" t="str">
        <f ca="1">IFERROR(OFFSET(INDEX!$F$1,M228-1,0),"")</f>
        <v/>
      </c>
      <c r="P228" s="109" t="str">
        <f t="shared" ca="1" si="57"/>
        <v/>
      </c>
      <c r="Q228" s="109" t="str">
        <f t="shared" ca="1" si="52"/>
        <v/>
      </c>
      <c r="R228" s="109" t="str">
        <f t="shared" ca="1" si="53"/>
        <v/>
      </c>
      <c r="S228" s="109" t="str">
        <f t="shared" ca="1" si="64"/>
        <v/>
      </c>
      <c r="T228" s="109" t="str">
        <f t="shared" ca="1" si="58"/>
        <v/>
      </c>
      <c r="V228" s="106" t="str">
        <f ca="1">IF(E228="","",IF(SUM($Q$4:Q228)=0,100000,ABS(SUM($P$4:P228)/SUM($Q$4:Q228))))</f>
        <v/>
      </c>
      <c r="W228" s="109" t="str">
        <f t="shared" ca="1" si="59"/>
        <v/>
      </c>
      <c r="X228" s="109" t="str">
        <f t="shared" ca="1" si="59"/>
        <v/>
      </c>
      <c r="Z228" s="110" t="str">
        <f t="shared" ca="1" si="54"/>
        <v/>
      </c>
      <c r="AA228" s="109" t="str">
        <f t="shared" ca="1" si="60"/>
        <v/>
      </c>
      <c r="AC228" s="110" t="str">
        <f t="shared" ca="1" si="55"/>
        <v/>
      </c>
      <c r="AD228" s="109" t="str">
        <f t="shared" ca="1" si="61"/>
        <v/>
      </c>
      <c r="AF228" s="109" t="str">
        <f t="shared" ca="1" si="62"/>
        <v/>
      </c>
      <c r="AG228" s="110" t="str">
        <f t="shared" ca="1" si="56"/>
        <v/>
      </c>
      <c r="AH228" s="109" t="str">
        <f t="shared" ca="1" si="63"/>
        <v/>
      </c>
    </row>
    <row r="229" spans="5:34" x14ac:dyDescent="0.2">
      <c r="E229" s="108" t="str">
        <f ca="1">SELECTED!C229</f>
        <v/>
      </c>
      <c r="F229" s="104" t="str">
        <f ca="1">SELECTED!D229</f>
        <v/>
      </c>
      <c r="G229" s="104" t="str">
        <f ca="1">SELECTED!E229</f>
        <v/>
      </c>
      <c r="I229" s="110" t="str">
        <f t="shared" ca="1" si="49"/>
        <v/>
      </c>
      <c r="J229" s="110" t="str">
        <f t="shared" ca="1" si="50"/>
        <v/>
      </c>
      <c r="K229" s="110" t="str">
        <f t="shared" ca="1" si="51"/>
        <v/>
      </c>
      <c r="M229" s="110" t="str">
        <f ca="1">IFERROR(MATCH(E229,INDEX!A:A,1),"")</f>
        <v/>
      </c>
      <c r="N229" s="109" t="str">
        <f ca="1">IFERROR(OFFSET(INDEX!$F$1,M229-1,0),"")</f>
        <v/>
      </c>
      <c r="P229" s="109" t="str">
        <f t="shared" ca="1" si="57"/>
        <v/>
      </c>
      <c r="Q229" s="109" t="str">
        <f t="shared" ca="1" si="52"/>
        <v/>
      </c>
      <c r="R229" s="109" t="str">
        <f t="shared" ca="1" si="53"/>
        <v/>
      </c>
      <c r="S229" s="109" t="str">
        <f t="shared" ca="1" si="64"/>
        <v/>
      </c>
      <c r="T229" s="109" t="str">
        <f t="shared" ca="1" si="58"/>
        <v/>
      </c>
      <c r="V229" s="106" t="str">
        <f ca="1">IF(E229="","",IF(SUM($Q$4:Q229)=0,100000,ABS(SUM($P$4:P229)/SUM($Q$4:Q229))))</f>
        <v/>
      </c>
      <c r="W229" s="109" t="str">
        <f t="shared" ca="1" si="59"/>
        <v/>
      </c>
      <c r="X229" s="109" t="str">
        <f t="shared" ca="1" si="59"/>
        <v/>
      </c>
      <c r="Z229" s="110" t="str">
        <f t="shared" ca="1" si="54"/>
        <v/>
      </c>
      <c r="AA229" s="109" t="str">
        <f t="shared" ca="1" si="60"/>
        <v/>
      </c>
      <c r="AC229" s="110" t="str">
        <f t="shared" ca="1" si="55"/>
        <v/>
      </c>
      <c r="AD229" s="109" t="str">
        <f t="shared" ca="1" si="61"/>
        <v/>
      </c>
      <c r="AF229" s="109" t="str">
        <f t="shared" ca="1" si="62"/>
        <v/>
      </c>
      <c r="AG229" s="110" t="str">
        <f t="shared" ca="1" si="56"/>
        <v/>
      </c>
      <c r="AH229" s="109" t="str">
        <f t="shared" ca="1" si="63"/>
        <v/>
      </c>
    </row>
    <row r="230" spans="5:34" x14ac:dyDescent="0.2">
      <c r="E230" s="108" t="str">
        <f ca="1">SELECTED!C230</f>
        <v/>
      </c>
      <c r="F230" s="104" t="str">
        <f ca="1">SELECTED!D230</f>
        <v/>
      </c>
      <c r="G230" s="104" t="str">
        <f ca="1">SELECTED!E230</f>
        <v/>
      </c>
      <c r="I230" s="110" t="str">
        <f t="shared" ca="1" si="49"/>
        <v/>
      </c>
      <c r="J230" s="110" t="str">
        <f t="shared" ca="1" si="50"/>
        <v/>
      </c>
      <c r="K230" s="110" t="str">
        <f t="shared" ca="1" si="51"/>
        <v/>
      </c>
      <c r="M230" s="110" t="str">
        <f ca="1">IFERROR(MATCH(E230,INDEX!A:A,1),"")</f>
        <v/>
      </c>
      <c r="N230" s="109" t="str">
        <f ca="1">IFERROR(OFFSET(INDEX!$F$1,M230-1,0),"")</f>
        <v/>
      </c>
      <c r="P230" s="109" t="str">
        <f t="shared" ca="1" si="57"/>
        <v/>
      </c>
      <c r="Q230" s="109" t="str">
        <f t="shared" ca="1" si="52"/>
        <v/>
      </c>
      <c r="R230" s="109" t="str">
        <f t="shared" ca="1" si="53"/>
        <v/>
      </c>
      <c r="S230" s="109" t="str">
        <f t="shared" ca="1" si="64"/>
        <v/>
      </c>
      <c r="T230" s="109" t="str">
        <f t="shared" ca="1" si="58"/>
        <v/>
      </c>
      <c r="V230" s="106" t="str">
        <f ca="1">IF(E230="","",IF(SUM($Q$4:Q230)=0,100000,ABS(SUM($P$4:P230)/SUM($Q$4:Q230))))</f>
        <v/>
      </c>
      <c r="W230" s="109" t="str">
        <f t="shared" ca="1" si="59"/>
        <v/>
      </c>
      <c r="X230" s="109" t="str">
        <f t="shared" ca="1" si="59"/>
        <v/>
      </c>
      <c r="Z230" s="110" t="str">
        <f t="shared" ca="1" si="54"/>
        <v/>
      </c>
      <c r="AA230" s="109" t="str">
        <f t="shared" ca="1" si="60"/>
        <v/>
      </c>
      <c r="AC230" s="110" t="str">
        <f t="shared" ca="1" si="55"/>
        <v/>
      </c>
      <c r="AD230" s="109" t="str">
        <f t="shared" ca="1" si="61"/>
        <v/>
      </c>
      <c r="AF230" s="109" t="str">
        <f t="shared" ca="1" si="62"/>
        <v/>
      </c>
      <c r="AG230" s="110" t="str">
        <f t="shared" ca="1" si="56"/>
        <v/>
      </c>
      <c r="AH230" s="109" t="str">
        <f t="shared" ca="1" si="63"/>
        <v/>
      </c>
    </row>
    <row r="231" spans="5:34" x14ac:dyDescent="0.2">
      <c r="E231" s="108" t="str">
        <f ca="1">SELECTED!C231</f>
        <v/>
      </c>
      <c r="F231" s="104" t="str">
        <f ca="1">SELECTED!D231</f>
        <v/>
      </c>
      <c r="G231" s="104" t="str">
        <f ca="1">SELECTED!E231</f>
        <v/>
      </c>
      <c r="I231" s="110" t="str">
        <f t="shared" ca="1" si="49"/>
        <v/>
      </c>
      <c r="J231" s="110" t="str">
        <f t="shared" ca="1" si="50"/>
        <v/>
      </c>
      <c r="K231" s="110" t="str">
        <f t="shared" ca="1" si="51"/>
        <v/>
      </c>
      <c r="M231" s="110" t="str">
        <f ca="1">IFERROR(MATCH(E231,INDEX!A:A,1),"")</f>
        <v/>
      </c>
      <c r="N231" s="109" t="str">
        <f ca="1">IFERROR(OFFSET(INDEX!$F$1,M231-1,0),"")</f>
        <v/>
      </c>
      <c r="P231" s="109" t="str">
        <f t="shared" ca="1" si="57"/>
        <v/>
      </c>
      <c r="Q231" s="109" t="str">
        <f t="shared" ca="1" si="52"/>
        <v/>
      </c>
      <c r="R231" s="109" t="str">
        <f t="shared" ca="1" si="53"/>
        <v/>
      </c>
      <c r="S231" s="109" t="str">
        <f t="shared" ca="1" si="64"/>
        <v/>
      </c>
      <c r="T231" s="109" t="str">
        <f t="shared" ca="1" si="58"/>
        <v/>
      </c>
      <c r="V231" s="106" t="str">
        <f ca="1">IF(E231="","",IF(SUM($Q$4:Q231)=0,100000,ABS(SUM($P$4:P231)/SUM($Q$4:Q231))))</f>
        <v/>
      </c>
      <c r="W231" s="109" t="str">
        <f t="shared" ca="1" si="59"/>
        <v/>
      </c>
      <c r="X231" s="109" t="str">
        <f t="shared" ca="1" si="59"/>
        <v/>
      </c>
      <c r="Z231" s="110" t="str">
        <f t="shared" ca="1" si="54"/>
        <v/>
      </c>
      <c r="AA231" s="109" t="str">
        <f t="shared" ca="1" si="60"/>
        <v/>
      </c>
      <c r="AC231" s="110" t="str">
        <f t="shared" ca="1" si="55"/>
        <v/>
      </c>
      <c r="AD231" s="109" t="str">
        <f t="shared" ca="1" si="61"/>
        <v/>
      </c>
      <c r="AF231" s="109" t="str">
        <f t="shared" ca="1" si="62"/>
        <v/>
      </c>
      <c r="AG231" s="110" t="str">
        <f t="shared" ca="1" si="56"/>
        <v/>
      </c>
      <c r="AH231" s="109" t="str">
        <f t="shared" ca="1" si="63"/>
        <v/>
      </c>
    </row>
    <row r="232" spans="5:34" x14ac:dyDescent="0.2">
      <c r="E232" s="108" t="str">
        <f ca="1">SELECTED!C232</f>
        <v/>
      </c>
      <c r="F232" s="104" t="str">
        <f ca="1">SELECTED!D232</f>
        <v/>
      </c>
      <c r="G232" s="104" t="str">
        <f ca="1">SELECTED!E232</f>
        <v/>
      </c>
      <c r="I232" s="110" t="str">
        <f t="shared" ca="1" si="49"/>
        <v/>
      </c>
      <c r="J232" s="110" t="str">
        <f t="shared" ca="1" si="50"/>
        <v/>
      </c>
      <c r="K232" s="110" t="str">
        <f t="shared" ca="1" si="51"/>
        <v/>
      </c>
      <c r="M232" s="110" t="str">
        <f ca="1">IFERROR(MATCH(E232,INDEX!A:A,1),"")</f>
        <v/>
      </c>
      <c r="N232" s="109" t="str">
        <f ca="1">IFERROR(OFFSET(INDEX!$F$1,M232-1,0),"")</f>
        <v/>
      </c>
      <c r="P232" s="109" t="str">
        <f t="shared" ca="1" si="57"/>
        <v/>
      </c>
      <c r="Q232" s="109" t="str">
        <f t="shared" ca="1" si="52"/>
        <v/>
      </c>
      <c r="R232" s="109" t="str">
        <f t="shared" ca="1" si="53"/>
        <v/>
      </c>
      <c r="S232" s="109" t="str">
        <f t="shared" ca="1" si="64"/>
        <v/>
      </c>
      <c r="T232" s="109" t="str">
        <f t="shared" ca="1" si="58"/>
        <v/>
      </c>
      <c r="V232" s="106" t="str">
        <f ca="1">IF(E232="","",IF(SUM($Q$4:Q232)=0,100000,ABS(SUM($P$4:P232)/SUM($Q$4:Q232))))</f>
        <v/>
      </c>
      <c r="W232" s="109" t="str">
        <f t="shared" ca="1" si="59"/>
        <v/>
      </c>
      <c r="X232" s="109" t="str">
        <f t="shared" ca="1" si="59"/>
        <v/>
      </c>
      <c r="Z232" s="110" t="str">
        <f t="shared" ca="1" si="54"/>
        <v/>
      </c>
      <c r="AA232" s="109" t="str">
        <f t="shared" ca="1" si="60"/>
        <v/>
      </c>
      <c r="AC232" s="110" t="str">
        <f t="shared" ca="1" si="55"/>
        <v/>
      </c>
      <c r="AD232" s="109" t="str">
        <f t="shared" ca="1" si="61"/>
        <v/>
      </c>
      <c r="AF232" s="109" t="str">
        <f t="shared" ca="1" si="62"/>
        <v/>
      </c>
      <c r="AG232" s="110" t="str">
        <f t="shared" ca="1" si="56"/>
        <v/>
      </c>
      <c r="AH232" s="109" t="str">
        <f t="shared" ca="1" si="63"/>
        <v/>
      </c>
    </row>
    <row r="233" spans="5:34" x14ac:dyDescent="0.2">
      <c r="E233" s="108" t="str">
        <f ca="1">SELECTED!C233</f>
        <v/>
      </c>
      <c r="F233" s="104" t="str">
        <f ca="1">SELECTED!D233</f>
        <v/>
      </c>
      <c r="G233" s="104" t="str">
        <f ca="1">SELECTED!E233</f>
        <v/>
      </c>
      <c r="I233" s="110" t="str">
        <f t="shared" ca="1" si="49"/>
        <v/>
      </c>
      <c r="J233" s="110" t="str">
        <f t="shared" ca="1" si="50"/>
        <v/>
      </c>
      <c r="K233" s="110" t="str">
        <f t="shared" ca="1" si="51"/>
        <v/>
      </c>
      <c r="M233" s="110" t="str">
        <f ca="1">IFERROR(MATCH(E233,INDEX!A:A,1),"")</f>
        <v/>
      </c>
      <c r="N233" s="109" t="str">
        <f ca="1">IFERROR(OFFSET(INDEX!$F$1,M233-1,0),"")</f>
        <v/>
      </c>
      <c r="P233" s="109" t="str">
        <f t="shared" ca="1" si="57"/>
        <v/>
      </c>
      <c r="Q233" s="109" t="str">
        <f t="shared" ca="1" si="52"/>
        <v/>
      </c>
      <c r="R233" s="109" t="str">
        <f t="shared" ca="1" si="53"/>
        <v/>
      </c>
      <c r="S233" s="109" t="str">
        <f t="shared" ca="1" si="64"/>
        <v/>
      </c>
      <c r="T233" s="109" t="str">
        <f t="shared" ca="1" si="58"/>
        <v/>
      </c>
      <c r="V233" s="106" t="str">
        <f ca="1">IF(E233="","",IF(SUM($Q$4:Q233)=0,100000,ABS(SUM($P$4:P233)/SUM($Q$4:Q233))))</f>
        <v/>
      </c>
      <c r="W233" s="109" t="str">
        <f t="shared" ca="1" si="59"/>
        <v/>
      </c>
      <c r="X233" s="109" t="str">
        <f t="shared" ca="1" si="59"/>
        <v/>
      </c>
      <c r="Z233" s="110" t="str">
        <f t="shared" ca="1" si="54"/>
        <v/>
      </c>
      <c r="AA233" s="109" t="str">
        <f t="shared" ca="1" si="60"/>
        <v/>
      </c>
      <c r="AC233" s="110" t="str">
        <f t="shared" ca="1" si="55"/>
        <v/>
      </c>
      <c r="AD233" s="109" t="str">
        <f t="shared" ca="1" si="61"/>
        <v/>
      </c>
      <c r="AF233" s="109" t="str">
        <f t="shared" ca="1" si="62"/>
        <v/>
      </c>
      <c r="AG233" s="110" t="str">
        <f t="shared" ca="1" si="56"/>
        <v/>
      </c>
      <c r="AH233" s="109" t="str">
        <f t="shared" ca="1" si="63"/>
        <v/>
      </c>
    </row>
    <row r="234" spans="5:34" x14ac:dyDescent="0.2">
      <c r="E234" s="108" t="str">
        <f ca="1">SELECTED!C234</f>
        <v/>
      </c>
      <c r="F234" s="104" t="str">
        <f ca="1">SELECTED!D234</f>
        <v/>
      </c>
      <c r="G234" s="104" t="str">
        <f ca="1">SELECTED!E234</f>
        <v/>
      </c>
      <c r="I234" s="110" t="str">
        <f t="shared" ca="1" si="49"/>
        <v/>
      </c>
      <c r="J234" s="110" t="str">
        <f t="shared" ca="1" si="50"/>
        <v/>
      </c>
      <c r="K234" s="110" t="str">
        <f t="shared" ca="1" si="51"/>
        <v/>
      </c>
      <c r="M234" s="110" t="str">
        <f ca="1">IFERROR(MATCH(E234,INDEX!A:A,1),"")</f>
        <v/>
      </c>
      <c r="N234" s="109" t="str">
        <f ca="1">IFERROR(OFFSET(INDEX!$F$1,M234-1,0),"")</f>
        <v/>
      </c>
      <c r="P234" s="109" t="str">
        <f t="shared" ca="1" si="57"/>
        <v/>
      </c>
      <c r="Q234" s="109" t="str">
        <f t="shared" ca="1" si="52"/>
        <v/>
      </c>
      <c r="R234" s="109" t="str">
        <f t="shared" ca="1" si="53"/>
        <v/>
      </c>
      <c r="S234" s="109" t="str">
        <f t="shared" ca="1" si="64"/>
        <v/>
      </c>
      <c r="T234" s="109" t="str">
        <f t="shared" ca="1" si="58"/>
        <v/>
      </c>
      <c r="V234" s="106" t="str">
        <f ca="1">IF(E234="","",IF(SUM($Q$4:Q234)=0,100000,ABS(SUM($P$4:P234)/SUM($Q$4:Q234))))</f>
        <v/>
      </c>
      <c r="W234" s="109" t="str">
        <f t="shared" ca="1" si="59"/>
        <v/>
      </c>
      <c r="X234" s="109" t="str">
        <f t="shared" ca="1" si="59"/>
        <v/>
      </c>
      <c r="Z234" s="110" t="str">
        <f t="shared" ca="1" si="54"/>
        <v/>
      </c>
      <c r="AA234" s="109" t="str">
        <f t="shared" ca="1" si="60"/>
        <v/>
      </c>
      <c r="AC234" s="110" t="str">
        <f t="shared" ca="1" si="55"/>
        <v/>
      </c>
      <c r="AD234" s="109" t="str">
        <f t="shared" ca="1" si="61"/>
        <v/>
      </c>
      <c r="AF234" s="109" t="str">
        <f t="shared" ca="1" si="62"/>
        <v/>
      </c>
      <c r="AG234" s="110" t="str">
        <f t="shared" ca="1" si="56"/>
        <v/>
      </c>
      <c r="AH234" s="109" t="str">
        <f t="shared" ca="1" si="63"/>
        <v/>
      </c>
    </row>
    <row r="235" spans="5:34" x14ac:dyDescent="0.2">
      <c r="E235" s="108" t="str">
        <f ca="1">SELECTED!C235</f>
        <v/>
      </c>
      <c r="F235" s="104" t="str">
        <f ca="1">SELECTED!D235</f>
        <v/>
      </c>
      <c r="G235" s="104" t="str">
        <f ca="1">SELECTED!E235</f>
        <v/>
      </c>
      <c r="I235" s="110" t="str">
        <f t="shared" ca="1" si="49"/>
        <v/>
      </c>
      <c r="J235" s="110" t="str">
        <f t="shared" ca="1" si="50"/>
        <v/>
      </c>
      <c r="K235" s="110" t="str">
        <f t="shared" ca="1" si="51"/>
        <v/>
      </c>
      <c r="M235" s="110" t="str">
        <f ca="1">IFERROR(MATCH(E235,INDEX!A:A,1),"")</f>
        <v/>
      </c>
      <c r="N235" s="109" t="str">
        <f ca="1">IFERROR(OFFSET(INDEX!$F$1,M235-1,0),"")</f>
        <v/>
      </c>
      <c r="P235" s="109" t="str">
        <f t="shared" ca="1" si="57"/>
        <v/>
      </c>
      <c r="Q235" s="109" t="str">
        <f t="shared" ca="1" si="52"/>
        <v/>
      </c>
      <c r="R235" s="109" t="str">
        <f t="shared" ca="1" si="53"/>
        <v/>
      </c>
      <c r="S235" s="109" t="str">
        <f t="shared" ca="1" si="64"/>
        <v/>
      </c>
      <c r="T235" s="109" t="str">
        <f t="shared" ca="1" si="58"/>
        <v/>
      </c>
      <c r="V235" s="106" t="str">
        <f ca="1">IF(E235="","",IF(SUM($Q$4:Q235)=0,100000,ABS(SUM($P$4:P235)/SUM($Q$4:Q235))))</f>
        <v/>
      </c>
      <c r="W235" s="109" t="str">
        <f t="shared" ca="1" si="59"/>
        <v/>
      </c>
      <c r="X235" s="109" t="str">
        <f t="shared" ca="1" si="59"/>
        <v/>
      </c>
      <c r="Z235" s="110" t="str">
        <f t="shared" ca="1" si="54"/>
        <v/>
      </c>
      <c r="AA235" s="109" t="str">
        <f t="shared" ca="1" si="60"/>
        <v/>
      </c>
      <c r="AC235" s="110" t="str">
        <f t="shared" ca="1" si="55"/>
        <v/>
      </c>
      <c r="AD235" s="109" t="str">
        <f t="shared" ca="1" si="61"/>
        <v/>
      </c>
      <c r="AF235" s="109" t="str">
        <f t="shared" ca="1" si="62"/>
        <v/>
      </c>
      <c r="AG235" s="110" t="str">
        <f t="shared" ca="1" si="56"/>
        <v/>
      </c>
      <c r="AH235" s="109" t="str">
        <f t="shared" ca="1" si="63"/>
        <v/>
      </c>
    </row>
    <row r="236" spans="5:34" x14ac:dyDescent="0.2">
      <c r="E236" s="108" t="str">
        <f ca="1">SELECTED!C236</f>
        <v/>
      </c>
      <c r="F236" s="104" t="str">
        <f ca="1">SELECTED!D236</f>
        <v/>
      </c>
      <c r="G236" s="104" t="str">
        <f ca="1">SELECTED!E236</f>
        <v/>
      </c>
      <c r="I236" s="110" t="str">
        <f t="shared" ca="1" si="49"/>
        <v/>
      </c>
      <c r="J236" s="110" t="str">
        <f t="shared" ca="1" si="50"/>
        <v/>
      </c>
      <c r="K236" s="110" t="str">
        <f t="shared" ca="1" si="51"/>
        <v/>
      </c>
      <c r="M236" s="110" t="str">
        <f ca="1">IFERROR(MATCH(E236,INDEX!A:A,1),"")</f>
        <v/>
      </c>
      <c r="N236" s="109" t="str">
        <f ca="1">IFERROR(OFFSET(INDEX!$F$1,M236-1,0),"")</f>
        <v/>
      </c>
      <c r="P236" s="109" t="str">
        <f t="shared" ca="1" si="57"/>
        <v/>
      </c>
      <c r="Q236" s="109" t="str">
        <f t="shared" ca="1" si="52"/>
        <v/>
      </c>
      <c r="R236" s="109" t="str">
        <f t="shared" ca="1" si="53"/>
        <v/>
      </c>
      <c r="S236" s="109" t="str">
        <f t="shared" ca="1" si="64"/>
        <v/>
      </c>
      <c r="T236" s="109" t="str">
        <f t="shared" ca="1" si="58"/>
        <v/>
      </c>
      <c r="V236" s="106" t="str">
        <f ca="1">IF(E236="","",IF(SUM($Q$4:Q236)=0,100000,ABS(SUM($P$4:P236)/SUM($Q$4:Q236))))</f>
        <v/>
      </c>
      <c r="W236" s="109" t="str">
        <f t="shared" ca="1" si="59"/>
        <v/>
      </c>
      <c r="X236" s="109" t="str">
        <f t="shared" ca="1" si="59"/>
        <v/>
      </c>
      <c r="Z236" s="110" t="str">
        <f t="shared" ca="1" si="54"/>
        <v/>
      </c>
      <c r="AA236" s="109" t="str">
        <f t="shared" ca="1" si="60"/>
        <v/>
      </c>
      <c r="AC236" s="110" t="str">
        <f t="shared" ca="1" si="55"/>
        <v/>
      </c>
      <c r="AD236" s="109" t="str">
        <f t="shared" ca="1" si="61"/>
        <v/>
      </c>
      <c r="AF236" s="109" t="str">
        <f t="shared" ca="1" si="62"/>
        <v/>
      </c>
      <c r="AG236" s="110" t="str">
        <f t="shared" ca="1" si="56"/>
        <v/>
      </c>
      <c r="AH236" s="109" t="str">
        <f t="shared" ca="1" si="63"/>
        <v/>
      </c>
    </row>
    <row r="237" spans="5:34" x14ac:dyDescent="0.2">
      <c r="E237" s="108" t="str">
        <f ca="1">SELECTED!C237</f>
        <v/>
      </c>
      <c r="F237" s="104" t="str">
        <f ca="1">SELECTED!D237</f>
        <v/>
      </c>
      <c r="G237" s="104" t="str">
        <f ca="1">SELECTED!E237</f>
        <v/>
      </c>
      <c r="I237" s="110" t="str">
        <f t="shared" ca="1" si="49"/>
        <v/>
      </c>
      <c r="J237" s="110" t="str">
        <f t="shared" ca="1" si="50"/>
        <v/>
      </c>
      <c r="K237" s="110" t="str">
        <f t="shared" ca="1" si="51"/>
        <v/>
      </c>
      <c r="M237" s="110" t="str">
        <f ca="1">IFERROR(MATCH(E237,INDEX!A:A,1),"")</f>
        <v/>
      </c>
      <c r="N237" s="109" t="str">
        <f ca="1">IFERROR(OFFSET(INDEX!$F$1,M237-1,0),"")</f>
        <v/>
      </c>
      <c r="P237" s="109" t="str">
        <f t="shared" ca="1" si="57"/>
        <v/>
      </c>
      <c r="Q237" s="109" t="str">
        <f t="shared" ca="1" si="52"/>
        <v/>
      </c>
      <c r="R237" s="109" t="str">
        <f t="shared" ca="1" si="53"/>
        <v/>
      </c>
      <c r="S237" s="109" t="str">
        <f t="shared" ca="1" si="64"/>
        <v/>
      </c>
      <c r="T237" s="109" t="str">
        <f t="shared" ca="1" si="58"/>
        <v/>
      </c>
      <c r="V237" s="106" t="str">
        <f ca="1">IF(E237="","",IF(SUM($Q$4:Q237)=0,100000,ABS(SUM($P$4:P237)/SUM($Q$4:Q237))))</f>
        <v/>
      </c>
      <c r="W237" s="109" t="str">
        <f t="shared" ca="1" si="59"/>
        <v/>
      </c>
      <c r="X237" s="109" t="str">
        <f t="shared" ca="1" si="59"/>
        <v/>
      </c>
      <c r="Z237" s="110" t="str">
        <f t="shared" ca="1" si="54"/>
        <v/>
      </c>
      <c r="AA237" s="109" t="str">
        <f t="shared" ca="1" si="60"/>
        <v/>
      </c>
      <c r="AC237" s="110" t="str">
        <f t="shared" ca="1" si="55"/>
        <v/>
      </c>
      <c r="AD237" s="109" t="str">
        <f t="shared" ca="1" si="61"/>
        <v/>
      </c>
      <c r="AF237" s="109" t="str">
        <f t="shared" ca="1" si="62"/>
        <v/>
      </c>
      <c r="AG237" s="110" t="str">
        <f t="shared" ca="1" si="56"/>
        <v/>
      </c>
      <c r="AH237" s="109" t="str">
        <f t="shared" ca="1" si="63"/>
        <v/>
      </c>
    </row>
    <row r="238" spans="5:34" x14ac:dyDescent="0.2">
      <c r="E238" s="108" t="str">
        <f ca="1">SELECTED!C238</f>
        <v/>
      </c>
      <c r="F238" s="104" t="str">
        <f ca="1">SELECTED!D238</f>
        <v/>
      </c>
      <c r="G238" s="104" t="str">
        <f ca="1">SELECTED!E238</f>
        <v/>
      </c>
      <c r="I238" s="110" t="str">
        <f t="shared" ca="1" si="49"/>
        <v/>
      </c>
      <c r="J238" s="110" t="str">
        <f t="shared" ca="1" si="50"/>
        <v/>
      </c>
      <c r="K238" s="110" t="str">
        <f t="shared" ca="1" si="51"/>
        <v/>
      </c>
      <c r="M238" s="110" t="str">
        <f ca="1">IFERROR(MATCH(E238,INDEX!A:A,1),"")</f>
        <v/>
      </c>
      <c r="N238" s="109" t="str">
        <f ca="1">IFERROR(OFFSET(INDEX!$F$1,M238-1,0),"")</f>
        <v/>
      </c>
      <c r="P238" s="109" t="str">
        <f t="shared" ca="1" si="57"/>
        <v/>
      </c>
      <c r="Q238" s="109" t="str">
        <f t="shared" ca="1" si="52"/>
        <v/>
      </c>
      <c r="R238" s="109" t="str">
        <f t="shared" ca="1" si="53"/>
        <v/>
      </c>
      <c r="S238" s="109" t="str">
        <f t="shared" ca="1" si="64"/>
        <v/>
      </c>
      <c r="T238" s="109" t="str">
        <f t="shared" ca="1" si="58"/>
        <v/>
      </c>
      <c r="V238" s="106" t="str">
        <f ca="1">IF(E238="","",IF(SUM($Q$4:Q238)=0,100000,ABS(SUM($P$4:P238)/SUM($Q$4:Q238))))</f>
        <v/>
      </c>
      <c r="W238" s="109" t="str">
        <f t="shared" ca="1" si="59"/>
        <v/>
      </c>
      <c r="X238" s="109" t="str">
        <f t="shared" ca="1" si="59"/>
        <v/>
      </c>
      <c r="Z238" s="110" t="str">
        <f t="shared" ca="1" si="54"/>
        <v/>
      </c>
      <c r="AA238" s="109" t="str">
        <f t="shared" ca="1" si="60"/>
        <v/>
      </c>
      <c r="AC238" s="110" t="str">
        <f t="shared" ca="1" si="55"/>
        <v/>
      </c>
      <c r="AD238" s="109" t="str">
        <f t="shared" ca="1" si="61"/>
        <v/>
      </c>
      <c r="AF238" s="109" t="str">
        <f t="shared" ca="1" si="62"/>
        <v/>
      </c>
      <c r="AG238" s="110" t="str">
        <f t="shared" ca="1" si="56"/>
        <v/>
      </c>
      <c r="AH238" s="109" t="str">
        <f t="shared" ca="1" si="63"/>
        <v/>
      </c>
    </row>
    <row r="239" spans="5:34" x14ac:dyDescent="0.2">
      <c r="E239" s="108" t="str">
        <f ca="1">SELECTED!C239</f>
        <v/>
      </c>
      <c r="F239" s="104" t="str">
        <f ca="1">SELECTED!D239</f>
        <v/>
      </c>
      <c r="G239" s="104" t="str">
        <f ca="1">SELECTED!E239</f>
        <v/>
      </c>
      <c r="I239" s="110" t="str">
        <f t="shared" ca="1" si="49"/>
        <v/>
      </c>
      <c r="J239" s="110" t="str">
        <f t="shared" ca="1" si="50"/>
        <v/>
      </c>
      <c r="K239" s="110" t="str">
        <f t="shared" ca="1" si="51"/>
        <v/>
      </c>
      <c r="M239" s="110" t="str">
        <f ca="1">IFERROR(MATCH(E239,INDEX!A:A,1),"")</f>
        <v/>
      </c>
      <c r="N239" s="109" t="str">
        <f ca="1">IFERROR(OFFSET(INDEX!$F$1,M239-1,0),"")</f>
        <v/>
      </c>
      <c r="P239" s="109" t="str">
        <f t="shared" ca="1" si="57"/>
        <v/>
      </c>
      <c r="Q239" s="109" t="str">
        <f t="shared" ca="1" si="52"/>
        <v/>
      </c>
      <c r="R239" s="109" t="str">
        <f t="shared" ca="1" si="53"/>
        <v/>
      </c>
      <c r="S239" s="109" t="str">
        <f t="shared" ca="1" si="64"/>
        <v/>
      </c>
      <c r="T239" s="109" t="str">
        <f t="shared" ca="1" si="58"/>
        <v/>
      </c>
      <c r="V239" s="106" t="str">
        <f ca="1">IF(E239="","",IF(SUM($Q$4:Q239)=0,100000,ABS(SUM($P$4:P239)/SUM($Q$4:Q239))))</f>
        <v/>
      </c>
      <c r="W239" s="109" t="str">
        <f t="shared" ca="1" si="59"/>
        <v/>
      </c>
      <c r="X239" s="109" t="str">
        <f t="shared" ca="1" si="59"/>
        <v/>
      </c>
      <c r="Z239" s="110" t="str">
        <f t="shared" ca="1" si="54"/>
        <v/>
      </c>
      <c r="AA239" s="109" t="str">
        <f t="shared" ca="1" si="60"/>
        <v/>
      </c>
      <c r="AC239" s="110" t="str">
        <f t="shared" ca="1" si="55"/>
        <v/>
      </c>
      <c r="AD239" s="109" t="str">
        <f t="shared" ca="1" si="61"/>
        <v/>
      </c>
      <c r="AF239" s="109" t="str">
        <f t="shared" ca="1" si="62"/>
        <v/>
      </c>
      <c r="AG239" s="110" t="str">
        <f t="shared" ca="1" si="56"/>
        <v/>
      </c>
      <c r="AH239" s="109" t="str">
        <f t="shared" ca="1" si="63"/>
        <v/>
      </c>
    </row>
    <row r="240" spans="5:34" x14ac:dyDescent="0.2">
      <c r="E240" s="108" t="str">
        <f ca="1">SELECTED!C240</f>
        <v/>
      </c>
      <c r="F240" s="104" t="str">
        <f ca="1">SELECTED!D240</f>
        <v/>
      </c>
      <c r="G240" s="104" t="str">
        <f ca="1">SELECTED!E240</f>
        <v/>
      </c>
      <c r="I240" s="110" t="str">
        <f t="shared" ca="1" si="49"/>
        <v/>
      </c>
      <c r="J240" s="110" t="str">
        <f t="shared" ca="1" si="50"/>
        <v/>
      </c>
      <c r="K240" s="110" t="str">
        <f t="shared" ca="1" si="51"/>
        <v/>
      </c>
      <c r="M240" s="110" t="str">
        <f ca="1">IFERROR(MATCH(E240,INDEX!A:A,1),"")</f>
        <v/>
      </c>
      <c r="N240" s="109" t="str">
        <f ca="1">IFERROR(OFFSET(INDEX!$F$1,M240-1,0),"")</f>
        <v/>
      </c>
      <c r="P240" s="109" t="str">
        <f t="shared" ca="1" si="57"/>
        <v/>
      </c>
      <c r="Q240" s="109" t="str">
        <f t="shared" ca="1" si="52"/>
        <v/>
      </c>
      <c r="R240" s="109" t="str">
        <f t="shared" ca="1" si="53"/>
        <v/>
      </c>
      <c r="S240" s="109" t="str">
        <f t="shared" ca="1" si="64"/>
        <v/>
      </c>
      <c r="T240" s="109" t="str">
        <f t="shared" ca="1" si="58"/>
        <v/>
      </c>
      <c r="V240" s="106" t="str">
        <f ca="1">IF(E240="","",IF(SUM($Q$4:Q240)=0,100000,ABS(SUM($P$4:P240)/SUM($Q$4:Q240))))</f>
        <v/>
      </c>
      <c r="W240" s="109" t="str">
        <f t="shared" ca="1" si="59"/>
        <v/>
      </c>
      <c r="X240" s="109" t="str">
        <f t="shared" ca="1" si="59"/>
        <v/>
      </c>
      <c r="Z240" s="110" t="str">
        <f t="shared" ca="1" si="54"/>
        <v/>
      </c>
      <c r="AA240" s="109" t="str">
        <f t="shared" ca="1" si="60"/>
        <v/>
      </c>
      <c r="AC240" s="110" t="str">
        <f t="shared" ca="1" si="55"/>
        <v/>
      </c>
      <c r="AD240" s="109" t="str">
        <f t="shared" ca="1" si="61"/>
        <v/>
      </c>
      <c r="AF240" s="109" t="str">
        <f t="shared" ca="1" si="62"/>
        <v/>
      </c>
      <c r="AG240" s="110" t="str">
        <f t="shared" ca="1" si="56"/>
        <v/>
      </c>
      <c r="AH240" s="109" t="str">
        <f t="shared" ca="1" si="63"/>
        <v/>
      </c>
    </row>
    <row r="241" spans="5:34" x14ac:dyDescent="0.2">
      <c r="E241" s="108" t="str">
        <f ca="1">SELECTED!C241</f>
        <v/>
      </c>
      <c r="F241" s="104" t="str">
        <f ca="1">SELECTED!D241</f>
        <v/>
      </c>
      <c r="G241" s="104" t="str">
        <f ca="1">SELECTED!E241</f>
        <v/>
      </c>
      <c r="I241" s="110" t="str">
        <f t="shared" ca="1" si="49"/>
        <v/>
      </c>
      <c r="J241" s="110" t="str">
        <f t="shared" ca="1" si="50"/>
        <v/>
      </c>
      <c r="K241" s="110" t="str">
        <f t="shared" ca="1" si="51"/>
        <v/>
      </c>
      <c r="M241" s="110" t="str">
        <f ca="1">IFERROR(MATCH(E241,INDEX!A:A,1),"")</f>
        <v/>
      </c>
      <c r="N241" s="109" t="str">
        <f ca="1">IFERROR(OFFSET(INDEX!$F$1,M241-1,0),"")</f>
        <v/>
      </c>
      <c r="P241" s="109" t="str">
        <f t="shared" ca="1" si="57"/>
        <v/>
      </c>
      <c r="Q241" s="109" t="str">
        <f t="shared" ca="1" si="52"/>
        <v/>
      </c>
      <c r="R241" s="109" t="str">
        <f t="shared" ca="1" si="53"/>
        <v/>
      </c>
      <c r="S241" s="109" t="str">
        <f t="shared" ca="1" si="64"/>
        <v/>
      </c>
      <c r="T241" s="109" t="str">
        <f t="shared" ca="1" si="58"/>
        <v/>
      </c>
      <c r="V241" s="106" t="str">
        <f ca="1">IF(E241="","",IF(SUM($Q$4:Q241)=0,100000,ABS(SUM($P$4:P241)/SUM($Q$4:Q241))))</f>
        <v/>
      </c>
      <c r="W241" s="109" t="str">
        <f t="shared" ca="1" si="59"/>
        <v/>
      </c>
      <c r="X241" s="109" t="str">
        <f t="shared" ca="1" si="59"/>
        <v/>
      </c>
      <c r="Z241" s="110" t="str">
        <f t="shared" ca="1" si="54"/>
        <v/>
      </c>
      <c r="AA241" s="109" t="str">
        <f t="shared" ca="1" si="60"/>
        <v/>
      </c>
      <c r="AC241" s="110" t="str">
        <f t="shared" ca="1" si="55"/>
        <v/>
      </c>
      <c r="AD241" s="109" t="str">
        <f t="shared" ca="1" si="61"/>
        <v/>
      </c>
      <c r="AF241" s="109" t="str">
        <f t="shared" ca="1" si="62"/>
        <v/>
      </c>
      <c r="AG241" s="110" t="str">
        <f t="shared" ca="1" si="56"/>
        <v/>
      </c>
      <c r="AH241" s="109" t="str">
        <f t="shared" ca="1" si="63"/>
        <v/>
      </c>
    </row>
    <row r="242" spans="5:34" x14ac:dyDescent="0.2">
      <c r="E242" s="108" t="str">
        <f ca="1">SELECTED!C242</f>
        <v/>
      </c>
      <c r="F242" s="104" t="str">
        <f ca="1">SELECTED!D242</f>
        <v/>
      </c>
      <c r="G242" s="104" t="str">
        <f ca="1">SELECTED!E242</f>
        <v/>
      </c>
      <c r="I242" s="110" t="str">
        <f t="shared" ca="1" si="49"/>
        <v/>
      </c>
      <c r="J242" s="110" t="str">
        <f t="shared" ca="1" si="50"/>
        <v/>
      </c>
      <c r="K242" s="110" t="str">
        <f t="shared" ca="1" si="51"/>
        <v/>
      </c>
      <c r="M242" s="110" t="str">
        <f ca="1">IFERROR(MATCH(E242,INDEX!A:A,1),"")</f>
        <v/>
      </c>
      <c r="N242" s="109" t="str">
        <f ca="1">IFERROR(OFFSET(INDEX!$F$1,M242-1,0),"")</f>
        <v/>
      </c>
      <c r="P242" s="109" t="str">
        <f t="shared" ca="1" si="57"/>
        <v/>
      </c>
      <c r="Q242" s="109" t="str">
        <f t="shared" ca="1" si="52"/>
        <v/>
      </c>
      <c r="R242" s="109" t="str">
        <f t="shared" ca="1" si="53"/>
        <v/>
      </c>
      <c r="S242" s="109" t="str">
        <f t="shared" ca="1" si="64"/>
        <v/>
      </c>
      <c r="T242" s="109" t="str">
        <f t="shared" ca="1" si="58"/>
        <v/>
      </c>
      <c r="V242" s="106" t="str">
        <f ca="1">IF(E242="","",IF(SUM($Q$4:Q242)=0,100000,ABS(SUM($P$4:P242)/SUM($Q$4:Q242))))</f>
        <v/>
      </c>
      <c r="W242" s="109" t="str">
        <f t="shared" ca="1" si="59"/>
        <v/>
      </c>
      <c r="X242" s="109" t="str">
        <f t="shared" ca="1" si="59"/>
        <v/>
      </c>
      <c r="Z242" s="110" t="str">
        <f t="shared" ca="1" si="54"/>
        <v/>
      </c>
      <c r="AA242" s="109" t="str">
        <f t="shared" ca="1" si="60"/>
        <v/>
      </c>
      <c r="AC242" s="110" t="str">
        <f t="shared" ca="1" si="55"/>
        <v/>
      </c>
      <c r="AD242" s="109" t="str">
        <f t="shared" ca="1" si="61"/>
        <v/>
      </c>
      <c r="AF242" s="109" t="str">
        <f t="shared" ca="1" si="62"/>
        <v/>
      </c>
      <c r="AG242" s="110" t="str">
        <f t="shared" ca="1" si="56"/>
        <v/>
      </c>
      <c r="AH242" s="109" t="str">
        <f t="shared" ca="1" si="63"/>
        <v/>
      </c>
    </row>
    <row r="243" spans="5:34" x14ac:dyDescent="0.2">
      <c r="E243" s="108" t="str">
        <f ca="1">SELECTED!C243</f>
        <v/>
      </c>
      <c r="F243" s="104" t="str">
        <f ca="1">SELECTED!D243</f>
        <v/>
      </c>
      <c r="G243" s="104" t="str">
        <f ca="1">SELECTED!E243</f>
        <v/>
      </c>
      <c r="I243" s="110" t="str">
        <f t="shared" ca="1" si="49"/>
        <v/>
      </c>
      <c r="J243" s="110" t="str">
        <f t="shared" ca="1" si="50"/>
        <v/>
      </c>
      <c r="K243" s="110" t="str">
        <f t="shared" ca="1" si="51"/>
        <v/>
      </c>
      <c r="M243" s="110" t="str">
        <f ca="1">IFERROR(MATCH(E243,INDEX!A:A,1),"")</f>
        <v/>
      </c>
      <c r="N243" s="109" t="str">
        <f ca="1">IFERROR(OFFSET(INDEX!$F$1,M243-1,0),"")</f>
        <v/>
      </c>
      <c r="P243" s="109" t="str">
        <f t="shared" ca="1" si="57"/>
        <v/>
      </c>
      <c r="Q243" s="109" t="str">
        <f t="shared" ca="1" si="52"/>
        <v/>
      </c>
      <c r="R243" s="109" t="str">
        <f t="shared" ca="1" si="53"/>
        <v/>
      </c>
      <c r="S243" s="109" t="str">
        <f t="shared" ca="1" si="64"/>
        <v/>
      </c>
      <c r="T243" s="109" t="str">
        <f t="shared" ca="1" si="58"/>
        <v/>
      </c>
      <c r="V243" s="106" t="str">
        <f ca="1">IF(E243="","",IF(SUM($Q$4:Q243)=0,100000,ABS(SUM($P$4:P243)/SUM($Q$4:Q243))))</f>
        <v/>
      </c>
      <c r="W243" s="109" t="str">
        <f t="shared" ca="1" si="59"/>
        <v/>
      </c>
      <c r="X243" s="109" t="str">
        <f t="shared" ca="1" si="59"/>
        <v/>
      </c>
      <c r="Z243" s="110" t="str">
        <f t="shared" ca="1" si="54"/>
        <v/>
      </c>
      <c r="AA243" s="109" t="str">
        <f t="shared" ca="1" si="60"/>
        <v/>
      </c>
      <c r="AC243" s="110" t="str">
        <f t="shared" ca="1" si="55"/>
        <v/>
      </c>
      <c r="AD243" s="109" t="str">
        <f t="shared" ca="1" si="61"/>
        <v/>
      </c>
      <c r="AF243" s="109" t="str">
        <f t="shared" ca="1" si="62"/>
        <v/>
      </c>
      <c r="AG243" s="110" t="str">
        <f t="shared" ca="1" si="56"/>
        <v/>
      </c>
      <c r="AH243" s="109" t="str">
        <f t="shared" ca="1" si="63"/>
        <v/>
      </c>
    </row>
    <row r="244" spans="5:34" x14ac:dyDescent="0.2">
      <c r="E244" s="108" t="str">
        <f ca="1">SELECTED!C244</f>
        <v/>
      </c>
      <c r="F244" s="104" t="str">
        <f ca="1">SELECTED!D244</f>
        <v/>
      </c>
      <c r="G244" s="104" t="str">
        <f ca="1">SELECTED!E244</f>
        <v/>
      </c>
      <c r="I244" s="110" t="str">
        <f t="shared" ca="1" si="49"/>
        <v/>
      </c>
      <c r="J244" s="110" t="str">
        <f t="shared" ca="1" si="50"/>
        <v/>
      </c>
      <c r="K244" s="110" t="str">
        <f t="shared" ca="1" si="51"/>
        <v/>
      </c>
      <c r="M244" s="110" t="str">
        <f ca="1">IFERROR(MATCH(E244,INDEX!A:A,1),"")</f>
        <v/>
      </c>
      <c r="N244" s="109" t="str">
        <f ca="1">IFERROR(OFFSET(INDEX!$F$1,M244-1,0),"")</f>
        <v/>
      </c>
      <c r="P244" s="109" t="str">
        <f t="shared" ca="1" si="57"/>
        <v/>
      </c>
      <c r="Q244" s="109" t="str">
        <f t="shared" ca="1" si="52"/>
        <v/>
      </c>
      <c r="R244" s="109" t="str">
        <f t="shared" ca="1" si="53"/>
        <v/>
      </c>
      <c r="S244" s="109" t="str">
        <f t="shared" ca="1" si="64"/>
        <v/>
      </c>
      <c r="T244" s="109" t="str">
        <f t="shared" ca="1" si="58"/>
        <v/>
      </c>
      <c r="V244" s="106" t="str">
        <f ca="1">IF(E244="","",IF(SUM($Q$4:Q244)=0,100000,ABS(SUM($P$4:P244)/SUM($Q$4:Q244))))</f>
        <v/>
      </c>
      <c r="W244" s="109" t="str">
        <f t="shared" ca="1" si="59"/>
        <v/>
      </c>
      <c r="X244" s="109" t="str">
        <f t="shared" ca="1" si="59"/>
        <v/>
      </c>
      <c r="Z244" s="110" t="str">
        <f t="shared" ca="1" si="54"/>
        <v/>
      </c>
      <c r="AA244" s="109" t="str">
        <f t="shared" ca="1" si="60"/>
        <v/>
      </c>
      <c r="AC244" s="110" t="str">
        <f t="shared" ca="1" si="55"/>
        <v/>
      </c>
      <c r="AD244" s="109" t="str">
        <f t="shared" ca="1" si="61"/>
        <v/>
      </c>
      <c r="AF244" s="109" t="str">
        <f t="shared" ca="1" si="62"/>
        <v/>
      </c>
      <c r="AG244" s="110" t="str">
        <f t="shared" ca="1" si="56"/>
        <v/>
      </c>
      <c r="AH244" s="109" t="str">
        <f t="shared" ca="1" si="63"/>
        <v/>
      </c>
    </row>
    <row r="245" spans="5:34" x14ac:dyDescent="0.2">
      <c r="E245" s="108" t="str">
        <f ca="1">SELECTED!C245</f>
        <v/>
      </c>
      <c r="F245" s="104" t="str">
        <f ca="1">SELECTED!D245</f>
        <v/>
      </c>
      <c r="G245" s="104" t="str">
        <f ca="1">SELECTED!E245</f>
        <v/>
      </c>
      <c r="I245" s="110" t="str">
        <f t="shared" ca="1" si="49"/>
        <v/>
      </c>
      <c r="J245" s="110" t="str">
        <f t="shared" ca="1" si="50"/>
        <v/>
      </c>
      <c r="K245" s="110" t="str">
        <f t="shared" ca="1" si="51"/>
        <v/>
      </c>
      <c r="M245" s="110" t="str">
        <f ca="1">IFERROR(MATCH(E245,INDEX!A:A,1),"")</f>
        <v/>
      </c>
      <c r="N245" s="109" t="str">
        <f ca="1">IFERROR(OFFSET(INDEX!$F$1,M245-1,0),"")</f>
        <v/>
      </c>
      <c r="P245" s="109" t="str">
        <f t="shared" ca="1" si="57"/>
        <v/>
      </c>
      <c r="Q245" s="109" t="str">
        <f t="shared" ca="1" si="52"/>
        <v/>
      </c>
      <c r="R245" s="109" t="str">
        <f t="shared" ca="1" si="53"/>
        <v/>
      </c>
      <c r="S245" s="109" t="str">
        <f t="shared" ca="1" si="64"/>
        <v/>
      </c>
      <c r="T245" s="109" t="str">
        <f t="shared" ca="1" si="58"/>
        <v/>
      </c>
      <c r="V245" s="106" t="str">
        <f ca="1">IF(E245="","",IF(SUM($Q$4:Q245)=0,100000,ABS(SUM($P$4:P245)/SUM($Q$4:Q245))))</f>
        <v/>
      </c>
      <c r="W245" s="109" t="str">
        <f t="shared" ca="1" si="59"/>
        <v/>
      </c>
      <c r="X245" s="109" t="str">
        <f t="shared" ca="1" si="59"/>
        <v/>
      </c>
      <c r="Z245" s="110" t="str">
        <f t="shared" ca="1" si="54"/>
        <v/>
      </c>
      <c r="AA245" s="109" t="str">
        <f t="shared" ca="1" si="60"/>
        <v/>
      </c>
      <c r="AC245" s="110" t="str">
        <f t="shared" ca="1" si="55"/>
        <v/>
      </c>
      <c r="AD245" s="109" t="str">
        <f t="shared" ca="1" si="61"/>
        <v/>
      </c>
      <c r="AF245" s="109" t="str">
        <f t="shared" ca="1" si="62"/>
        <v/>
      </c>
      <c r="AG245" s="110" t="str">
        <f t="shared" ca="1" si="56"/>
        <v/>
      </c>
      <c r="AH245" s="109" t="str">
        <f t="shared" ca="1" si="63"/>
        <v/>
      </c>
    </row>
    <row r="246" spans="5:34" x14ac:dyDescent="0.2">
      <c r="E246" s="108" t="str">
        <f ca="1">SELECTED!C246</f>
        <v/>
      </c>
      <c r="F246" s="104" t="str">
        <f ca="1">SELECTED!D246</f>
        <v/>
      </c>
      <c r="G246" s="104" t="str">
        <f ca="1">SELECTED!E246</f>
        <v/>
      </c>
      <c r="I246" s="110" t="str">
        <f t="shared" ca="1" si="49"/>
        <v/>
      </c>
      <c r="J246" s="110" t="str">
        <f t="shared" ca="1" si="50"/>
        <v/>
      </c>
      <c r="K246" s="110" t="str">
        <f t="shared" ca="1" si="51"/>
        <v/>
      </c>
      <c r="M246" s="110" t="str">
        <f ca="1">IFERROR(MATCH(E246,INDEX!A:A,1),"")</f>
        <v/>
      </c>
      <c r="N246" s="109" t="str">
        <f ca="1">IFERROR(OFFSET(INDEX!$F$1,M246-1,0),"")</f>
        <v/>
      </c>
      <c r="P246" s="109" t="str">
        <f t="shared" ca="1" si="57"/>
        <v/>
      </c>
      <c r="Q246" s="109" t="str">
        <f t="shared" ca="1" si="52"/>
        <v/>
      </c>
      <c r="R246" s="109" t="str">
        <f t="shared" ca="1" si="53"/>
        <v/>
      </c>
      <c r="S246" s="109" t="str">
        <f t="shared" ca="1" si="64"/>
        <v/>
      </c>
      <c r="T246" s="109" t="str">
        <f t="shared" ca="1" si="58"/>
        <v/>
      </c>
      <c r="V246" s="106" t="str">
        <f ca="1">IF(E246="","",IF(SUM($Q$4:Q246)=0,100000,ABS(SUM($P$4:P246)/SUM($Q$4:Q246))))</f>
        <v/>
      </c>
      <c r="W246" s="109" t="str">
        <f t="shared" ca="1" si="59"/>
        <v/>
      </c>
      <c r="X246" s="109" t="str">
        <f t="shared" ca="1" si="59"/>
        <v/>
      </c>
      <c r="Z246" s="110" t="str">
        <f t="shared" ca="1" si="54"/>
        <v/>
      </c>
      <c r="AA246" s="109" t="str">
        <f t="shared" ca="1" si="60"/>
        <v/>
      </c>
      <c r="AC246" s="110" t="str">
        <f t="shared" ca="1" si="55"/>
        <v/>
      </c>
      <c r="AD246" s="109" t="str">
        <f t="shared" ca="1" si="61"/>
        <v/>
      </c>
      <c r="AF246" s="109" t="str">
        <f t="shared" ca="1" si="62"/>
        <v/>
      </c>
      <c r="AG246" s="110" t="str">
        <f t="shared" ca="1" si="56"/>
        <v/>
      </c>
      <c r="AH246" s="109" t="str">
        <f t="shared" ca="1" si="63"/>
        <v/>
      </c>
    </row>
    <row r="247" spans="5:34" x14ac:dyDescent="0.2">
      <c r="E247" s="108" t="str">
        <f ca="1">SELECTED!C247</f>
        <v/>
      </c>
      <c r="F247" s="104" t="str">
        <f ca="1">SELECTED!D247</f>
        <v/>
      </c>
      <c r="G247" s="104" t="str">
        <f ca="1">SELECTED!E247</f>
        <v/>
      </c>
      <c r="I247" s="110" t="str">
        <f t="shared" ca="1" si="49"/>
        <v/>
      </c>
      <c r="J247" s="110" t="str">
        <f t="shared" ca="1" si="50"/>
        <v/>
      </c>
      <c r="K247" s="110" t="str">
        <f t="shared" ca="1" si="51"/>
        <v/>
      </c>
      <c r="M247" s="110" t="str">
        <f ca="1">IFERROR(MATCH(E247,INDEX!A:A,1),"")</f>
        <v/>
      </c>
      <c r="N247" s="109" t="str">
        <f ca="1">IFERROR(OFFSET(INDEX!$F$1,M247-1,0),"")</f>
        <v/>
      </c>
      <c r="P247" s="109" t="str">
        <f t="shared" ca="1" si="57"/>
        <v/>
      </c>
      <c r="Q247" s="109" t="str">
        <f t="shared" ca="1" si="52"/>
        <v/>
      </c>
      <c r="R247" s="109" t="str">
        <f t="shared" ca="1" si="53"/>
        <v/>
      </c>
      <c r="S247" s="109" t="str">
        <f t="shared" ca="1" si="64"/>
        <v/>
      </c>
      <c r="T247" s="109" t="str">
        <f t="shared" ca="1" si="58"/>
        <v/>
      </c>
      <c r="V247" s="106" t="str">
        <f ca="1">IF(E247="","",IF(SUM($Q$4:Q247)=0,100000,ABS(SUM($P$4:P247)/SUM($Q$4:Q247))))</f>
        <v/>
      </c>
      <c r="W247" s="109" t="str">
        <f t="shared" ca="1" si="59"/>
        <v/>
      </c>
      <c r="X247" s="109" t="str">
        <f t="shared" ca="1" si="59"/>
        <v/>
      </c>
      <c r="Z247" s="110" t="str">
        <f t="shared" ca="1" si="54"/>
        <v/>
      </c>
      <c r="AA247" s="109" t="str">
        <f t="shared" ca="1" si="60"/>
        <v/>
      </c>
      <c r="AC247" s="110" t="str">
        <f t="shared" ca="1" si="55"/>
        <v/>
      </c>
      <c r="AD247" s="109" t="str">
        <f t="shared" ca="1" si="61"/>
        <v/>
      </c>
      <c r="AF247" s="109" t="str">
        <f t="shared" ca="1" si="62"/>
        <v/>
      </c>
      <c r="AG247" s="110" t="str">
        <f t="shared" ca="1" si="56"/>
        <v/>
      </c>
      <c r="AH247" s="109" t="str">
        <f t="shared" ca="1" si="63"/>
        <v/>
      </c>
    </row>
    <row r="248" spans="5:34" x14ac:dyDescent="0.2">
      <c r="E248" s="108" t="str">
        <f ca="1">SELECTED!C248</f>
        <v/>
      </c>
      <c r="F248" s="104" t="str">
        <f ca="1">SELECTED!D248</f>
        <v/>
      </c>
      <c r="G248" s="104" t="str">
        <f ca="1">SELECTED!E248</f>
        <v/>
      </c>
      <c r="I248" s="110" t="str">
        <f t="shared" ca="1" si="49"/>
        <v/>
      </c>
      <c r="J248" s="110" t="str">
        <f t="shared" ca="1" si="50"/>
        <v/>
      </c>
      <c r="K248" s="110" t="str">
        <f t="shared" ca="1" si="51"/>
        <v/>
      </c>
      <c r="M248" s="110" t="str">
        <f ca="1">IFERROR(MATCH(E248,INDEX!A:A,1),"")</f>
        <v/>
      </c>
      <c r="N248" s="109" t="str">
        <f ca="1">IFERROR(OFFSET(INDEX!$F$1,M248-1,0),"")</f>
        <v/>
      </c>
      <c r="P248" s="109" t="str">
        <f t="shared" ca="1" si="57"/>
        <v/>
      </c>
      <c r="Q248" s="109" t="str">
        <f t="shared" ca="1" si="52"/>
        <v/>
      </c>
      <c r="R248" s="109" t="str">
        <f t="shared" ca="1" si="53"/>
        <v/>
      </c>
      <c r="S248" s="109" t="str">
        <f t="shared" ca="1" si="64"/>
        <v/>
      </c>
      <c r="T248" s="109" t="str">
        <f t="shared" ca="1" si="58"/>
        <v/>
      </c>
      <c r="V248" s="106" t="str">
        <f ca="1">IF(E248="","",IF(SUM($Q$4:Q248)=0,100000,ABS(SUM($P$4:P248)/SUM($Q$4:Q248))))</f>
        <v/>
      </c>
      <c r="W248" s="109" t="str">
        <f t="shared" ca="1" si="59"/>
        <v/>
      </c>
      <c r="X248" s="109" t="str">
        <f t="shared" ca="1" si="59"/>
        <v/>
      </c>
      <c r="Z248" s="110" t="str">
        <f t="shared" ca="1" si="54"/>
        <v/>
      </c>
      <c r="AA248" s="109" t="str">
        <f t="shared" ca="1" si="60"/>
        <v/>
      </c>
      <c r="AC248" s="110" t="str">
        <f t="shared" ca="1" si="55"/>
        <v/>
      </c>
      <c r="AD248" s="109" t="str">
        <f t="shared" ca="1" si="61"/>
        <v/>
      </c>
      <c r="AF248" s="109" t="str">
        <f t="shared" ca="1" si="62"/>
        <v/>
      </c>
      <c r="AG248" s="110" t="str">
        <f t="shared" ca="1" si="56"/>
        <v/>
      </c>
      <c r="AH248" s="109" t="str">
        <f t="shared" ca="1" si="63"/>
        <v/>
      </c>
    </row>
    <row r="249" spans="5:34" x14ac:dyDescent="0.2">
      <c r="E249" s="108" t="str">
        <f ca="1">SELECTED!C249</f>
        <v/>
      </c>
      <c r="F249" s="104" t="str">
        <f ca="1">SELECTED!D249</f>
        <v/>
      </c>
      <c r="G249" s="104" t="str">
        <f ca="1">SELECTED!E249</f>
        <v/>
      </c>
      <c r="I249" s="110" t="str">
        <f t="shared" ca="1" si="49"/>
        <v/>
      </c>
      <c r="J249" s="110" t="str">
        <f t="shared" ca="1" si="50"/>
        <v/>
      </c>
      <c r="K249" s="110" t="str">
        <f t="shared" ca="1" si="51"/>
        <v/>
      </c>
      <c r="M249" s="110" t="str">
        <f ca="1">IFERROR(MATCH(E249,INDEX!A:A,1),"")</f>
        <v/>
      </c>
      <c r="N249" s="109" t="str">
        <f ca="1">IFERROR(OFFSET(INDEX!$F$1,M249-1,0),"")</f>
        <v/>
      </c>
      <c r="P249" s="109" t="str">
        <f t="shared" ca="1" si="57"/>
        <v/>
      </c>
      <c r="Q249" s="109" t="str">
        <f t="shared" ca="1" si="52"/>
        <v/>
      </c>
      <c r="R249" s="109" t="str">
        <f t="shared" ca="1" si="53"/>
        <v/>
      </c>
      <c r="S249" s="109" t="str">
        <f t="shared" ca="1" si="64"/>
        <v/>
      </c>
      <c r="T249" s="109" t="str">
        <f t="shared" ca="1" si="58"/>
        <v/>
      </c>
      <c r="V249" s="106" t="str">
        <f ca="1">IF(E249="","",IF(SUM($Q$4:Q249)=0,100000,ABS(SUM($P$4:P249)/SUM($Q$4:Q249))))</f>
        <v/>
      </c>
      <c r="W249" s="109" t="str">
        <f t="shared" ca="1" si="59"/>
        <v/>
      </c>
      <c r="X249" s="109" t="str">
        <f t="shared" ca="1" si="59"/>
        <v/>
      </c>
      <c r="Z249" s="110" t="str">
        <f t="shared" ca="1" si="54"/>
        <v/>
      </c>
      <c r="AA249" s="109" t="str">
        <f t="shared" ca="1" si="60"/>
        <v/>
      </c>
      <c r="AC249" s="110" t="str">
        <f t="shared" ca="1" si="55"/>
        <v/>
      </c>
      <c r="AD249" s="109" t="str">
        <f t="shared" ca="1" si="61"/>
        <v/>
      </c>
      <c r="AF249" s="109" t="str">
        <f t="shared" ca="1" si="62"/>
        <v/>
      </c>
      <c r="AG249" s="110" t="str">
        <f t="shared" ca="1" si="56"/>
        <v/>
      </c>
      <c r="AH249" s="109" t="str">
        <f t="shared" ca="1" si="63"/>
        <v/>
      </c>
    </row>
    <row r="250" spans="5:34" x14ac:dyDescent="0.2">
      <c r="E250" s="108" t="str">
        <f ca="1">SELECTED!C250</f>
        <v/>
      </c>
      <c r="F250" s="104" t="str">
        <f ca="1">SELECTED!D250</f>
        <v/>
      </c>
      <c r="G250" s="104" t="str">
        <f ca="1">SELECTED!E250</f>
        <v/>
      </c>
      <c r="I250" s="110" t="str">
        <f t="shared" ca="1" si="49"/>
        <v/>
      </c>
      <c r="J250" s="110" t="str">
        <f t="shared" ca="1" si="50"/>
        <v/>
      </c>
      <c r="K250" s="110" t="str">
        <f t="shared" ca="1" si="51"/>
        <v/>
      </c>
      <c r="M250" s="110" t="str">
        <f ca="1">IFERROR(MATCH(E250,INDEX!A:A,1),"")</f>
        <v/>
      </c>
      <c r="N250" s="109" t="str">
        <f ca="1">IFERROR(OFFSET(INDEX!$F$1,M250-1,0),"")</f>
        <v/>
      </c>
      <c r="P250" s="109" t="str">
        <f t="shared" ca="1" si="57"/>
        <v/>
      </c>
      <c r="Q250" s="109" t="str">
        <f t="shared" ca="1" si="52"/>
        <v/>
      </c>
      <c r="R250" s="109" t="str">
        <f t="shared" ca="1" si="53"/>
        <v/>
      </c>
      <c r="S250" s="109" t="str">
        <f t="shared" ca="1" si="64"/>
        <v/>
      </c>
      <c r="T250" s="109" t="str">
        <f t="shared" ca="1" si="58"/>
        <v/>
      </c>
      <c r="V250" s="106" t="str">
        <f ca="1">IF(E250="","",IF(SUM($Q$4:Q250)=0,100000,ABS(SUM($P$4:P250)/SUM($Q$4:Q250))))</f>
        <v/>
      </c>
      <c r="W250" s="109" t="str">
        <f t="shared" ca="1" si="59"/>
        <v/>
      </c>
      <c r="X250" s="109" t="str">
        <f t="shared" ca="1" si="59"/>
        <v/>
      </c>
      <c r="Z250" s="110" t="str">
        <f t="shared" ca="1" si="54"/>
        <v/>
      </c>
      <c r="AA250" s="109" t="str">
        <f t="shared" ca="1" si="60"/>
        <v/>
      </c>
      <c r="AC250" s="110" t="str">
        <f t="shared" ca="1" si="55"/>
        <v/>
      </c>
      <c r="AD250" s="109" t="str">
        <f t="shared" ca="1" si="61"/>
        <v/>
      </c>
      <c r="AF250" s="109" t="str">
        <f t="shared" ca="1" si="62"/>
        <v/>
      </c>
      <c r="AG250" s="110" t="str">
        <f t="shared" ca="1" si="56"/>
        <v/>
      </c>
      <c r="AH250" s="109" t="str">
        <f t="shared" ca="1" si="63"/>
        <v/>
      </c>
    </row>
    <row r="251" spans="5:34" x14ac:dyDescent="0.2">
      <c r="E251" s="108" t="str">
        <f ca="1">SELECTED!C251</f>
        <v/>
      </c>
      <c r="F251" s="104" t="str">
        <f ca="1">SELECTED!D251</f>
        <v/>
      </c>
      <c r="G251" s="104" t="str">
        <f ca="1">SELECTED!E251</f>
        <v/>
      </c>
      <c r="I251" s="110" t="str">
        <f t="shared" ca="1" si="49"/>
        <v/>
      </c>
      <c r="J251" s="110" t="str">
        <f t="shared" ca="1" si="50"/>
        <v/>
      </c>
      <c r="K251" s="110" t="str">
        <f t="shared" ca="1" si="51"/>
        <v/>
      </c>
      <c r="M251" s="110" t="str">
        <f ca="1">IFERROR(MATCH(E251,INDEX!A:A,1),"")</f>
        <v/>
      </c>
      <c r="N251" s="109" t="str">
        <f ca="1">IFERROR(OFFSET(INDEX!$F$1,M251-1,0),"")</f>
        <v/>
      </c>
      <c r="P251" s="109" t="str">
        <f t="shared" ca="1" si="57"/>
        <v/>
      </c>
      <c r="Q251" s="109" t="str">
        <f t="shared" ca="1" si="52"/>
        <v/>
      </c>
      <c r="R251" s="109" t="str">
        <f t="shared" ca="1" si="53"/>
        <v/>
      </c>
      <c r="S251" s="109" t="str">
        <f t="shared" ca="1" si="64"/>
        <v/>
      </c>
      <c r="T251" s="109" t="str">
        <f t="shared" ca="1" si="58"/>
        <v/>
      </c>
      <c r="V251" s="106" t="str">
        <f ca="1">IF(E251="","",IF(SUM($Q$4:Q251)=0,100000,ABS(SUM($P$4:P251)/SUM($Q$4:Q251))))</f>
        <v/>
      </c>
      <c r="W251" s="109" t="str">
        <f t="shared" ca="1" si="59"/>
        <v/>
      </c>
      <c r="X251" s="109" t="str">
        <f t="shared" ca="1" si="59"/>
        <v/>
      </c>
      <c r="Z251" s="110" t="str">
        <f t="shared" ca="1" si="54"/>
        <v/>
      </c>
      <c r="AA251" s="109" t="str">
        <f t="shared" ca="1" si="60"/>
        <v/>
      </c>
      <c r="AC251" s="110" t="str">
        <f t="shared" ca="1" si="55"/>
        <v/>
      </c>
      <c r="AD251" s="109" t="str">
        <f t="shared" ca="1" si="61"/>
        <v/>
      </c>
      <c r="AF251" s="109" t="str">
        <f t="shared" ca="1" si="62"/>
        <v/>
      </c>
      <c r="AG251" s="110" t="str">
        <f t="shared" ca="1" si="56"/>
        <v/>
      </c>
      <c r="AH251" s="109" t="str">
        <f t="shared" ca="1" si="63"/>
        <v/>
      </c>
    </row>
    <row r="252" spans="5:34" x14ac:dyDescent="0.2">
      <c r="E252" s="108" t="str">
        <f ca="1">SELECTED!C252</f>
        <v/>
      </c>
      <c r="F252" s="104" t="str">
        <f ca="1">SELECTED!D252</f>
        <v/>
      </c>
      <c r="G252" s="104" t="str">
        <f ca="1">SELECTED!E252</f>
        <v/>
      </c>
      <c r="I252" s="110" t="str">
        <f t="shared" ca="1" si="49"/>
        <v/>
      </c>
      <c r="J252" s="110" t="str">
        <f t="shared" ca="1" si="50"/>
        <v/>
      </c>
      <c r="K252" s="110" t="str">
        <f t="shared" ca="1" si="51"/>
        <v/>
      </c>
      <c r="M252" s="110" t="str">
        <f ca="1">IFERROR(MATCH(E252,INDEX!A:A,1),"")</f>
        <v/>
      </c>
      <c r="N252" s="109" t="str">
        <f ca="1">IFERROR(OFFSET(INDEX!$F$1,M252-1,0),"")</f>
        <v/>
      </c>
      <c r="P252" s="109" t="str">
        <f t="shared" ca="1" si="57"/>
        <v/>
      </c>
      <c r="Q252" s="109" t="str">
        <f t="shared" ca="1" si="52"/>
        <v/>
      </c>
      <c r="R252" s="109" t="str">
        <f t="shared" ca="1" si="53"/>
        <v/>
      </c>
      <c r="S252" s="109" t="str">
        <f t="shared" ca="1" si="64"/>
        <v/>
      </c>
      <c r="T252" s="109" t="str">
        <f t="shared" ca="1" si="58"/>
        <v/>
      </c>
      <c r="V252" s="106" t="str">
        <f ca="1">IF(E252="","",IF(SUM($Q$4:Q252)=0,100000,ABS(SUM($P$4:P252)/SUM($Q$4:Q252))))</f>
        <v/>
      </c>
      <c r="W252" s="109" t="str">
        <f t="shared" ca="1" si="59"/>
        <v/>
      </c>
      <c r="X252" s="109" t="str">
        <f t="shared" ca="1" si="59"/>
        <v/>
      </c>
      <c r="Z252" s="110" t="str">
        <f t="shared" ca="1" si="54"/>
        <v/>
      </c>
      <c r="AA252" s="109" t="str">
        <f t="shared" ca="1" si="60"/>
        <v/>
      </c>
      <c r="AC252" s="110" t="str">
        <f t="shared" ca="1" si="55"/>
        <v/>
      </c>
      <c r="AD252" s="109" t="str">
        <f t="shared" ca="1" si="61"/>
        <v/>
      </c>
      <c r="AF252" s="109" t="str">
        <f t="shared" ca="1" si="62"/>
        <v/>
      </c>
      <c r="AG252" s="110" t="str">
        <f t="shared" ca="1" si="56"/>
        <v/>
      </c>
      <c r="AH252" s="109" t="str">
        <f t="shared" ca="1" si="63"/>
        <v/>
      </c>
    </row>
    <row r="253" spans="5:34" x14ac:dyDescent="0.2">
      <c r="E253" s="108" t="str">
        <f ca="1">SELECTED!C253</f>
        <v/>
      </c>
      <c r="F253" s="104" t="str">
        <f ca="1">SELECTED!D253</f>
        <v/>
      </c>
      <c r="G253" s="104" t="str">
        <f ca="1">SELECTED!E253</f>
        <v/>
      </c>
      <c r="I253" s="110" t="str">
        <f t="shared" ca="1" si="49"/>
        <v/>
      </c>
      <c r="J253" s="110" t="str">
        <f t="shared" ca="1" si="50"/>
        <v/>
      </c>
      <c r="K253" s="110" t="str">
        <f t="shared" ca="1" si="51"/>
        <v/>
      </c>
      <c r="M253" s="110" t="str">
        <f ca="1">IFERROR(MATCH(E253,INDEX!A:A,1),"")</f>
        <v/>
      </c>
      <c r="N253" s="109" t="str">
        <f ca="1">IFERROR(OFFSET(INDEX!$F$1,M253-1,0),"")</f>
        <v/>
      </c>
      <c r="P253" s="109" t="str">
        <f t="shared" ca="1" si="57"/>
        <v/>
      </c>
      <c r="Q253" s="109" t="str">
        <f t="shared" ca="1" si="52"/>
        <v/>
      </c>
      <c r="R253" s="109" t="str">
        <f t="shared" ca="1" si="53"/>
        <v/>
      </c>
      <c r="S253" s="109" t="str">
        <f t="shared" ca="1" si="64"/>
        <v/>
      </c>
      <c r="T253" s="109" t="str">
        <f t="shared" ca="1" si="58"/>
        <v/>
      </c>
      <c r="V253" s="106" t="str">
        <f ca="1">IF(E253="","",IF(SUM($Q$4:Q253)=0,100000,ABS(SUM($P$4:P253)/SUM($Q$4:Q253))))</f>
        <v/>
      </c>
      <c r="W253" s="109" t="str">
        <f t="shared" ca="1" si="59"/>
        <v/>
      </c>
      <c r="X253" s="109" t="str">
        <f t="shared" ca="1" si="59"/>
        <v/>
      </c>
      <c r="Z253" s="110" t="str">
        <f t="shared" ca="1" si="54"/>
        <v/>
      </c>
      <c r="AA253" s="109" t="str">
        <f t="shared" ca="1" si="60"/>
        <v/>
      </c>
      <c r="AC253" s="110" t="str">
        <f t="shared" ca="1" si="55"/>
        <v/>
      </c>
      <c r="AD253" s="109" t="str">
        <f t="shared" ca="1" si="61"/>
        <v/>
      </c>
      <c r="AF253" s="109" t="str">
        <f t="shared" ca="1" si="62"/>
        <v/>
      </c>
      <c r="AG253" s="110" t="str">
        <f t="shared" ca="1" si="56"/>
        <v/>
      </c>
      <c r="AH253" s="109" t="str">
        <f t="shared" ca="1" si="63"/>
        <v/>
      </c>
    </row>
    <row r="254" spans="5:34" x14ac:dyDescent="0.2">
      <c r="E254" s="108" t="str">
        <f ca="1">SELECTED!C254</f>
        <v/>
      </c>
      <c r="F254" s="104" t="str">
        <f ca="1">SELECTED!D254</f>
        <v/>
      </c>
      <c r="G254" s="104" t="str">
        <f ca="1">SELECTED!E254</f>
        <v/>
      </c>
      <c r="I254" s="110" t="str">
        <f t="shared" ca="1" si="49"/>
        <v/>
      </c>
      <c r="J254" s="110" t="str">
        <f t="shared" ca="1" si="50"/>
        <v/>
      </c>
      <c r="K254" s="110" t="str">
        <f t="shared" ca="1" si="51"/>
        <v/>
      </c>
      <c r="M254" s="110" t="str">
        <f ca="1">IFERROR(MATCH(E254,INDEX!A:A,1),"")</f>
        <v/>
      </c>
      <c r="N254" s="109" t="str">
        <f ca="1">IFERROR(OFFSET(INDEX!$F$1,M254-1,0),"")</f>
        <v/>
      </c>
      <c r="P254" s="109" t="str">
        <f t="shared" ca="1" si="57"/>
        <v/>
      </c>
      <c r="Q254" s="109" t="str">
        <f t="shared" ca="1" si="52"/>
        <v/>
      </c>
      <c r="R254" s="109" t="str">
        <f t="shared" ca="1" si="53"/>
        <v/>
      </c>
      <c r="S254" s="109" t="str">
        <f t="shared" ca="1" si="64"/>
        <v/>
      </c>
      <c r="T254" s="109" t="str">
        <f t="shared" ca="1" si="58"/>
        <v/>
      </c>
      <c r="V254" s="106" t="str">
        <f ca="1">IF(E254="","",IF(SUM($Q$4:Q254)=0,100000,ABS(SUM($P$4:P254)/SUM($Q$4:Q254))))</f>
        <v/>
      </c>
      <c r="W254" s="109" t="str">
        <f t="shared" ca="1" si="59"/>
        <v/>
      </c>
      <c r="X254" s="109" t="str">
        <f t="shared" ca="1" si="59"/>
        <v/>
      </c>
      <c r="Z254" s="110" t="str">
        <f t="shared" ca="1" si="54"/>
        <v/>
      </c>
      <c r="AA254" s="109" t="str">
        <f t="shared" ca="1" si="60"/>
        <v/>
      </c>
      <c r="AC254" s="110" t="str">
        <f t="shared" ca="1" si="55"/>
        <v/>
      </c>
      <c r="AD254" s="109" t="str">
        <f t="shared" ca="1" si="61"/>
        <v/>
      </c>
      <c r="AF254" s="109" t="str">
        <f t="shared" ca="1" si="62"/>
        <v/>
      </c>
      <c r="AG254" s="110" t="str">
        <f t="shared" ca="1" si="56"/>
        <v/>
      </c>
      <c r="AH254" s="109" t="str">
        <f t="shared" ca="1" si="63"/>
        <v/>
      </c>
    </row>
    <row r="255" spans="5:34" x14ac:dyDescent="0.2">
      <c r="E255" s="108" t="str">
        <f ca="1">SELECTED!C255</f>
        <v/>
      </c>
      <c r="F255" s="104" t="str">
        <f ca="1">SELECTED!D255</f>
        <v/>
      </c>
      <c r="G255" s="104" t="str">
        <f ca="1">SELECTED!E255</f>
        <v/>
      </c>
      <c r="I255" s="110" t="str">
        <f t="shared" ca="1" si="49"/>
        <v/>
      </c>
      <c r="J255" s="110" t="str">
        <f t="shared" ca="1" si="50"/>
        <v/>
      </c>
      <c r="K255" s="110" t="str">
        <f t="shared" ca="1" si="51"/>
        <v/>
      </c>
      <c r="M255" s="110" t="str">
        <f ca="1">IFERROR(MATCH(E255,INDEX!A:A,1),"")</f>
        <v/>
      </c>
      <c r="N255" s="109" t="str">
        <f ca="1">IFERROR(OFFSET(INDEX!$F$1,M255-1,0),"")</f>
        <v/>
      </c>
      <c r="P255" s="109" t="str">
        <f t="shared" ca="1" si="57"/>
        <v/>
      </c>
      <c r="Q255" s="109" t="str">
        <f t="shared" ca="1" si="52"/>
        <v/>
      </c>
      <c r="R255" s="109" t="str">
        <f t="shared" ca="1" si="53"/>
        <v/>
      </c>
      <c r="S255" s="109" t="str">
        <f t="shared" ca="1" si="64"/>
        <v/>
      </c>
      <c r="T255" s="109" t="str">
        <f t="shared" ca="1" si="58"/>
        <v/>
      </c>
      <c r="V255" s="106" t="str">
        <f ca="1">IF(E255="","",IF(SUM($Q$4:Q255)=0,100000,ABS(SUM($P$4:P255)/SUM($Q$4:Q255))))</f>
        <v/>
      </c>
      <c r="W255" s="109" t="str">
        <f t="shared" ca="1" si="59"/>
        <v/>
      </c>
      <c r="X255" s="109" t="str">
        <f t="shared" ca="1" si="59"/>
        <v/>
      </c>
      <c r="Z255" s="110" t="str">
        <f t="shared" ca="1" si="54"/>
        <v/>
      </c>
      <c r="AA255" s="109" t="str">
        <f t="shared" ca="1" si="60"/>
        <v/>
      </c>
      <c r="AC255" s="110" t="str">
        <f t="shared" ca="1" si="55"/>
        <v/>
      </c>
      <c r="AD255" s="109" t="str">
        <f t="shared" ca="1" si="61"/>
        <v/>
      </c>
      <c r="AF255" s="109" t="str">
        <f t="shared" ca="1" si="62"/>
        <v/>
      </c>
      <c r="AG255" s="110" t="str">
        <f t="shared" ca="1" si="56"/>
        <v/>
      </c>
      <c r="AH255" s="109" t="str">
        <f t="shared" ca="1" si="63"/>
        <v/>
      </c>
    </row>
    <row r="256" spans="5:34" x14ac:dyDescent="0.2">
      <c r="E256" s="108" t="str">
        <f ca="1">SELECTED!C256</f>
        <v/>
      </c>
      <c r="F256" s="104" t="str">
        <f ca="1">SELECTED!D256</f>
        <v/>
      </c>
      <c r="G256" s="104" t="str">
        <f ca="1">SELECTED!E256</f>
        <v/>
      </c>
      <c r="I256" s="110" t="str">
        <f t="shared" ca="1" si="49"/>
        <v/>
      </c>
      <c r="J256" s="110" t="str">
        <f t="shared" ca="1" si="50"/>
        <v/>
      </c>
      <c r="K256" s="110" t="str">
        <f t="shared" ca="1" si="51"/>
        <v/>
      </c>
      <c r="M256" s="110" t="str">
        <f ca="1">IFERROR(MATCH(E256,INDEX!A:A,1),"")</f>
        <v/>
      </c>
      <c r="N256" s="109" t="str">
        <f ca="1">IFERROR(OFFSET(INDEX!$F$1,M256-1,0),"")</f>
        <v/>
      </c>
      <c r="P256" s="109" t="str">
        <f t="shared" ca="1" si="57"/>
        <v/>
      </c>
      <c r="Q256" s="109" t="str">
        <f t="shared" ca="1" si="52"/>
        <v/>
      </c>
      <c r="R256" s="109" t="str">
        <f t="shared" ca="1" si="53"/>
        <v/>
      </c>
      <c r="S256" s="109" t="str">
        <f t="shared" ca="1" si="64"/>
        <v/>
      </c>
      <c r="T256" s="109" t="str">
        <f t="shared" ca="1" si="58"/>
        <v/>
      </c>
      <c r="V256" s="106" t="str">
        <f ca="1">IF(E256="","",IF(SUM($Q$4:Q256)=0,100000,ABS(SUM($P$4:P256)/SUM($Q$4:Q256))))</f>
        <v/>
      </c>
      <c r="W256" s="109" t="str">
        <f t="shared" ca="1" si="59"/>
        <v/>
      </c>
      <c r="X256" s="109" t="str">
        <f t="shared" ca="1" si="59"/>
        <v/>
      </c>
      <c r="Z256" s="110" t="str">
        <f t="shared" ca="1" si="54"/>
        <v/>
      </c>
      <c r="AA256" s="109" t="str">
        <f t="shared" ca="1" si="60"/>
        <v/>
      </c>
      <c r="AC256" s="110" t="str">
        <f t="shared" ca="1" si="55"/>
        <v/>
      </c>
      <c r="AD256" s="109" t="str">
        <f t="shared" ca="1" si="61"/>
        <v/>
      </c>
      <c r="AF256" s="109" t="str">
        <f t="shared" ca="1" si="62"/>
        <v/>
      </c>
      <c r="AG256" s="110" t="str">
        <f t="shared" ca="1" si="56"/>
        <v/>
      </c>
      <c r="AH256" s="109" t="str">
        <f t="shared" ca="1" si="63"/>
        <v/>
      </c>
    </row>
    <row r="257" spans="5:34" x14ac:dyDescent="0.2">
      <c r="E257" s="108" t="str">
        <f ca="1">SELECTED!C257</f>
        <v/>
      </c>
      <c r="F257" s="104" t="str">
        <f ca="1">SELECTED!D257</f>
        <v/>
      </c>
      <c r="G257" s="104" t="str">
        <f ca="1">SELECTED!E257</f>
        <v/>
      </c>
      <c r="I257" s="110" t="str">
        <f t="shared" ca="1" si="49"/>
        <v/>
      </c>
      <c r="J257" s="110" t="str">
        <f t="shared" ca="1" si="50"/>
        <v/>
      </c>
      <c r="K257" s="110" t="str">
        <f t="shared" ca="1" si="51"/>
        <v/>
      </c>
      <c r="M257" s="110" t="str">
        <f ca="1">IFERROR(MATCH(E257,INDEX!A:A,1),"")</f>
        <v/>
      </c>
      <c r="N257" s="109" t="str">
        <f ca="1">IFERROR(OFFSET(INDEX!$F$1,M257-1,0),"")</f>
        <v/>
      </c>
      <c r="P257" s="109" t="str">
        <f t="shared" ca="1" si="57"/>
        <v/>
      </c>
      <c r="Q257" s="109" t="str">
        <f t="shared" ca="1" si="52"/>
        <v/>
      </c>
      <c r="R257" s="109" t="str">
        <f t="shared" ca="1" si="53"/>
        <v/>
      </c>
      <c r="S257" s="109" t="str">
        <f t="shared" ca="1" si="64"/>
        <v/>
      </c>
      <c r="T257" s="109" t="str">
        <f t="shared" ca="1" si="58"/>
        <v/>
      </c>
      <c r="V257" s="106" t="str">
        <f ca="1">IF(E257="","",IF(SUM($Q$4:Q257)=0,100000,ABS(SUM($P$4:P257)/SUM($Q$4:Q257))))</f>
        <v/>
      </c>
      <c r="W257" s="109" t="str">
        <f t="shared" ca="1" si="59"/>
        <v/>
      </c>
      <c r="X257" s="109" t="str">
        <f t="shared" ca="1" si="59"/>
        <v/>
      </c>
      <c r="Z257" s="110" t="str">
        <f t="shared" ca="1" si="54"/>
        <v/>
      </c>
      <c r="AA257" s="109" t="str">
        <f t="shared" ca="1" si="60"/>
        <v/>
      </c>
      <c r="AC257" s="110" t="str">
        <f t="shared" ca="1" si="55"/>
        <v/>
      </c>
      <c r="AD257" s="109" t="str">
        <f t="shared" ca="1" si="61"/>
        <v/>
      </c>
      <c r="AF257" s="109" t="str">
        <f t="shared" ca="1" si="62"/>
        <v/>
      </c>
      <c r="AG257" s="110" t="str">
        <f t="shared" ca="1" si="56"/>
        <v/>
      </c>
      <c r="AH257" s="109" t="str">
        <f t="shared" ca="1" si="63"/>
        <v/>
      </c>
    </row>
    <row r="258" spans="5:34" x14ac:dyDescent="0.2">
      <c r="E258" s="108" t="str">
        <f ca="1">SELECTED!C258</f>
        <v/>
      </c>
      <c r="F258" s="104" t="str">
        <f ca="1">SELECTED!D258</f>
        <v/>
      </c>
      <c r="G258" s="104" t="str">
        <f ca="1">SELECTED!E258</f>
        <v/>
      </c>
      <c r="I258" s="110" t="str">
        <f t="shared" ca="1" si="49"/>
        <v/>
      </c>
      <c r="J258" s="110" t="str">
        <f t="shared" ca="1" si="50"/>
        <v/>
      </c>
      <c r="K258" s="110" t="str">
        <f t="shared" ca="1" si="51"/>
        <v/>
      </c>
      <c r="M258" s="110" t="str">
        <f ca="1">IFERROR(MATCH(E258,INDEX!A:A,1),"")</f>
        <v/>
      </c>
      <c r="N258" s="109" t="str">
        <f ca="1">IFERROR(OFFSET(INDEX!$F$1,M258-1,0),"")</f>
        <v/>
      </c>
      <c r="P258" s="109" t="str">
        <f t="shared" ca="1" si="57"/>
        <v/>
      </c>
      <c r="Q258" s="109" t="str">
        <f t="shared" ca="1" si="52"/>
        <v/>
      </c>
      <c r="R258" s="109" t="str">
        <f t="shared" ca="1" si="53"/>
        <v/>
      </c>
      <c r="S258" s="109" t="str">
        <f t="shared" ca="1" si="64"/>
        <v/>
      </c>
      <c r="T258" s="109" t="str">
        <f t="shared" ca="1" si="58"/>
        <v/>
      </c>
      <c r="V258" s="106" t="str">
        <f ca="1">IF(E258="","",IF(SUM($Q$4:Q258)=0,100000,ABS(SUM($P$4:P258)/SUM($Q$4:Q258))))</f>
        <v/>
      </c>
      <c r="W258" s="109" t="str">
        <f t="shared" ca="1" si="59"/>
        <v/>
      </c>
      <c r="X258" s="109" t="str">
        <f t="shared" ca="1" si="59"/>
        <v/>
      </c>
      <c r="Z258" s="110" t="str">
        <f t="shared" ca="1" si="54"/>
        <v/>
      </c>
      <c r="AA258" s="109" t="str">
        <f t="shared" ca="1" si="60"/>
        <v/>
      </c>
      <c r="AC258" s="110" t="str">
        <f t="shared" ca="1" si="55"/>
        <v/>
      </c>
      <c r="AD258" s="109" t="str">
        <f t="shared" ca="1" si="61"/>
        <v/>
      </c>
      <c r="AF258" s="109" t="str">
        <f t="shared" ca="1" si="62"/>
        <v/>
      </c>
      <c r="AG258" s="110" t="str">
        <f t="shared" ca="1" si="56"/>
        <v/>
      </c>
      <c r="AH258" s="109" t="str">
        <f t="shared" ca="1" si="63"/>
        <v/>
      </c>
    </row>
    <row r="259" spans="5:34" x14ac:dyDescent="0.2">
      <c r="E259" s="108" t="str">
        <f ca="1">SELECTED!C259</f>
        <v/>
      </c>
      <c r="F259" s="104" t="str">
        <f ca="1">SELECTED!D259</f>
        <v/>
      </c>
      <c r="G259" s="104" t="str">
        <f ca="1">SELECTED!E259</f>
        <v/>
      </c>
      <c r="I259" s="110" t="str">
        <f t="shared" ca="1" si="49"/>
        <v/>
      </c>
      <c r="J259" s="110" t="str">
        <f t="shared" ca="1" si="50"/>
        <v/>
      </c>
      <c r="K259" s="110" t="str">
        <f t="shared" ca="1" si="51"/>
        <v/>
      </c>
      <c r="M259" s="110" t="str">
        <f ca="1">IFERROR(MATCH(E259,INDEX!A:A,1),"")</f>
        <v/>
      </c>
      <c r="N259" s="109" t="str">
        <f ca="1">IFERROR(OFFSET(INDEX!$F$1,M259-1,0),"")</f>
        <v/>
      </c>
      <c r="P259" s="109" t="str">
        <f t="shared" ca="1" si="57"/>
        <v/>
      </c>
      <c r="Q259" s="109" t="str">
        <f t="shared" ca="1" si="52"/>
        <v/>
      </c>
      <c r="R259" s="109" t="str">
        <f t="shared" ca="1" si="53"/>
        <v/>
      </c>
      <c r="S259" s="109" t="str">
        <f t="shared" ca="1" si="64"/>
        <v/>
      </c>
      <c r="T259" s="109" t="str">
        <f t="shared" ca="1" si="58"/>
        <v/>
      </c>
      <c r="V259" s="106" t="str">
        <f ca="1">IF(E259="","",IF(SUM($Q$4:Q259)=0,100000,ABS(SUM($P$4:P259)/SUM($Q$4:Q259))))</f>
        <v/>
      </c>
      <c r="W259" s="109" t="str">
        <f t="shared" ca="1" si="59"/>
        <v/>
      </c>
      <c r="X259" s="109" t="str">
        <f t="shared" ca="1" si="59"/>
        <v/>
      </c>
      <c r="Z259" s="110" t="str">
        <f t="shared" ca="1" si="54"/>
        <v/>
      </c>
      <c r="AA259" s="109" t="str">
        <f t="shared" ca="1" si="60"/>
        <v/>
      </c>
      <c r="AC259" s="110" t="str">
        <f t="shared" ca="1" si="55"/>
        <v/>
      </c>
      <c r="AD259" s="109" t="str">
        <f t="shared" ca="1" si="61"/>
        <v/>
      </c>
      <c r="AF259" s="109" t="str">
        <f t="shared" ca="1" si="62"/>
        <v/>
      </c>
      <c r="AG259" s="110" t="str">
        <f t="shared" ca="1" si="56"/>
        <v/>
      </c>
      <c r="AH259" s="109" t="str">
        <f t="shared" ca="1" si="63"/>
        <v/>
      </c>
    </row>
    <row r="260" spans="5:34" x14ac:dyDescent="0.2">
      <c r="E260" s="108" t="str">
        <f ca="1">SELECTED!C260</f>
        <v/>
      </c>
      <c r="F260" s="104" t="str">
        <f ca="1">SELECTED!D260</f>
        <v/>
      </c>
      <c r="G260" s="104" t="str">
        <f ca="1">SELECTED!E260</f>
        <v/>
      </c>
      <c r="I260" s="110" t="str">
        <f t="shared" ref="I260:I323" ca="1" si="65">IF(E260="","",IF($F260=I$2,$G260,0))</f>
        <v/>
      </c>
      <c r="J260" s="110" t="str">
        <f t="shared" ref="J260:J323" ca="1" si="66">IF(E260="","",IF($F260=J$2,$G260,0))</f>
        <v/>
      </c>
      <c r="K260" s="110" t="str">
        <f t="shared" ref="K260:K323" ca="1" si="67">IF(E260="","",IF($F260=K$2,$G260,0))</f>
        <v/>
      </c>
      <c r="M260" s="110" t="str">
        <f ca="1">IFERROR(MATCH(E260,INDEX!A:A,1),"")</f>
        <v/>
      </c>
      <c r="N260" s="109" t="str">
        <f ca="1">IFERROR(OFFSET(INDEX!$F$1,M260-1,0),"")</f>
        <v/>
      </c>
      <c r="P260" s="109" t="str">
        <f t="shared" ca="1" si="57"/>
        <v/>
      </c>
      <c r="Q260" s="109" t="str">
        <f t="shared" ref="Q260:Q323" ca="1" si="68">IF(E260="","",IFERROR(J260/N260,0))</f>
        <v/>
      </c>
      <c r="R260" s="109" t="str">
        <f t="shared" ref="R260:R323" ca="1" si="69">IF(E260="","",IFERROR(K260/N260,0))</f>
        <v/>
      </c>
      <c r="S260" s="109" t="str">
        <f t="shared" ca="1" si="64"/>
        <v/>
      </c>
      <c r="T260" s="109" t="str">
        <f t="shared" ca="1" si="58"/>
        <v/>
      </c>
      <c r="V260" s="106" t="str">
        <f ca="1">IF(E260="","",IF(SUM($Q$4:Q260)=0,100000,ABS(SUM($P$4:P260)/SUM($Q$4:Q260))))</f>
        <v/>
      </c>
      <c r="W260" s="109" t="str">
        <f t="shared" ca="1" si="59"/>
        <v/>
      </c>
      <c r="X260" s="109" t="str">
        <f t="shared" ca="1" si="59"/>
        <v/>
      </c>
      <c r="Z260" s="110" t="str">
        <f t="shared" ref="Z260:Z323" ca="1" si="70">IF(E260="","",I260+$X$3*J260+K260)</f>
        <v/>
      </c>
      <c r="AA260" s="109" t="str">
        <f t="shared" ca="1" si="60"/>
        <v/>
      </c>
      <c r="AC260" s="110" t="str">
        <f t="shared" ref="AC260:AC323" ca="1" si="71">IF(E260="","",I260+J260+K260)</f>
        <v/>
      </c>
      <c r="AD260" s="109" t="str">
        <f t="shared" ca="1" si="61"/>
        <v/>
      </c>
      <c r="AF260" s="109" t="str">
        <f t="shared" ca="1" si="62"/>
        <v/>
      </c>
      <c r="AG260" s="110" t="str">
        <f t="shared" ref="AG260:AG323" ca="1" si="72">IF(E260="","",I260+J260+IF(AND(AC261="",AC260&lt;&gt;""),$AF$3*N260,0))</f>
        <v/>
      </c>
      <c r="AH260" s="109" t="str">
        <f t="shared" ca="1" si="63"/>
        <v/>
      </c>
    </row>
    <row r="261" spans="5:34" x14ac:dyDescent="0.2">
      <c r="E261" s="108" t="str">
        <f ca="1">SELECTED!C261</f>
        <v/>
      </c>
      <c r="F261" s="104" t="str">
        <f ca="1">SELECTED!D261</f>
        <v/>
      </c>
      <c r="G261" s="104" t="str">
        <f ca="1">SELECTED!E261</f>
        <v/>
      </c>
      <c r="I261" s="110" t="str">
        <f t="shared" ca="1" si="65"/>
        <v/>
      </c>
      <c r="J261" s="110" t="str">
        <f t="shared" ca="1" si="66"/>
        <v/>
      </c>
      <c r="K261" s="110" t="str">
        <f t="shared" ca="1" si="67"/>
        <v/>
      </c>
      <c r="M261" s="110" t="str">
        <f ca="1">IFERROR(MATCH(E261,INDEX!A:A,1),"")</f>
        <v/>
      </c>
      <c r="N261" s="109" t="str">
        <f ca="1">IFERROR(OFFSET(INDEX!$F$1,M261-1,0),"")</f>
        <v/>
      </c>
      <c r="P261" s="109" t="str">
        <f t="shared" ref="P261:P324" ca="1" si="73">IF(E261="","",IFERROR(-I261/N261,0))</f>
        <v/>
      </c>
      <c r="Q261" s="109" t="str">
        <f t="shared" ca="1" si="68"/>
        <v/>
      </c>
      <c r="R261" s="109" t="str">
        <f t="shared" ca="1" si="69"/>
        <v/>
      </c>
      <c r="S261" s="109" t="str">
        <f t="shared" ca="1" si="64"/>
        <v/>
      </c>
      <c r="T261" s="109" t="str">
        <f t="shared" ref="T261:T324" ca="1" si="74">IF(R261="",""," ")</f>
        <v/>
      </c>
      <c r="V261" s="106" t="str">
        <f ca="1">IF(E261="","",IF(SUM($Q$4:Q261)=0,100000,ABS(SUM($P$4:P261)/SUM($Q$4:Q261))))</f>
        <v/>
      </c>
      <c r="W261" s="109" t="str">
        <f t="shared" ref="W261:X324" ca="1" si="75">IF(V261="",""," ")</f>
        <v/>
      </c>
      <c r="X261" s="109" t="str">
        <f t="shared" ca="1" si="75"/>
        <v/>
      </c>
      <c r="Z261" s="110" t="str">
        <f t="shared" ca="1" si="70"/>
        <v/>
      </c>
      <c r="AA261" s="109" t="str">
        <f t="shared" ref="AA261:AA324" ca="1" si="76">IF(Z261="",""," ")</f>
        <v/>
      </c>
      <c r="AC261" s="110" t="str">
        <f t="shared" ca="1" si="71"/>
        <v/>
      </c>
      <c r="AD261" s="109" t="str">
        <f t="shared" ref="AD261:AD324" ca="1" si="77">IF(AC261="",""," ")</f>
        <v/>
      </c>
      <c r="AF261" s="109" t="str">
        <f t="shared" ref="AF261:AF324" ca="1" si="78">IF(AD261="",""," ")</f>
        <v/>
      </c>
      <c r="AG261" s="110" t="str">
        <f t="shared" ca="1" si="72"/>
        <v/>
      </c>
      <c r="AH261" s="109" t="str">
        <f t="shared" ref="AH261:AH324" ca="1" si="79">IF(AF261="",""," ")</f>
        <v/>
      </c>
    </row>
    <row r="262" spans="5:34" x14ac:dyDescent="0.2">
      <c r="E262" s="108" t="str">
        <f ca="1">SELECTED!C262</f>
        <v/>
      </c>
      <c r="F262" s="104" t="str">
        <f ca="1">SELECTED!D262</f>
        <v/>
      </c>
      <c r="G262" s="104" t="str">
        <f ca="1">SELECTED!E262</f>
        <v/>
      </c>
      <c r="I262" s="110" t="str">
        <f t="shared" ca="1" si="65"/>
        <v/>
      </c>
      <c r="J262" s="110" t="str">
        <f t="shared" ca="1" si="66"/>
        <v/>
      </c>
      <c r="K262" s="110" t="str">
        <f t="shared" ca="1" si="67"/>
        <v/>
      </c>
      <c r="M262" s="110" t="str">
        <f ca="1">IFERROR(MATCH(E262,INDEX!A:A,1),"")</f>
        <v/>
      </c>
      <c r="N262" s="109" t="str">
        <f ca="1">IFERROR(OFFSET(INDEX!$F$1,M262-1,0),"")</f>
        <v/>
      </c>
      <c r="P262" s="109" t="str">
        <f t="shared" ca="1" si="73"/>
        <v/>
      </c>
      <c r="Q262" s="109" t="str">
        <f t="shared" ca="1" si="68"/>
        <v/>
      </c>
      <c r="R262" s="109" t="str">
        <f t="shared" ca="1" si="69"/>
        <v/>
      </c>
      <c r="S262" s="109" t="str">
        <f t="shared" ref="S262:S325" ca="1" si="80">IF(E262="","",P262-Q262+S261)</f>
        <v/>
      </c>
      <c r="T262" s="109" t="str">
        <f t="shared" ca="1" si="74"/>
        <v/>
      </c>
      <c r="V262" s="106" t="str">
        <f ca="1">IF(E262="","",IF(SUM($Q$4:Q262)=0,100000,ABS(SUM($P$4:P262)/SUM($Q$4:Q262))))</f>
        <v/>
      </c>
      <c r="W262" s="109" t="str">
        <f t="shared" ca="1" si="75"/>
        <v/>
      </c>
      <c r="X262" s="109" t="str">
        <f t="shared" ca="1" si="75"/>
        <v/>
      </c>
      <c r="Z262" s="110" t="str">
        <f t="shared" ca="1" si="70"/>
        <v/>
      </c>
      <c r="AA262" s="109" t="str">
        <f t="shared" ca="1" si="76"/>
        <v/>
      </c>
      <c r="AC262" s="110" t="str">
        <f t="shared" ca="1" si="71"/>
        <v/>
      </c>
      <c r="AD262" s="109" t="str">
        <f t="shared" ca="1" si="77"/>
        <v/>
      </c>
      <c r="AF262" s="109" t="str">
        <f t="shared" ca="1" si="78"/>
        <v/>
      </c>
      <c r="AG262" s="110" t="str">
        <f t="shared" ca="1" si="72"/>
        <v/>
      </c>
      <c r="AH262" s="109" t="str">
        <f t="shared" ca="1" si="79"/>
        <v/>
      </c>
    </row>
    <row r="263" spans="5:34" x14ac:dyDescent="0.2">
      <c r="E263" s="108" t="str">
        <f ca="1">SELECTED!C263</f>
        <v/>
      </c>
      <c r="F263" s="104" t="str">
        <f ca="1">SELECTED!D263</f>
        <v/>
      </c>
      <c r="G263" s="104" t="str">
        <f ca="1">SELECTED!E263</f>
        <v/>
      </c>
      <c r="I263" s="110" t="str">
        <f t="shared" ca="1" si="65"/>
        <v/>
      </c>
      <c r="J263" s="110" t="str">
        <f t="shared" ca="1" si="66"/>
        <v/>
      </c>
      <c r="K263" s="110" t="str">
        <f t="shared" ca="1" si="67"/>
        <v/>
      </c>
      <c r="M263" s="110" t="str">
        <f ca="1">IFERROR(MATCH(E263,INDEX!A:A,1),"")</f>
        <v/>
      </c>
      <c r="N263" s="109" t="str">
        <f ca="1">IFERROR(OFFSET(INDEX!$F$1,M263-1,0),"")</f>
        <v/>
      </c>
      <c r="P263" s="109" t="str">
        <f t="shared" ca="1" si="73"/>
        <v/>
      </c>
      <c r="Q263" s="109" t="str">
        <f t="shared" ca="1" si="68"/>
        <v/>
      </c>
      <c r="R263" s="109" t="str">
        <f t="shared" ca="1" si="69"/>
        <v/>
      </c>
      <c r="S263" s="109" t="str">
        <f t="shared" ca="1" si="80"/>
        <v/>
      </c>
      <c r="T263" s="109" t="str">
        <f t="shared" ca="1" si="74"/>
        <v/>
      </c>
      <c r="V263" s="106" t="str">
        <f ca="1">IF(E263="","",IF(SUM($Q$4:Q263)=0,100000,ABS(SUM($P$4:P263)/SUM($Q$4:Q263))))</f>
        <v/>
      </c>
      <c r="W263" s="109" t="str">
        <f t="shared" ca="1" si="75"/>
        <v/>
      </c>
      <c r="X263" s="109" t="str">
        <f t="shared" ca="1" si="75"/>
        <v/>
      </c>
      <c r="Z263" s="110" t="str">
        <f t="shared" ca="1" si="70"/>
        <v/>
      </c>
      <c r="AA263" s="109" t="str">
        <f t="shared" ca="1" si="76"/>
        <v/>
      </c>
      <c r="AC263" s="110" t="str">
        <f t="shared" ca="1" si="71"/>
        <v/>
      </c>
      <c r="AD263" s="109" t="str">
        <f t="shared" ca="1" si="77"/>
        <v/>
      </c>
      <c r="AF263" s="109" t="str">
        <f t="shared" ca="1" si="78"/>
        <v/>
      </c>
      <c r="AG263" s="110" t="str">
        <f t="shared" ca="1" si="72"/>
        <v/>
      </c>
      <c r="AH263" s="109" t="str">
        <f t="shared" ca="1" si="79"/>
        <v/>
      </c>
    </row>
    <row r="264" spans="5:34" x14ac:dyDescent="0.2">
      <c r="E264" s="108" t="str">
        <f ca="1">SELECTED!C264</f>
        <v/>
      </c>
      <c r="F264" s="104" t="str">
        <f ca="1">SELECTED!D264</f>
        <v/>
      </c>
      <c r="G264" s="104" t="str">
        <f ca="1">SELECTED!E264</f>
        <v/>
      </c>
      <c r="I264" s="110" t="str">
        <f t="shared" ca="1" si="65"/>
        <v/>
      </c>
      <c r="J264" s="110" t="str">
        <f t="shared" ca="1" si="66"/>
        <v/>
      </c>
      <c r="K264" s="110" t="str">
        <f t="shared" ca="1" si="67"/>
        <v/>
      </c>
      <c r="M264" s="110" t="str">
        <f ca="1">IFERROR(MATCH(E264,INDEX!A:A,1),"")</f>
        <v/>
      </c>
      <c r="N264" s="109" t="str">
        <f ca="1">IFERROR(OFFSET(INDEX!$F$1,M264-1,0),"")</f>
        <v/>
      </c>
      <c r="P264" s="109" t="str">
        <f t="shared" ca="1" si="73"/>
        <v/>
      </c>
      <c r="Q264" s="109" t="str">
        <f t="shared" ca="1" si="68"/>
        <v/>
      </c>
      <c r="R264" s="109" t="str">
        <f t="shared" ca="1" si="69"/>
        <v/>
      </c>
      <c r="S264" s="109" t="str">
        <f t="shared" ca="1" si="80"/>
        <v/>
      </c>
      <c r="T264" s="109" t="str">
        <f t="shared" ca="1" si="74"/>
        <v/>
      </c>
      <c r="V264" s="106" t="str">
        <f ca="1">IF(E264="","",IF(SUM($Q$4:Q264)=0,100000,ABS(SUM($P$4:P264)/SUM($Q$4:Q264))))</f>
        <v/>
      </c>
      <c r="W264" s="109" t="str">
        <f t="shared" ca="1" si="75"/>
        <v/>
      </c>
      <c r="X264" s="109" t="str">
        <f t="shared" ca="1" si="75"/>
        <v/>
      </c>
      <c r="Z264" s="110" t="str">
        <f t="shared" ca="1" si="70"/>
        <v/>
      </c>
      <c r="AA264" s="109" t="str">
        <f t="shared" ca="1" si="76"/>
        <v/>
      </c>
      <c r="AC264" s="110" t="str">
        <f t="shared" ca="1" si="71"/>
        <v/>
      </c>
      <c r="AD264" s="109" t="str">
        <f t="shared" ca="1" si="77"/>
        <v/>
      </c>
      <c r="AF264" s="109" t="str">
        <f t="shared" ca="1" si="78"/>
        <v/>
      </c>
      <c r="AG264" s="110" t="str">
        <f t="shared" ca="1" si="72"/>
        <v/>
      </c>
      <c r="AH264" s="109" t="str">
        <f t="shared" ca="1" si="79"/>
        <v/>
      </c>
    </row>
    <row r="265" spans="5:34" x14ac:dyDescent="0.2">
      <c r="E265" s="108" t="str">
        <f ca="1">SELECTED!C265</f>
        <v/>
      </c>
      <c r="F265" s="104" t="str">
        <f ca="1">SELECTED!D265</f>
        <v/>
      </c>
      <c r="G265" s="104" t="str">
        <f ca="1">SELECTED!E265</f>
        <v/>
      </c>
      <c r="I265" s="110" t="str">
        <f t="shared" ca="1" si="65"/>
        <v/>
      </c>
      <c r="J265" s="110" t="str">
        <f t="shared" ca="1" si="66"/>
        <v/>
      </c>
      <c r="K265" s="110" t="str">
        <f t="shared" ca="1" si="67"/>
        <v/>
      </c>
      <c r="M265" s="110" t="str">
        <f ca="1">IFERROR(MATCH(E265,INDEX!A:A,1),"")</f>
        <v/>
      </c>
      <c r="N265" s="109" t="str">
        <f ca="1">IFERROR(OFFSET(INDEX!$F$1,M265-1,0),"")</f>
        <v/>
      </c>
      <c r="P265" s="109" t="str">
        <f t="shared" ca="1" si="73"/>
        <v/>
      </c>
      <c r="Q265" s="109" t="str">
        <f t="shared" ca="1" si="68"/>
        <v/>
      </c>
      <c r="R265" s="109" t="str">
        <f t="shared" ca="1" si="69"/>
        <v/>
      </c>
      <c r="S265" s="109" t="str">
        <f t="shared" ca="1" si="80"/>
        <v/>
      </c>
      <c r="T265" s="109" t="str">
        <f t="shared" ca="1" si="74"/>
        <v/>
      </c>
      <c r="V265" s="106" t="str">
        <f ca="1">IF(E265="","",IF(SUM($Q$4:Q265)=0,100000,ABS(SUM($P$4:P265)/SUM($Q$4:Q265))))</f>
        <v/>
      </c>
      <c r="W265" s="109" t="str">
        <f t="shared" ca="1" si="75"/>
        <v/>
      </c>
      <c r="X265" s="109" t="str">
        <f t="shared" ca="1" si="75"/>
        <v/>
      </c>
      <c r="Z265" s="110" t="str">
        <f t="shared" ca="1" si="70"/>
        <v/>
      </c>
      <c r="AA265" s="109" t="str">
        <f t="shared" ca="1" si="76"/>
        <v/>
      </c>
      <c r="AC265" s="110" t="str">
        <f t="shared" ca="1" si="71"/>
        <v/>
      </c>
      <c r="AD265" s="109" t="str">
        <f t="shared" ca="1" si="77"/>
        <v/>
      </c>
      <c r="AF265" s="109" t="str">
        <f t="shared" ca="1" si="78"/>
        <v/>
      </c>
      <c r="AG265" s="110" t="str">
        <f t="shared" ca="1" si="72"/>
        <v/>
      </c>
      <c r="AH265" s="109" t="str">
        <f t="shared" ca="1" si="79"/>
        <v/>
      </c>
    </row>
    <row r="266" spans="5:34" x14ac:dyDescent="0.2">
      <c r="E266" s="108" t="str">
        <f ca="1">SELECTED!C266</f>
        <v/>
      </c>
      <c r="F266" s="104" t="str">
        <f ca="1">SELECTED!D266</f>
        <v/>
      </c>
      <c r="G266" s="104" t="str">
        <f ca="1">SELECTED!E266</f>
        <v/>
      </c>
      <c r="I266" s="110" t="str">
        <f t="shared" ca="1" si="65"/>
        <v/>
      </c>
      <c r="J266" s="110" t="str">
        <f t="shared" ca="1" si="66"/>
        <v/>
      </c>
      <c r="K266" s="110" t="str">
        <f t="shared" ca="1" si="67"/>
        <v/>
      </c>
      <c r="M266" s="110" t="str">
        <f ca="1">IFERROR(MATCH(E266,INDEX!A:A,1),"")</f>
        <v/>
      </c>
      <c r="N266" s="109" t="str">
        <f ca="1">IFERROR(OFFSET(INDEX!$F$1,M266-1,0),"")</f>
        <v/>
      </c>
      <c r="P266" s="109" t="str">
        <f t="shared" ca="1" si="73"/>
        <v/>
      </c>
      <c r="Q266" s="109" t="str">
        <f t="shared" ca="1" si="68"/>
        <v/>
      </c>
      <c r="R266" s="109" t="str">
        <f t="shared" ca="1" si="69"/>
        <v/>
      </c>
      <c r="S266" s="109" t="str">
        <f t="shared" ca="1" si="80"/>
        <v/>
      </c>
      <c r="T266" s="109" t="str">
        <f t="shared" ca="1" si="74"/>
        <v/>
      </c>
      <c r="V266" s="106" t="str">
        <f ca="1">IF(E266="","",IF(SUM($Q$4:Q266)=0,100000,ABS(SUM($P$4:P266)/SUM($Q$4:Q266))))</f>
        <v/>
      </c>
      <c r="W266" s="109" t="str">
        <f t="shared" ca="1" si="75"/>
        <v/>
      </c>
      <c r="X266" s="109" t="str">
        <f t="shared" ca="1" si="75"/>
        <v/>
      </c>
      <c r="Z266" s="110" t="str">
        <f t="shared" ca="1" si="70"/>
        <v/>
      </c>
      <c r="AA266" s="109" t="str">
        <f t="shared" ca="1" si="76"/>
        <v/>
      </c>
      <c r="AC266" s="110" t="str">
        <f t="shared" ca="1" si="71"/>
        <v/>
      </c>
      <c r="AD266" s="109" t="str">
        <f t="shared" ca="1" si="77"/>
        <v/>
      </c>
      <c r="AF266" s="109" t="str">
        <f t="shared" ca="1" si="78"/>
        <v/>
      </c>
      <c r="AG266" s="110" t="str">
        <f t="shared" ca="1" si="72"/>
        <v/>
      </c>
      <c r="AH266" s="109" t="str">
        <f t="shared" ca="1" si="79"/>
        <v/>
      </c>
    </row>
    <row r="267" spans="5:34" x14ac:dyDescent="0.2">
      <c r="E267" s="108" t="str">
        <f ca="1">SELECTED!C267</f>
        <v/>
      </c>
      <c r="F267" s="104" t="str">
        <f ca="1">SELECTED!D267</f>
        <v/>
      </c>
      <c r="G267" s="104" t="str">
        <f ca="1">SELECTED!E267</f>
        <v/>
      </c>
      <c r="I267" s="110" t="str">
        <f t="shared" ca="1" si="65"/>
        <v/>
      </c>
      <c r="J267" s="110" t="str">
        <f t="shared" ca="1" si="66"/>
        <v/>
      </c>
      <c r="K267" s="110" t="str">
        <f t="shared" ca="1" si="67"/>
        <v/>
      </c>
      <c r="M267" s="110" t="str">
        <f ca="1">IFERROR(MATCH(E267,INDEX!A:A,1),"")</f>
        <v/>
      </c>
      <c r="N267" s="109" t="str">
        <f ca="1">IFERROR(OFFSET(INDEX!$F$1,M267-1,0),"")</f>
        <v/>
      </c>
      <c r="P267" s="109" t="str">
        <f t="shared" ca="1" si="73"/>
        <v/>
      </c>
      <c r="Q267" s="109" t="str">
        <f t="shared" ca="1" si="68"/>
        <v/>
      </c>
      <c r="R267" s="109" t="str">
        <f t="shared" ca="1" si="69"/>
        <v/>
      </c>
      <c r="S267" s="109" t="str">
        <f t="shared" ca="1" si="80"/>
        <v/>
      </c>
      <c r="T267" s="109" t="str">
        <f t="shared" ca="1" si="74"/>
        <v/>
      </c>
      <c r="V267" s="106" t="str">
        <f ca="1">IF(E267="","",IF(SUM($Q$4:Q267)=0,100000,ABS(SUM($P$4:P267)/SUM($Q$4:Q267))))</f>
        <v/>
      </c>
      <c r="W267" s="109" t="str">
        <f t="shared" ca="1" si="75"/>
        <v/>
      </c>
      <c r="X267" s="109" t="str">
        <f t="shared" ca="1" si="75"/>
        <v/>
      </c>
      <c r="Z267" s="110" t="str">
        <f t="shared" ca="1" si="70"/>
        <v/>
      </c>
      <c r="AA267" s="109" t="str">
        <f t="shared" ca="1" si="76"/>
        <v/>
      </c>
      <c r="AC267" s="110" t="str">
        <f t="shared" ca="1" si="71"/>
        <v/>
      </c>
      <c r="AD267" s="109" t="str">
        <f t="shared" ca="1" si="77"/>
        <v/>
      </c>
      <c r="AF267" s="109" t="str">
        <f t="shared" ca="1" si="78"/>
        <v/>
      </c>
      <c r="AG267" s="110" t="str">
        <f t="shared" ca="1" si="72"/>
        <v/>
      </c>
      <c r="AH267" s="109" t="str">
        <f t="shared" ca="1" si="79"/>
        <v/>
      </c>
    </row>
    <row r="268" spans="5:34" x14ac:dyDescent="0.2">
      <c r="E268" s="108" t="str">
        <f ca="1">SELECTED!C268</f>
        <v/>
      </c>
      <c r="F268" s="104" t="str">
        <f ca="1">SELECTED!D268</f>
        <v/>
      </c>
      <c r="G268" s="104" t="str">
        <f ca="1">SELECTED!E268</f>
        <v/>
      </c>
      <c r="I268" s="110" t="str">
        <f t="shared" ca="1" si="65"/>
        <v/>
      </c>
      <c r="J268" s="110" t="str">
        <f t="shared" ca="1" si="66"/>
        <v/>
      </c>
      <c r="K268" s="110" t="str">
        <f t="shared" ca="1" si="67"/>
        <v/>
      </c>
      <c r="M268" s="110" t="str">
        <f ca="1">IFERROR(MATCH(E268,INDEX!A:A,1),"")</f>
        <v/>
      </c>
      <c r="N268" s="109" t="str">
        <f ca="1">IFERROR(OFFSET(INDEX!$F$1,M268-1,0),"")</f>
        <v/>
      </c>
      <c r="P268" s="109" t="str">
        <f t="shared" ca="1" si="73"/>
        <v/>
      </c>
      <c r="Q268" s="109" t="str">
        <f t="shared" ca="1" si="68"/>
        <v/>
      </c>
      <c r="R268" s="109" t="str">
        <f t="shared" ca="1" si="69"/>
        <v/>
      </c>
      <c r="S268" s="109" t="str">
        <f t="shared" ca="1" si="80"/>
        <v/>
      </c>
      <c r="T268" s="109" t="str">
        <f t="shared" ca="1" si="74"/>
        <v/>
      </c>
      <c r="V268" s="106" t="str">
        <f ca="1">IF(E268="","",IF(SUM($Q$4:Q268)=0,100000,ABS(SUM($P$4:P268)/SUM($Q$4:Q268))))</f>
        <v/>
      </c>
      <c r="W268" s="109" t="str">
        <f t="shared" ca="1" si="75"/>
        <v/>
      </c>
      <c r="X268" s="109" t="str">
        <f t="shared" ca="1" si="75"/>
        <v/>
      </c>
      <c r="Z268" s="110" t="str">
        <f t="shared" ca="1" si="70"/>
        <v/>
      </c>
      <c r="AA268" s="109" t="str">
        <f t="shared" ca="1" si="76"/>
        <v/>
      </c>
      <c r="AC268" s="110" t="str">
        <f t="shared" ca="1" si="71"/>
        <v/>
      </c>
      <c r="AD268" s="109" t="str">
        <f t="shared" ca="1" si="77"/>
        <v/>
      </c>
      <c r="AF268" s="109" t="str">
        <f t="shared" ca="1" si="78"/>
        <v/>
      </c>
      <c r="AG268" s="110" t="str">
        <f t="shared" ca="1" si="72"/>
        <v/>
      </c>
      <c r="AH268" s="109" t="str">
        <f t="shared" ca="1" si="79"/>
        <v/>
      </c>
    </row>
    <row r="269" spans="5:34" x14ac:dyDescent="0.2">
      <c r="E269" s="108" t="str">
        <f ca="1">SELECTED!C269</f>
        <v/>
      </c>
      <c r="F269" s="104" t="str">
        <f ca="1">SELECTED!D269</f>
        <v/>
      </c>
      <c r="G269" s="104" t="str">
        <f ca="1">SELECTED!E269</f>
        <v/>
      </c>
      <c r="I269" s="110" t="str">
        <f t="shared" ca="1" si="65"/>
        <v/>
      </c>
      <c r="J269" s="110" t="str">
        <f t="shared" ca="1" si="66"/>
        <v/>
      </c>
      <c r="K269" s="110" t="str">
        <f t="shared" ca="1" si="67"/>
        <v/>
      </c>
      <c r="M269" s="110" t="str">
        <f ca="1">IFERROR(MATCH(E269,INDEX!A:A,1),"")</f>
        <v/>
      </c>
      <c r="N269" s="109" t="str">
        <f ca="1">IFERROR(OFFSET(INDEX!$F$1,M269-1,0),"")</f>
        <v/>
      </c>
      <c r="P269" s="109" t="str">
        <f t="shared" ca="1" si="73"/>
        <v/>
      </c>
      <c r="Q269" s="109" t="str">
        <f t="shared" ca="1" si="68"/>
        <v/>
      </c>
      <c r="R269" s="109" t="str">
        <f t="shared" ca="1" si="69"/>
        <v/>
      </c>
      <c r="S269" s="109" t="str">
        <f t="shared" ca="1" si="80"/>
        <v/>
      </c>
      <c r="T269" s="109" t="str">
        <f t="shared" ca="1" si="74"/>
        <v/>
      </c>
      <c r="V269" s="106" t="str">
        <f ca="1">IF(E269="","",IF(SUM($Q$4:Q269)=0,100000,ABS(SUM($P$4:P269)/SUM($Q$4:Q269))))</f>
        <v/>
      </c>
      <c r="W269" s="109" t="str">
        <f t="shared" ca="1" si="75"/>
        <v/>
      </c>
      <c r="X269" s="109" t="str">
        <f t="shared" ca="1" si="75"/>
        <v/>
      </c>
      <c r="Z269" s="110" t="str">
        <f t="shared" ca="1" si="70"/>
        <v/>
      </c>
      <c r="AA269" s="109" t="str">
        <f t="shared" ca="1" si="76"/>
        <v/>
      </c>
      <c r="AC269" s="110" t="str">
        <f t="shared" ca="1" si="71"/>
        <v/>
      </c>
      <c r="AD269" s="109" t="str">
        <f t="shared" ca="1" si="77"/>
        <v/>
      </c>
      <c r="AF269" s="109" t="str">
        <f t="shared" ca="1" si="78"/>
        <v/>
      </c>
      <c r="AG269" s="110" t="str">
        <f t="shared" ca="1" si="72"/>
        <v/>
      </c>
      <c r="AH269" s="109" t="str">
        <f t="shared" ca="1" si="79"/>
        <v/>
      </c>
    </row>
    <row r="270" spans="5:34" x14ac:dyDescent="0.2">
      <c r="E270" s="108" t="str">
        <f ca="1">SELECTED!C270</f>
        <v/>
      </c>
      <c r="F270" s="104" t="str">
        <f ca="1">SELECTED!D270</f>
        <v/>
      </c>
      <c r="G270" s="104" t="str">
        <f ca="1">SELECTED!E270</f>
        <v/>
      </c>
      <c r="I270" s="110" t="str">
        <f t="shared" ca="1" si="65"/>
        <v/>
      </c>
      <c r="J270" s="110" t="str">
        <f t="shared" ca="1" si="66"/>
        <v/>
      </c>
      <c r="K270" s="110" t="str">
        <f t="shared" ca="1" si="67"/>
        <v/>
      </c>
      <c r="M270" s="110" t="str">
        <f ca="1">IFERROR(MATCH(E270,INDEX!A:A,1),"")</f>
        <v/>
      </c>
      <c r="N270" s="109" t="str">
        <f ca="1">IFERROR(OFFSET(INDEX!$F$1,M270-1,0),"")</f>
        <v/>
      </c>
      <c r="P270" s="109" t="str">
        <f t="shared" ca="1" si="73"/>
        <v/>
      </c>
      <c r="Q270" s="109" t="str">
        <f t="shared" ca="1" si="68"/>
        <v/>
      </c>
      <c r="R270" s="109" t="str">
        <f t="shared" ca="1" si="69"/>
        <v/>
      </c>
      <c r="S270" s="109" t="str">
        <f t="shared" ca="1" si="80"/>
        <v/>
      </c>
      <c r="T270" s="109" t="str">
        <f t="shared" ca="1" si="74"/>
        <v/>
      </c>
      <c r="V270" s="106" t="str">
        <f ca="1">IF(E270="","",IF(SUM($Q$4:Q270)=0,100000,ABS(SUM($P$4:P270)/SUM($Q$4:Q270))))</f>
        <v/>
      </c>
      <c r="W270" s="109" t="str">
        <f t="shared" ca="1" si="75"/>
        <v/>
      </c>
      <c r="X270" s="109" t="str">
        <f t="shared" ca="1" si="75"/>
        <v/>
      </c>
      <c r="Z270" s="110" t="str">
        <f t="shared" ca="1" si="70"/>
        <v/>
      </c>
      <c r="AA270" s="109" t="str">
        <f t="shared" ca="1" si="76"/>
        <v/>
      </c>
      <c r="AC270" s="110" t="str">
        <f t="shared" ca="1" si="71"/>
        <v/>
      </c>
      <c r="AD270" s="109" t="str">
        <f t="shared" ca="1" si="77"/>
        <v/>
      </c>
      <c r="AF270" s="109" t="str">
        <f t="shared" ca="1" si="78"/>
        <v/>
      </c>
      <c r="AG270" s="110" t="str">
        <f t="shared" ca="1" si="72"/>
        <v/>
      </c>
      <c r="AH270" s="109" t="str">
        <f t="shared" ca="1" si="79"/>
        <v/>
      </c>
    </row>
    <row r="271" spans="5:34" x14ac:dyDescent="0.2">
      <c r="E271" s="108" t="str">
        <f ca="1">SELECTED!C271</f>
        <v/>
      </c>
      <c r="F271" s="104" t="str">
        <f ca="1">SELECTED!D271</f>
        <v/>
      </c>
      <c r="G271" s="104" t="str">
        <f ca="1">SELECTED!E271</f>
        <v/>
      </c>
      <c r="I271" s="110" t="str">
        <f t="shared" ca="1" si="65"/>
        <v/>
      </c>
      <c r="J271" s="110" t="str">
        <f t="shared" ca="1" si="66"/>
        <v/>
      </c>
      <c r="K271" s="110" t="str">
        <f t="shared" ca="1" si="67"/>
        <v/>
      </c>
      <c r="M271" s="110" t="str">
        <f ca="1">IFERROR(MATCH(E271,INDEX!A:A,1),"")</f>
        <v/>
      </c>
      <c r="N271" s="109" t="str">
        <f ca="1">IFERROR(OFFSET(INDEX!$F$1,M271-1,0),"")</f>
        <v/>
      </c>
      <c r="P271" s="109" t="str">
        <f t="shared" ca="1" si="73"/>
        <v/>
      </c>
      <c r="Q271" s="109" t="str">
        <f t="shared" ca="1" si="68"/>
        <v/>
      </c>
      <c r="R271" s="109" t="str">
        <f t="shared" ca="1" si="69"/>
        <v/>
      </c>
      <c r="S271" s="109" t="str">
        <f t="shared" ca="1" si="80"/>
        <v/>
      </c>
      <c r="T271" s="109" t="str">
        <f t="shared" ca="1" si="74"/>
        <v/>
      </c>
      <c r="V271" s="106" t="str">
        <f ca="1">IF(E271="","",IF(SUM($Q$4:Q271)=0,100000,ABS(SUM($P$4:P271)/SUM($Q$4:Q271))))</f>
        <v/>
      </c>
      <c r="W271" s="109" t="str">
        <f t="shared" ca="1" si="75"/>
        <v/>
      </c>
      <c r="X271" s="109" t="str">
        <f t="shared" ca="1" si="75"/>
        <v/>
      </c>
      <c r="Z271" s="110" t="str">
        <f t="shared" ca="1" si="70"/>
        <v/>
      </c>
      <c r="AA271" s="109" t="str">
        <f t="shared" ca="1" si="76"/>
        <v/>
      </c>
      <c r="AC271" s="110" t="str">
        <f t="shared" ca="1" si="71"/>
        <v/>
      </c>
      <c r="AD271" s="109" t="str">
        <f t="shared" ca="1" si="77"/>
        <v/>
      </c>
      <c r="AF271" s="109" t="str">
        <f t="shared" ca="1" si="78"/>
        <v/>
      </c>
      <c r="AG271" s="110" t="str">
        <f t="shared" ca="1" si="72"/>
        <v/>
      </c>
      <c r="AH271" s="109" t="str">
        <f t="shared" ca="1" si="79"/>
        <v/>
      </c>
    </row>
    <row r="272" spans="5:34" x14ac:dyDescent="0.2">
      <c r="E272" s="108" t="str">
        <f ca="1">SELECTED!C272</f>
        <v/>
      </c>
      <c r="F272" s="104" t="str">
        <f ca="1">SELECTED!D272</f>
        <v/>
      </c>
      <c r="G272" s="104" t="str">
        <f ca="1">SELECTED!E272</f>
        <v/>
      </c>
      <c r="I272" s="110" t="str">
        <f t="shared" ca="1" si="65"/>
        <v/>
      </c>
      <c r="J272" s="110" t="str">
        <f t="shared" ca="1" si="66"/>
        <v/>
      </c>
      <c r="K272" s="110" t="str">
        <f t="shared" ca="1" si="67"/>
        <v/>
      </c>
      <c r="M272" s="110" t="str">
        <f ca="1">IFERROR(MATCH(E272,INDEX!A:A,1),"")</f>
        <v/>
      </c>
      <c r="N272" s="109" t="str">
        <f ca="1">IFERROR(OFFSET(INDEX!$F$1,M272-1,0),"")</f>
        <v/>
      </c>
      <c r="P272" s="109" t="str">
        <f t="shared" ca="1" si="73"/>
        <v/>
      </c>
      <c r="Q272" s="109" t="str">
        <f t="shared" ca="1" si="68"/>
        <v/>
      </c>
      <c r="R272" s="109" t="str">
        <f t="shared" ca="1" si="69"/>
        <v/>
      </c>
      <c r="S272" s="109" t="str">
        <f t="shared" ca="1" si="80"/>
        <v/>
      </c>
      <c r="T272" s="109" t="str">
        <f t="shared" ca="1" si="74"/>
        <v/>
      </c>
      <c r="V272" s="106" t="str">
        <f ca="1">IF(E272="","",IF(SUM($Q$4:Q272)=0,100000,ABS(SUM($P$4:P272)/SUM($Q$4:Q272))))</f>
        <v/>
      </c>
      <c r="W272" s="109" t="str">
        <f t="shared" ca="1" si="75"/>
        <v/>
      </c>
      <c r="X272" s="109" t="str">
        <f t="shared" ca="1" si="75"/>
        <v/>
      </c>
      <c r="Z272" s="110" t="str">
        <f t="shared" ca="1" si="70"/>
        <v/>
      </c>
      <c r="AA272" s="109" t="str">
        <f t="shared" ca="1" si="76"/>
        <v/>
      </c>
      <c r="AC272" s="110" t="str">
        <f t="shared" ca="1" si="71"/>
        <v/>
      </c>
      <c r="AD272" s="109" t="str">
        <f t="shared" ca="1" si="77"/>
        <v/>
      </c>
      <c r="AF272" s="109" t="str">
        <f t="shared" ca="1" si="78"/>
        <v/>
      </c>
      <c r="AG272" s="110" t="str">
        <f t="shared" ca="1" si="72"/>
        <v/>
      </c>
      <c r="AH272" s="109" t="str">
        <f t="shared" ca="1" si="79"/>
        <v/>
      </c>
    </row>
    <row r="273" spans="5:34" x14ac:dyDescent="0.2">
      <c r="E273" s="108" t="str">
        <f ca="1">SELECTED!C273</f>
        <v/>
      </c>
      <c r="F273" s="104" t="str">
        <f ca="1">SELECTED!D273</f>
        <v/>
      </c>
      <c r="G273" s="104" t="str">
        <f ca="1">SELECTED!E273</f>
        <v/>
      </c>
      <c r="I273" s="110" t="str">
        <f t="shared" ca="1" si="65"/>
        <v/>
      </c>
      <c r="J273" s="110" t="str">
        <f t="shared" ca="1" si="66"/>
        <v/>
      </c>
      <c r="K273" s="110" t="str">
        <f t="shared" ca="1" si="67"/>
        <v/>
      </c>
      <c r="M273" s="110" t="str">
        <f ca="1">IFERROR(MATCH(E273,INDEX!A:A,1),"")</f>
        <v/>
      </c>
      <c r="N273" s="109" t="str">
        <f ca="1">IFERROR(OFFSET(INDEX!$F$1,M273-1,0),"")</f>
        <v/>
      </c>
      <c r="P273" s="109" t="str">
        <f t="shared" ca="1" si="73"/>
        <v/>
      </c>
      <c r="Q273" s="109" t="str">
        <f t="shared" ca="1" si="68"/>
        <v/>
      </c>
      <c r="R273" s="109" t="str">
        <f t="shared" ca="1" si="69"/>
        <v/>
      </c>
      <c r="S273" s="109" t="str">
        <f t="shared" ca="1" si="80"/>
        <v/>
      </c>
      <c r="T273" s="109" t="str">
        <f t="shared" ca="1" si="74"/>
        <v/>
      </c>
      <c r="V273" s="106" t="str">
        <f ca="1">IF(E273="","",IF(SUM($Q$4:Q273)=0,100000,ABS(SUM($P$4:P273)/SUM($Q$4:Q273))))</f>
        <v/>
      </c>
      <c r="W273" s="109" t="str">
        <f t="shared" ca="1" si="75"/>
        <v/>
      </c>
      <c r="X273" s="109" t="str">
        <f t="shared" ca="1" si="75"/>
        <v/>
      </c>
      <c r="Z273" s="110" t="str">
        <f t="shared" ca="1" si="70"/>
        <v/>
      </c>
      <c r="AA273" s="109" t="str">
        <f t="shared" ca="1" si="76"/>
        <v/>
      </c>
      <c r="AC273" s="110" t="str">
        <f t="shared" ca="1" si="71"/>
        <v/>
      </c>
      <c r="AD273" s="109" t="str">
        <f t="shared" ca="1" si="77"/>
        <v/>
      </c>
      <c r="AF273" s="109" t="str">
        <f t="shared" ca="1" si="78"/>
        <v/>
      </c>
      <c r="AG273" s="110" t="str">
        <f t="shared" ca="1" si="72"/>
        <v/>
      </c>
      <c r="AH273" s="109" t="str">
        <f t="shared" ca="1" si="79"/>
        <v/>
      </c>
    </row>
    <row r="274" spans="5:34" x14ac:dyDescent="0.2">
      <c r="E274" s="108" t="str">
        <f ca="1">SELECTED!C274</f>
        <v/>
      </c>
      <c r="F274" s="104" t="str">
        <f ca="1">SELECTED!D274</f>
        <v/>
      </c>
      <c r="G274" s="104" t="str">
        <f ca="1">SELECTED!E274</f>
        <v/>
      </c>
      <c r="I274" s="110" t="str">
        <f t="shared" ca="1" si="65"/>
        <v/>
      </c>
      <c r="J274" s="110" t="str">
        <f t="shared" ca="1" si="66"/>
        <v/>
      </c>
      <c r="K274" s="110" t="str">
        <f t="shared" ca="1" si="67"/>
        <v/>
      </c>
      <c r="M274" s="110" t="str">
        <f ca="1">IFERROR(MATCH(E274,INDEX!A:A,1),"")</f>
        <v/>
      </c>
      <c r="N274" s="109" t="str">
        <f ca="1">IFERROR(OFFSET(INDEX!$F$1,M274-1,0),"")</f>
        <v/>
      </c>
      <c r="P274" s="109" t="str">
        <f t="shared" ca="1" si="73"/>
        <v/>
      </c>
      <c r="Q274" s="109" t="str">
        <f t="shared" ca="1" si="68"/>
        <v/>
      </c>
      <c r="R274" s="109" t="str">
        <f t="shared" ca="1" si="69"/>
        <v/>
      </c>
      <c r="S274" s="109" t="str">
        <f t="shared" ca="1" si="80"/>
        <v/>
      </c>
      <c r="T274" s="109" t="str">
        <f t="shared" ca="1" si="74"/>
        <v/>
      </c>
      <c r="V274" s="106" t="str">
        <f ca="1">IF(E274="","",IF(SUM($Q$4:Q274)=0,100000,ABS(SUM($P$4:P274)/SUM($Q$4:Q274))))</f>
        <v/>
      </c>
      <c r="W274" s="109" t="str">
        <f t="shared" ca="1" si="75"/>
        <v/>
      </c>
      <c r="X274" s="109" t="str">
        <f t="shared" ca="1" si="75"/>
        <v/>
      </c>
      <c r="Z274" s="110" t="str">
        <f t="shared" ca="1" si="70"/>
        <v/>
      </c>
      <c r="AA274" s="109" t="str">
        <f t="shared" ca="1" si="76"/>
        <v/>
      </c>
      <c r="AC274" s="110" t="str">
        <f t="shared" ca="1" si="71"/>
        <v/>
      </c>
      <c r="AD274" s="109" t="str">
        <f t="shared" ca="1" si="77"/>
        <v/>
      </c>
      <c r="AF274" s="109" t="str">
        <f t="shared" ca="1" si="78"/>
        <v/>
      </c>
      <c r="AG274" s="110" t="str">
        <f t="shared" ca="1" si="72"/>
        <v/>
      </c>
      <c r="AH274" s="109" t="str">
        <f t="shared" ca="1" si="79"/>
        <v/>
      </c>
    </row>
    <row r="275" spans="5:34" x14ac:dyDescent="0.2">
      <c r="E275" s="108" t="str">
        <f ca="1">SELECTED!C275</f>
        <v/>
      </c>
      <c r="F275" s="104" t="str">
        <f ca="1">SELECTED!D275</f>
        <v/>
      </c>
      <c r="G275" s="104" t="str">
        <f ca="1">SELECTED!E275</f>
        <v/>
      </c>
      <c r="I275" s="110" t="str">
        <f t="shared" ca="1" si="65"/>
        <v/>
      </c>
      <c r="J275" s="110" t="str">
        <f t="shared" ca="1" si="66"/>
        <v/>
      </c>
      <c r="K275" s="110" t="str">
        <f t="shared" ca="1" si="67"/>
        <v/>
      </c>
      <c r="M275" s="110" t="str">
        <f ca="1">IFERROR(MATCH(E275,INDEX!A:A,1),"")</f>
        <v/>
      </c>
      <c r="N275" s="109" t="str">
        <f ca="1">IFERROR(OFFSET(INDEX!$F$1,M275-1,0),"")</f>
        <v/>
      </c>
      <c r="P275" s="109" t="str">
        <f t="shared" ca="1" si="73"/>
        <v/>
      </c>
      <c r="Q275" s="109" t="str">
        <f t="shared" ca="1" si="68"/>
        <v/>
      </c>
      <c r="R275" s="109" t="str">
        <f t="shared" ca="1" si="69"/>
        <v/>
      </c>
      <c r="S275" s="109" t="str">
        <f t="shared" ca="1" si="80"/>
        <v/>
      </c>
      <c r="T275" s="109" t="str">
        <f t="shared" ca="1" si="74"/>
        <v/>
      </c>
      <c r="V275" s="106" t="str">
        <f ca="1">IF(E275="","",IF(SUM($Q$4:Q275)=0,100000,ABS(SUM($P$4:P275)/SUM($Q$4:Q275))))</f>
        <v/>
      </c>
      <c r="W275" s="109" t="str">
        <f t="shared" ca="1" si="75"/>
        <v/>
      </c>
      <c r="X275" s="109" t="str">
        <f t="shared" ca="1" si="75"/>
        <v/>
      </c>
      <c r="Z275" s="110" t="str">
        <f t="shared" ca="1" si="70"/>
        <v/>
      </c>
      <c r="AA275" s="109" t="str">
        <f t="shared" ca="1" si="76"/>
        <v/>
      </c>
      <c r="AC275" s="110" t="str">
        <f t="shared" ca="1" si="71"/>
        <v/>
      </c>
      <c r="AD275" s="109" t="str">
        <f t="shared" ca="1" si="77"/>
        <v/>
      </c>
      <c r="AF275" s="109" t="str">
        <f t="shared" ca="1" si="78"/>
        <v/>
      </c>
      <c r="AG275" s="110" t="str">
        <f t="shared" ca="1" si="72"/>
        <v/>
      </c>
      <c r="AH275" s="109" t="str">
        <f t="shared" ca="1" si="79"/>
        <v/>
      </c>
    </row>
    <row r="276" spans="5:34" x14ac:dyDescent="0.2">
      <c r="E276" s="108" t="str">
        <f ca="1">SELECTED!C276</f>
        <v/>
      </c>
      <c r="F276" s="104" t="str">
        <f ca="1">SELECTED!D276</f>
        <v/>
      </c>
      <c r="G276" s="104" t="str">
        <f ca="1">SELECTED!E276</f>
        <v/>
      </c>
      <c r="I276" s="110" t="str">
        <f t="shared" ca="1" si="65"/>
        <v/>
      </c>
      <c r="J276" s="110" t="str">
        <f t="shared" ca="1" si="66"/>
        <v/>
      </c>
      <c r="K276" s="110" t="str">
        <f t="shared" ca="1" si="67"/>
        <v/>
      </c>
      <c r="M276" s="110" t="str">
        <f ca="1">IFERROR(MATCH(E276,INDEX!A:A,1),"")</f>
        <v/>
      </c>
      <c r="N276" s="109" t="str">
        <f ca="1">IFERROR(OFFSET(INDEX!$F$1,M276-1,0),"")</f>
        <v/>
      </c>
      <c r="P276" s="109" t="str">
        <f t="shared" ca="1" si="73"/>
        <v/>
      </c>
      <c r="Q276" s="109" t="str">
        <f t="shared" ca="1" si="68"/>
        <v/>
      </c>
      <c r="R276" s="109" t="str">
        <f t="shared" ca="1" si="69"/>
        <v/>
      </c>
      <c r="S276" s="109" t="str">
        <f t="shared" ca="1" si="80"/>
        <v/>
      </c>
      <c r="T276" s="109" t="str">
        <f t="shared" ca="1" si="74"/>
        <v/>
      </c>
      <c r="V276" s="106" t="str">
        <f ca="1">IF(E276="","",IF(SUM($Q$4:Q276)=0,100000,ABS(SUM($P$4:P276)/SUM($Q$4:Q276))))</f>
        <v/>
      </c>
      <c r="W276" s="109" t="str">
        <f t="shared" ca="1" si="75"/>
        <v/>
      </c>
      <c r="X276" s="109" t="str">
        <f t="shared" ca="1" si="75"/>
        <v/>
      </c>
      <c r="Z276" s="110" t="str">
        <f t="shared" ca="1" si="70"/>
        <v/>
      </c>
      <c r="AA276" s="109" t="str">
        <f t="shared" ca="1" si="76"/>
        <v/>
      </c>
      <c r="AC276" s="110" t="str">
        <f t="shared" ca="1" si="71"/>
        <v/>
      </c>
      <c r="AD276" s="109" t="str">
        <f t="shared" ca="1" si="77"/>
        <v/>
      </c>
      <c r="AF276" s="109" t="str">
        <f t="shared" ca="1" si="78"/>
        <v/>
      </c>
      <c r="AG276" s="110" t="str">
        <f t="shared" ca="1" si="72"/>
        <v/>
      </c>
      <c r="AH276" s="109" t="str">
        <f t="shared" ca="1" si="79"/>
        <v/>
      </c>
    </row>
    <row r="277" spans="5:34" x14ac:dyDescent="0.2">
      <c r="E277" s="108" t="str">
        <f ca="1">SELECTED!C277</f>
        <v/>
      </c>
      <c r="F277" s="104" t="str">
        <f ca="1">SELECTED!D277</f>
        <v/>
      </c>
      <c r="G277" s="104" t="str">
        <f ca="1">SELECTED!E277</f>
        <v/>
      </c>
      <c r="I277" s="110" t="str">
        <f t="shared" ca="1" si="65"/>
        <v/>
      </c>
      <c r="J277" s="110" t="str">
        <f t="shared" ca="1" si="66"/>
        <v/>
      </c>
      <c r="K277" s="110" t="str">
        <f t="shared" ca="1" si="67"/>
        <v/>
      </c>
      <c r="M277" s="110" t="str">
        <f ca="1">IFERROR(MATCH(E277,INDEX!A:A,1),"")</f>
        <v/>
      </c>
      <c r="N277" s="109" t="str">
        <f ca="1">IFERROR(OFFSET(INDEX!$F$1,M277-1,0),"")</f>
        <v/>
      </c>
      <c r="P277" s="109" t="str">
        <f t="shared" ca="1" si="73"/>
        <v/>
      </c>
      <c r="Q277" s="109" t="str">
        <f t="shared" ca="1" si="68"/>
        <v/>
      </c>
      <c r="R277" s="109" t="str">
        <f t="shared" ca="1" si="69"/>
        <v/>
      </c>
      <c r="S277" s="109" t="str">
        <f t="shared" ca="1" si="80"/>
        <v/>
      </c>
      <c r="T277" s="109" t="str">
        <f t="shared" ca="1" si="74"/>
        <v/>
      </c>
      <c r="V277" s="106" t="str">
        <f ca="1">IF(E277="","",IF(SUM($Q$4:Q277)=0,100000,ABS(SUM($P$4:P277)/SUM($Q$4:Q277))))</f>
        <v/>
      </c>
      <c r="W277" s="109" t="str">
        <f t="shared" ca="1" si="75"/>
        <v/>
      </c>
      <c r="X277" s="109" t="str">
        <f t="shared" ca="1" si="75"/>
        <v/>
      </c>
      <c r="Z277" s="110" t="str">
        <f t="shared" ca="1" si="70"/>
        <v/>
      </c>
      <c r="AA277" s="109" t="str">
        <f t="shared" ca="1" si="76"/>
        <v/>
      </c>
      <c r="AC277" s="110" t="str">
        <f t="shared" ca="1" si="71"/>
        <v/>
      </c>
      <c r="AD277" s="109" t="str">
        <f t="shared" ca="1" si="77"/>
        <v/>
      </c>
      <c r="AF277" s="109" t="str">
        <f t="shared" ca="1" si="78"/>
        <v/>
      </c>
      <c r="AG277" s="110" t="str">
        <f t="shared" ca="1" si="72"/>
        <v/>
      </c>
      <c r="AH277" s="109" t="str">
        <f t="shared" ca="1" si="79"/>
        <v/>
      </c>
    </row>
    <row r="278" spans="5:34" x14ac:dyDescent="0.2">
      <c r="E278" s="108" t="str">
        <f ca="1">SELECTED!C278</f>
        <v/>
      </c>
      <c r="F278" s="104" t="str">
        <f ca="1">SELECTED!D278</f>
        <v/>
      </c>
      <c r="G278" s="104" t="str">
        <f ca="1">SELECTED!E278</f>
        <v/>
      </c>
      <c r="I278" s="110" t="str">
        <f t="shared" ca="1" si="65"/>
        <v/>
      </c>
      <c r="J278" s="110" t="str">
        <f t="shared" ca="1" si="66"/>
        <v/>
      </c>
      <c r="K278" s="110" t="str">
        <f t="shared" ca="1" si="67"/>
        <v/>
      </c>
      <c r="M278" s="110" t="str">
        <f ca="1">IFERROR(MATCH(E278,INDEX!A:A,1),"")</f>
        <v/>
      </c>
      <c r="N278" s="109" t="str">
        <f ca="1">IFERROR(OFFSET(INDEX!$F$1,M278-1,0),"")</f>
        <v/>
      </c>
      <c r="P278" s="109" t="str">
        <f t="shared" ca="1" si="73"/>
        <v/>
      </c>
      <c r="Q278" s="109" t="str">
        <f t="shared" ca="1" si="68"/>
        <v/>
      </c>
      <c r="R278" s="109" t="str">
        <f t="shared" ca="1" si="69"/>
        <v/>
      </c>
      <c r="S278" s="109" t="str">
        <f t="shared" ca="1" si="80"/>
        <v/>
      </c>
      <c r="T278" s="109" t="str">
        <f t="shared" ca="1" si="74"/>
        <v/>
      </c>
      <c r="V278" s="106" t="str">
        <f ca="1">IF(E278="","",IF(SUM($Q$4:Q278)=0,100000,ABS(SUM($P$4:P278)/SUM($Q$4:Q278))))</f>
        <v/>
      </c>
      <c r="W278" s="109" t="str">
        <f t="shared" ca="1" si="75"/>
        <v/>
      </c>
      <c r="X278" s="109" t="str">
        <f t="shared" ca="1" si="75"/>
        <v/>
      </c>
      <c r="Z278" s="110" t="str">
        <f t="shared" ca="1" si="70"/>
        <v/>
      </c>
      <c r="AA278" s="109" t="str">
        <f t="shared" ca="1" si="76"/>
        <v/>
      </c>
      <c r="AC278" s="110" t="str">
        <f t="shared" ca="1" si="71"/>
        <v/>
      </c>
      <c r="AD278" s="109" t="str">
        <f t="shared" ca="1" si="77"/>
        <v/>
      </c>
      <c r="AF278" s="109" t="str">
        <f t="shared" ca="1" si="78"/>
        <v/>
      </c>
      <c r="AG278" s="110" t="str">
        <f t="shared" ca="1" si="72"/>
        <v/>
      </c>
      <c r="AH278" s="109" t="str">
        <f t="shared" ca="1" si="79"/>
        <v/>
      </c>
    </row>
    <row r="279" spans="5:34" x14ac:dyDescent="0.2">
      <c r="E279" s="108" t="str">
        <f ca="1">SELECTED!C279</f>
        <v/>
      </c>
      <c r="F279" s="104" t="str">
        <f ca="1">SELECTED!D279</f>
        <v/>
      </c>
      <c r="G279" s="104" t="str">
        <f ca="1">SELECTED!E279</f>
        <v/>
      </c>
      <c r="I279" s="110" t="str">
        <f t="shared" ca="1" si="65"/>
        <v/>
      </c>
      <c r="J279" s="110" t="str">
        <f t="shared" ca="1" si="66"/>
        <v/>
      </c>
      <c r="K279" s="110" t="str">
        <f t="shared" ca="1" si="67"/>
        <v/>
      </c>
      <c r="M279" s="110" t="str">
        <f ca="1">IFERROR(MATCH(E279,INDEX!A:A,1),"")</f>
        <v/>
      </c>
      <c r="N279" s="109" t="str">
        <f ca="1">IFERROR(OFFSET(INDEX!$F$1,M279-1,0),"")</f>
        <v/>
      </c>
      <c r="P279" s="109" t="str">
        <f t="shared" ca="1" si="73"/>
        <v/>
      </c>
      <c r="Q279" s="109" t="str">
        <f t="shared" ca="1" si="68"/>
        <v/>
      </c>
      <c r="R279" s="109" t="str">
        <f t="shared" ca="1" si="69"/>
        <v/>
      </c>
      <c r="S279" s="109" t="str">
        <f t="shared" ca="1" si="80"/>
        <v/>
      </c>
      <c r="T279" s="109" t="str">
        <f t="shared" ca="1" si="74"/>
        <v/>
      </c>
      <c r="V279" s="106" t="str">
        <f ca="1">IF(E279="","",IF(SUM($Q$4:Q279)=0,100000,ABS(SUM($P$4:P279)/SUM($Q$4:Q279))))</f>
        <v/>
      </c>
      <c r="W279" s="109" t="str">
        <f t="shared" ca="1" si="75"/>
        <v/>
      </c>
      <c r="X279" s="109" t="str">
        <f t="shared" ca="1" si="75"/>
        <v/>
      </c>
      <c r="Z279" s="110" t="str">
        <f t="shared" ca="1" si="70"/>
        <v/>
      </c>
      <c r="AA279" s="109" t="str">
        <f t="shared" ca="1" si="76"/>
        <v/>
      </c>
      <c r="AC279" s="110" t="str">
        <f t="shared" ca="1" si="71"/>
        <v/>
      </c>
      <c r="AD279" s="109" t="str">
        <f t="shared" ca="1" si="77"/>
        <v/>
      </c>
      <c r="AF279" s="109" t="str">
        <f t="shared" ca="1" si="78"/>
        <v/>
      </c>
      <c r="AG279" s="110" t="str">
        <f t="shared" ca="1" si="72"/>
        <v/>
      </c>
      <c r="AH279" s="109" t="str">
        <f t="shared" ca="1" si="79"/>
        <v/>
      </c>
    </row>
    <row r="280" spans="5:34" x14ac:dyDescent="0.2">
      <c r="E280" s="108" t="str">
        <f ca="1">SELECTED!C280</f>
        <v/>
      </c>
      <c r="F280" s="104" t="str">
        <f ca="1">SELECTED!D280</f>
        <v/>
      </c>
      <c r="G280" s="104" t="str">
        <f ca="1">SELECTED!E280</f>
        <v/>
      </c>
      <c r="I280" s="110" t="str">
        <f t="shared" ca="1" si="65"/>
        <v/>
      </c>
      <c r="J280" s="110" t="str">
        <f t="shared" ca="1" si="66"/>
        <v/>
      </c>
      <c r="K280" s="110" t="str">
        <f t="shared" ca="1" si="67"/>
        <v/>
      </c>
      <c r="M280" s="110" t="str">
        <f ca="1">IFERROR(MATCH(E280,INDEX!A:A,1),"")</f>
        <v/>
      </c>
      <c r="N280" s="109" t="str">
        <f ca="1">IFERROR(OFFSET(INDEX!$F$1,M280-1,0),"")</f>
        <v/>
      </c>
      <c r="P280" s="109" t="str">
        <f t="shared" ca="1" si="73"/>
        <v/>
      </c>
      <c r="Q280" s="109" t="str">
        <f t="shared" ca="1" si="68"/>
        <v/>
      </c>
      <c r="R280" s="109" t="str">
        <f t="shared" ca="1" si="69"/>
        <v/>
      </c>
      <c r="S280" s="109" t="str">
        <f t="shared" ca="1" si="80"/>
        <v/>
      </c>
      <c r="T280" s="109" t="str">
        <f t="shared" ca="1" si="74"/>
        <v/>
      </c>
      <c r="V280" s="106" t="str">
        <f ca="1">IF(E280="","",IF(SUM($Q$4:Q280)=0,100000,ABS(SUM($P$4:P280)/SUM($Q$4:Q280))))</f>
        <v/>
      </c>
      <c r="W280" s="109" t="str">
        <f t="shared" ca="1" si="75"/>
        <v/>
      </c>
      <c r="X280" s="109" t="str">
        <f t="shared" ca="1" si="75"/>
        <v/>
      </c>
      <c r="Z280" s="110" t="str">
        <f t="shared" ca="1" si="70"/>
        <v/>
      </c>
      <c r="AA280" s="109" t="str">
        <f t="shared" ca="1" si="76"/>
        <v/>
      </c>
      <c r="AC280" s="110" t="str">
        <f t="shared" ca="1" si="71"/>
        <v/>
      </c>
      <c r="AD280" s="109" t="str">
        <f t="shared" ca="1" si="77"/>
        <v/>
      </c>
      <c r="AF280" s="109" t="str">
        <f t="shared" ca="1" si="78"/>
        <v/>
      </c>
      <c r="AG280" s="110" t="str">
        <f t="shared" ca="1" si="72"/>
        <v/>
      </c>
      <c r="AH280" s="109" t="str">
        <f t="shared" ca="1" si="79"/>
        <v/>
      </c>
    </row>
    <row r="281" spans="5:34" x14ac:dyDescent="0.2">
      <c r="E281" s="108" t="str">
        <f ca="1">SELECTED!C281</f>
        <v/>
      </c>
      <c r="F281" s="104" t="str">
        <f ca="1">SELECTED!D281</f>
        <v/>
      </c>
      <c r="G281" s="104" t="str">
        <f ca="1">SELECTED!E281</f>
        <v/>
      </c>
      <c r="I281" s="110" t="str">
        <f t="shared" ca="1" si="65"/>
        <v/>
      </c>
      <c r="J281" s="110" t="str">
        <f t="shared" ca="1" si="66"/>
        <v/>
      </c>
      <c r="K281" s="110" t="str">
        <f t="shared" ca="1" si="67"/>
        <v/>
      </c>
      <c r="M281" s="110" t="str">
        <f ca="1">IFERROR(MATCH(E281,INDEX!A:A,1),"")</f>
        <v/>
      </c>
      <c r="N281" s="109" t="str">
        <f ca="1">IFERROR(OFFSET(INDEX!$F$1,M281-1,0),"")</f>
        <v/>
      </c>
      <c r="P281" s="109" t="str">
        <f t="shared" ca="1" si="73"/>
        <v/>
      </c>
      <c r="Q281" s="109" t="str">
        <f t="shared" ca="1" si="68"/>
        <v/>
      </c>
      <c r="R281" s="109" t="str">
        <f t="shared" ca="1" si="69"/>
        <v/>
      </c>
      <c r="S281" s="109" t="str">
        <f t="shared" ca="1" si="80"/>
        <v/>
      </c>
      <c r="T281" s="109" t="str">
        <f t="shared" ca="1" si="74"/>
        <v/>
      </c>
      <c r="V281" s="106" t="str">
        <f ca="1">IF(E281="","",IF(SUM($Q$4:Q281)=0,100000,ABS(SUM($P$4:P281)/SUM($Q$4:Q281))))</f>
        <v/>
      </c>
      <c r="W281" s="109" t="str">
        <f t="shared" ca="1" si="75"/>
        <v/>
      </c>
      <c r="X281" s="109" t="str">
        <f t="shared" ca="1" si="75"/>
        <v/>
      </c>
      <c r="Z281" s="110" t="str">
        <f t="shared" ca="1" si="70"/>
        <v/>
      </c>
      <c r="AA281" s="109" t="str">
        <f t="shared" ca="1" si="76"/>
        <v/>
      </c>
      <c r="AC281" s="110" t="str">
        <f t="shared" ca="1" si="71"/>
        <v/>
      </c>
      <c r="AD281" s="109" t="str">
        <f t="shared" ca="1" si="77"/>
        <v/>
      </c>
      <c r="AF281" s="109" t="str">
        <f t="shared" ca="1" si="78"/>
        <v/>
      </c>
      <c r="AG281" s="110" t="str">
        <f t="shared" ca="1" si="72"/>
        <v/>
      </c>
      <c r="AH281" s="109" t="str">
        <f t="shared" ca="1" si="79"/>
        <v/>
      </c>
    </row>
    <row r="282" spans="5:34" x14ac:dyDescent="0.2">
      <c r="E282" s="108" t="str">
        <f ca="1">SELECTED!C282</f>
        <v/>
      </c>
      <c r="F282" s="104" t="str">
        <f ca="1">SELECTED!D282</f>
        <v/>
      </c>
      <c r="G282" s="104" t="str">
        <f ca="1">SELECTED!E282</f>
        <v/>
      </c>
      <c r="I282" s="110" t="str">
        <f t="shared" ca="1" si="65"/>
        <v/>
      </c>
      <c r="J282" s="110" t="str">
        <f t="shared" ca="1" si="66"/>
        <v/>
      </c>
      <c r="K282" s="110" t="str">
        <f t="shared" ca="1" si="67"/>
        <v/>
      </c>
      <c r="M282" s="110" t="str">
        <f ca="1">IFERROR(MATCH(E282,INDEX!A:A,1),"")</f>
        <v/>
      </c>
      <c r="N282" s="109" t="str">
        <f ca="1">IFERROR(OFFSET(INDEX!$F$1,M282-1,0),"")</f>
        <v/>
      </c>
      <c r="P282" s="109" t="str">
        <f t="shared" ca="1" si="73"/>
        <v/>
      </c>
      <c r="Q282" s="109" t="str">
        <f t="shared" ca="1" si="68"/>
        <v/>
      </c>
      <c r="R282" s="109" t="str">
        <f t="shared" ca="1" si="69"/>
        <v/>
      </c>
      <c r="S282" s="109" t="str">
        <f t="shared" ca="1" si="80"/>
        <v/>
      </c>
      <c r="T282" s="109" t="str">
        <f t="shared" ca="1" si="74"/>
        <v/>
      </c>
      <c r="V282" s="106" t="str">
        <f ca="1">IF(E282="","",IF(SUM($Q$4:Q282)=0,100000,ABS(SUM($P$4:P282)/SUM($Q$4:Q282))))</f>
        <v/>
      </c>
      <c r="W282" s="109" t="str">
        <f t="shared" ca="1" si="75"/>
        <v/>
      </c>
      <c r="X282" s="109" t="str">
        <f t="shared" ca="1" si="75"/>
        <v/>
      </c>
      <c r="Z282" s="110" t="str">
        <f t="shared" ca="1" si="70"/>
        <v/>
      </c>
      <c r="AA282" s="109" t="str">
        <f t="shared" ca="1" si="76"/>
        <v/>
      </c>
      <c r="AC282" s="110" t="str">
        <f t="shared" ca="1" si="71"/>
        <v/>
      </c>
      <c r="AD282" s="109" t="str">
        <f t="shared" ca="1" si="77"/>
        <v/>
      </c>
      <c r="AF282" s="109" t="str">
        <f t="shared" ca="1" si="78"/>
        <v/>
      </c>
      <c r="AG282" s="110" t="str">
        <f t="shared" ca="1" si="72"/>
        <v/>
      </c>
      <c r="AH282" s="109" t="str">
        <f t="shared" ca="1" si="79"/>
        <v/>
      </c>
    </row>
    <row r="283" spans="5:34" x14ac:dyDescent="0.2">
      <c r="E283" s="108" t="str">
        <f ca="1">SELECTED!C283</f>
        <v/>
      </c>
      <c r="F283" s="104" t="str">
        <f ca="1">SELECTED!D283</f>
        <v/>
      </c>
      <c r="G283" s="104" t="str">
        <f ca="1">SELECTED!E283</f>
        <v/>
      </c>
      <c r="I283" s="110" t="str">
        <f t="shared" ca="1" si="65"/>
        <v/>
      </c>
      <c r="J283" s="110" t="str">
        <f t="shared" ca="1" si="66"/>
        <v/>
      </c>
      <c r="K283" s="110" t="str">
        <f t="shared" ca="1" si="67"/>
        <v/>
      </c>
      <c r="M283" s="110" t="str">
        <f ca="1">IFERROR(MATCH(E283,INDEX!A:A,1),"")</f>
        <v/>
      </c>
      <c r="N283" s="109" t="str">
        <f ca="1">IFERROR(OFFSET(INDEX!$F$1,M283-1,0),"")</f>
        <v/>
      </c>
      <c r="P283" s="109" t="str">
        <f t="shared" ca="1" si="73"/>
        <v/>
      </c>
      <c r="Q283" s="109" t="str">
        <f t="shared" ca="1" si="68"/>
        <v/>
      </c>
      <c r="R283" s="109" t="str">
        <f t="shared" ca="1" si="69"/>
        <v/>
      </c>
      <c r="S283" s="109" t="str">
        <f t="shared" ca="1" si="80"/>
        <v/>
      </c>
      <c r="T283" s="109" t="str">
        <f t="shared" ca="1" si="74"/>
        <v/>
      </c>
      <c r="V283" s="106" t="str">
        <f ca="1">IF(E283="","",IF(SUM($Q$4:Q283)=0,100000,ABS(SUM($P$4:P283)/SUM($Q$4:Q283))))</f>
        <v/>
      </c>
      <c r="W283" s="109" t="str">
        <f t="shared" ca="1" si="75"/>
        <v/>
      </c>
      <c r="X283" s="109" t="str">
        <f t="shared" ca="1" si="75"/>
        <v/>
      </c>
      <c r="Z283" s="110" t="str">
        <f t="shared" ca="1" si="70"/>
        <v/>
      </c>
      <c r="AA283" s="109" t="str">
        <f t="shared" ca="1" si="76"/>
        <v/>
      </c>
      <c r="AC283" s="110" t="str">
        <f t="shared" ca="1" si="71"/>
        <v/>
      </c>
      <c r="AD283" s="109" t="str">
        <f t="shared" ca="1" si="77"/>
        <v/>
      </c>
      <c r="AF283" s="109" t="str">
        <f t="shared" ca="1" si="78"/>
        <v/>
      </c>
      <c r="AG283" s="110" t="str">
        <f t="shared" ca="1" si="72"/>
        <v/>
      </c>
      <c r="AH283" s="109" t="str">
        <f t="shared" ca="1" si="79"/>
        <v/>
      </c>
    </row>
    <row r="284" spans="5:34" x14ac:dyDescent="0.2">
      <c r="E284" s="108" t="str">
        <f ca="1">SELECTED!C284</f>
        <v/>
      </c>
      <c r="F284" s="104" t="str">
        <f ca="1">SELECTED!D284</f>
        <v/>
      </c>
      <c r="G284" s="104" t="str">
        <f ca="1">SELECTED!E284</f>
        <v/>
      </c>
      <c r="I284" s="110" t="str">
        <f t="shared" ca="1" si="65"/>
        <v/>
      </c>
      <c r="J284" s="110" t="str">
        <f t="shared" ca="1" si="66"/>
        <v/>
      </c>
      <c r="K284" s="110" t="str">
        <f t="shared" ca="1" si="67"/>
        <v/>
      </c>
      <c r="M284" s="110" t="str">
        <f ca="1">IFERROR(MATCH(E284,INDEX!A:A,1),"")</f>
        <v/>
      </c>
      <c r="N284" s="109" t="str">
        <f ca="1">IFERROR(OFFSET(INDEX!$F$1,M284-1,0),"")</f>
        <v/>
      </c>
      <c r="P284" s="109" t="str">
        <f t="shared" ca="1" si="73"/>
        <v/>
      </c>
      <c r="Q284" s="109" t="str">
        <f t="shared" ca="1" si="68"/>
        <v/>
      </c>
      <c r="R284" s="109" t="str">
        <f t="shared" ca="1" si="69"/>
        <v/>
      </c>
      <c r="S284" s="109" t="str">
        <f t="shared" ca="1" si="80"/>
        <v/>
      </c>
      <c r="T284" s="109" t="str">
        <f t="shared" ca="1" si="74"/>
        <v/>
      </c>
      <c r="V284" s="106" t="str">
        <f ca="1">IF(E284="","",IF(SUM($Q$4:Q284)=0,100000,ABS(SUM($P$4:P284)/SUM($Q$4:Q284))))</f>
        <v/>
      </c>
      <c r="W284" s="109" t="str">
        <f t="shared" ca="1" si="75"/>
        <v/>
      </c>
      <c r="X284" s="109" t="str">
        <f t="shared" ca="1" si="75"/>
        <v/>
      </c>
      <c r="Z284" s="110" t="str">
        <f t="shared" ca="1" si="70"/>
        <v/>
      </c>
      <c r="AA284" s="109" t="str">
        <f t="shared" ca="1" si="76"/>
        <v/>
      </c>
      <c r="AC284" s="110" t="str">
        <f t="shared" ca="1" si="71"/>
        <v/>
      </c>
      <c r="AD284" s="109" t="str">
        <f t="shared" ca="1" si="77"/>
        <v/>
      </c>
      <c r="AF284" s="109" t="str">
        <f t="shared" ca="1" si="78"/>
        <v/>
      </c>
      <c r="AG284" s="110" t="str">
        <f t="shared" ca="1" si="72"/>
        <v/>
      </c>
      <c r="AH284" s="109" t="str">
        <f t="shared" ca="1" si="79"/>
        <v/>
      </c>
    </row>
    <row r="285" spans="5:34" x14ac:dyDescent="0.2">
      <c r="E285" s="108" t="str">
        <f ca="1">SELECTED!C285</f>
        <v/>
      </c>
      <c r="F285" s="104" t="str">
        <f ca="1">SELECTED!D285</f>
        <v/>
      </c>
      <c r="G285" s="104" t="str">
        <f ca="1">SELECTED!E285</f>
        <v/>
      </c>
      <c r="I285" s="110" t="str">
        <f t="shared" ca="1" si="65"/>
        <v/>
      </c>
      <c r="J285" s="110" t="str">
        <f t="shared" ca="1" si="66"/>
        <v/>
      </c>
      <c r="K285" s="110" t="str">
        <f t="shared" ca="1" si="67"/>
        <v/>
      </c>
      <c r="M285" s="110" t="str">
        <f ca="1">IFERROR(MATCH(E285,INDEX!A:A,1),"")</f>
        <v/>
      </c>
      <c r="N285" s="109" t="str">
        <f ca="1">IFERROR(OFFSET(INDEX!$F$1,M285-1,0),"")</f>
        <v/>
      </c>
      <c r="P285" s="109" t="str">
        <f t="shared" ca="1" si="73"/>
        <v/>
      </c>
      <c r="Q285" s="109" t="str">
        <f t="shared" ca="1" si="68"/>
        <v/>
      </c>
      <c r="R285" s="109" t="str">
        <f t="shared" ca="1" si="69"/>
        <v/>
      </c>
      <c r="S285" s="109" t="str">
        <f t="shared" ca="1" si="80"/>
        <v/>
      </c>
      <c r="T285" s="109" t="str">
        <f t="shared" ca="1" si="74"/>
        <v/>
      </c>
      <c r="V285" s="106" t="str">
        <f ca="1">IF(E285="","",IF(SUM($Q$4:Q285)=0,100000,ABS(SUM($P$4:P285)/SUM($Q$4:Q285))))</f>
        <v/>
      </c>
      <c r="W285" s="109" t="str">
        <f t="shared" ca="1" si="75"/>
        <v/>
      </c>
      <c r="X285" s="109" t="str">
        <f t="shared" ca="1" si="75"/>
        <v/>
      </c>
      <c r="Z285" s="110" t="str">
        <f t="shared" ca="1" si="70"/>
        <v/>
      </c>
      <c r="AA285" s="109" t="str">
        <f t="shared" ca="1" si="76"/>
        <v/>
      </c>
      <c r="AC285" s="110" t="str">
        <f t="shared" ca="1" si="71"/>
        <v/>
      </c>
      <c r="AD285" s="109" t="str">
        <f t="shared" ca="1" si="77"/>
        <v/>
      </c>
      <c r="AF285" s="109" t="str">
        <f t="shared" ca="1" si="78"/>
        <v/>
      </c>
      <c r="AG285" s="110" t="str">
        <f t="shared" ca="1" si="72"/>
        <v/>
      </c>
      <c r="AH285" s="109" t="str">
        <f t="shared" ca="1" si="79"/>
        <v/>
      </c>
    </row>
    <row r="286" spans="5:34" x14ac:dyDescent="0.2">
      <c r="E286" s="108" t="str">
        <f ca="1">SELECTED!C286</f>
        <v/>
      </c>
      <c r="F286" s="104" t="str">
        <f ca="1">SELECTED!D286</f>
        <v/>
      </c>
      <c r="G286" s="104" t="str">
        <f ca="1">SELECTED!E286</f>
        <v/>
      </c>
      <c r="I286" s="110" t="str">
        <f t="shared" ca="1" si="65"/>
        <v/>
      </c>
      <c r="J286" s="110" t="str">
        <f t="shared" ca="1" si="66"/>
        <v/>
      </c>
      <c r="K286" s="110" t="str">
        <f t="shared" ca="1" si="67"/>
        <v/>
      </c>
      <c r="M286" s="110" t="str">
        <f ca="1">IFERROR(MATCH(E286,INDEX!A:A,1),"")</f>
        <v/>
      </c>
      <c r="N286" s="109" t="str">
        <f ca="1">IFERROR(OFFSET(INDEX!$F$1,M286-1,0),"")</f>
        <v/>
      </c>
      <c r="P286" s="109" t="str">
        <f t="shared" ca="1" si="73"/>
        <v/>
      </c>
      <c r="Q286" s="109" t="str">
        <f t="shared" ca="1" si="68"/>
        <v/>
      </c>
      <c r="R286" s="109" t="str">
        <f t="shared" ca="1" si="69"/>
        <v/>
      </c>
      <c r="S286" s="109" t="str">
        <f t="shared" ca="1" si="80"/>
        <v/>
      </c>
      <c r="T286" s="109" t="str">
        <f t="shared" ca="1" si="74"/>
        <v/>
      </c>
      <c r="V286" s="106" t="str">
        <f ca="1">IF(E286="","",IF(SUM($Q$4:Q286)=0,100000,ABS(SUM($P$4:P286)/SUM($Q$4:Q286))))</f>
        <v/>
      </c>
      <c r="W286" s="109" t="str">
        <f t="shared" ca="1" si="75"/>
        <v/>
      </c>
      <c r="X286" s="109" t="str">
        <f t="shared" ca="1" si="75"/>
        <v/>
      </c>
      <c r="Z286" s="110" t="str">
        <f t="shared" ca="1" si="70"/>
        <v/>
      </c>
      <c r="AA286" s="109" t="str">
        <f t="shared" ca="1" si="76"/>
        <v/>
      </c>
      <c r="AC286" s="110" t="str">
        <f t="shared" ca="1" si="71"/>
        <v/>
      </c>
      <c r="AD286" s="109" t="str">
        <f t="shared" ca="1" si="77"/>
        <v/>
      </c>
      <c r="AF286" s="109" t="str">
        <f t="shared" ca="1" si="78"/>
        <v/>
      </c>
      <c r="AG286" s="110" t="str">
        <f t="shared" ca="1" si="72"/>
        <v/>
      </c>
      <c r="AH286" s="109" t="str">
        <f t="shared" ca="1" si="79"/>
        <v/>
      </c>
    </row>
    <row r="287" spans="5:34" x14ac:dyDescent="0.2">
      <c r="E287" s="108" t="str">
        <f ca="1">SELECTED!C287</f>
        <v/>
      </c>
      <c r="F287" s="104" t="str">
        <f ca="1">SELECTED!D287</f>
        <v/>
      </c>
      <c r="G287" s="104" t="str">
        <f ca="1">SELECTED!E287</f>
        <v/>
      </c>
      <c r="I287" s="110" t="str">
        <f t="shared" ca="1" si="65"/>
        <v/>
      </c>
      <c r="J287" s="110" t="str">
        <f t="shared" ca="1" si="66"/>
        <v/>
      </c>
      <c r="K287" s="110" t="str">
        <f t="shared" ca="1" si="67"/>
        <v/>
      </c>
      <c r="M287" s="110" t="str">
        <f ca="1">IFERROR(MATCH(E287,INDEX!A:A,1),"")</f>
        <v/>
      </c>
      <c r="N287" s="109" t="str">
        <f ca="1">IFERROR(OFFSET(INDEX!$F$1,M287-1,0),"")</f>
        <v/>
      </c>
      <c r="P287" s="109" t="str">
        <f t="shared" ca="1" si="73"/>
        <v/>
      </c>
      <c r="Q287" s="109" t="str">
        <f t="shared" ca="1" si="68"/>
        <v/>
      </c>
      <c r="R287" s="109" t="str">
        <f t="shared" ca="1" si="69"/>
        <v/>
      </c>
      <c r="S287" s="109" t="str">
        <f t="shared" ca="1" si="80"/>
        <v/>
      </c>
      <c r="T287" s="109" t="str">
        <f t="shared" ca="1" si="74"/>
        <v/>
      </c>
      <c r="V287" s="106" t="str">
        <f ca="1">IF(E287="","",IF(SUM($Q$4:Q287)=0,100000,ABS(SUM($P$4:P287)/SUM($Q$4:Q287))))</f>
        <v/>
      </c>
      <c r="W287" s="109" t="str">
        <f t="shared" ca="1" si="75"/>
        <v/>
      </c>
      <c r="X287" s="109" t="str">
        <f t="shared" ca="1" si="75"/>
        <v/>
      </c>
      <c r="Z287" s="110" t="str">
        <f t="shared" ca="1" si="70"/>
        <v/>
      </c>
      <c r="AA287" s="109" t="str">
        <f t="shared" ca="1" si="76"/>
        <v/>
      </c>
      <c r="AC287" s="110" t="str">
        <f t="shared" ca="1" si="71"/>
        <v/>
      </c>
      <c r="AD287" s="109" t="str">
        <f t="shared" ca="1" si="77"/>
        <v/>
      </c>
      <c r="AF287" s="109" t="str">
        <f t="shared" ca="1" si="78"/>
        <v/>
      </c>
      <c r="AG287" s="110" t="str">
        <f t="shared" ca="1" si="72"/>
        <v/>
      </c>
      <c r="AH287" s="109" t="str">
        <f t="shared" ca="1" si="79"/>
        <v/>
      </c>
    </row>
    <row r="288" spans="5:34" x14ac:dyDescent="0.2">
      <c r="E288" s="108" t="str">
        <f ca="1">SELECTED!C288</f>
        <v/>
      </c>
      <c r="F288" s="104" t="str">
        <f ca="1">SELECTED!D288</f>
        <v/>
      </c>
      <c r="G288" s="104" t="str">
        <f ca="1">SELECTED!E288</f>
        <v/>
      </c>
      <c r="I288" s="110" t="str">
        <f t="shared" ca="1" si="65"/>
        <v/>
      </c>
      <c r="J288" s="110" t="str">
        <f t="shared" ca="1" si="66"/>
        <v/>
      </c>
      <c r="K288" s="110" t="str">
        <f t="shared" ca="1" si="67"/>
        <v/>
      </c>
      <c r="M288" s="110" t="str">
        <f ca="1">IFERROR(MATCH(E288,INDEX!A:A,1),"")</f>
        <v/>
      </c>
      <c r="N288" s="109" t="str">
        <f ca="1">IFERROR(OFFSET(INDEX!$F$1,M288-1,0),"")</f>
        <v/>
      </c>
      <c r="P288" s="109" t="str">
        <f t="shared" ca="1" si="73"/>
        <v/>
      </c>
      <c r="Q288" s="109" t="str">
        <f t="shared" ca="1" si="68"/>
        <v/>
      </c>
      <c r="R288" s="109" t="str">
        <f t="shared" ca="1" si="69"/>
        <v/>
      </c>
      <c r="S288" s="109" t="str">
        <f t="shared" ca="1" si="80"/>
        <v/>
      </c>
      <c r="T288" s="109" t="str">
        <f t="shared" ca="1" si="74"/>
        <v/>
      </c>
      <c r="V288" s="106" t="str">
        <f ca="1">IF(E288="","",IF(SUM($Q$4:Q288)=0,100000,ABS(SUM($P$4:P288)/SUM($Q$4:Q288))))</f>
        <v/>
      </c>
      <c r="W288" s="109" t="str">
        <f t="shared" ca="1" si="75"/>
        <v/>
      </c>
      <c r="X288" s="109" t="str">
        <f t="shared" ca="1" si="75"/>
        <v/>
      </c>
      <c r="Z288" s="110" t="str">
        <f t="shared" ca="1" si="70"/>
        <v/>
      </c>
      <c r="AA288" s="109" t="str">
        <f t="shared" ca="1" si="76"/>
        <v/>
      </c>
      <c r="AC288" s="110" t="str">
        <f t="shared" ca="1" si="71"/>
        <v/>
      </c>
      <c r="AD288" s="109" t="str">
        <f t="shared" ca="1" si="77"/>
        <v/>
      </c>
      <c r="AF288" s="109" t="str">
        <f t="shared" ca="1" si="78"/>
        <v/>
      </c>
      <c r="AG288" s="110" t="str">
        <f t="shared" ca="1" si="72"/>
        <v/>
      </c>
      <c r="AH288" s="109" t="str">
        <f t="shared" ca="1" si="79"/>
        <v/>
      </c>
    </row>
    <row r="289" spans="5:34" x14ac:dyDescent="0.2">
      <c r="E289" s="108" t="str">
        <f ca="1">SELECTED!C289</f>
        <v/>
      </c>
      <c r="F289" s="104" t="str">
        <f ca="1">SELECTED!D289</f>
        <v/>
      </c>
      <c r="G289" s="104" t="str">
        <f ca="1">SELECTED!E289</f>
        <v/>
      </c>
      <c r="I289" s="110" t="str">
        <f t="shared" ca="1" si="65"/>
        <v/>
      </c>
      <c r="J289" s="110" t="str">
        <f t="shared" ca="1" si="66"/>
        <v/>
      </c>
      <c r="K289" s="110" t="str">
        <f t="shared" ca="1" si="67"/>
        <v/>
      </c>
      <c r="M289" s="110" t="str">
        <f ca="1">IFERROR(MATCH(E289,INDEX!A:A,1),"")</f>
        <v/>
      </c>
      <c r="N289" s="109" t="str">
        <f ca="1">IFERROR(OFFSET(INDEX!$F$1,M289-1,0),"")</f>
        <v/>
      </c>
      <c r="P289" s="109" t="str">
        <f t="shared" ca="1" si="73"/>
        <v/>
      </c>
      <c r="Q289" s="109" t="str">
        <f t="shared" ca="1" si="68"/>
        <v/>
      </c>
      <c r="R289" s="109" t="str">
        <f t="shared" ca="1" si="69"/>
        <v/>
      </c>
      <c r="S289" s="109" t="str">
        <f t="shared" ca="1" si="80"/>
        <v/>
      </c>
      <c r="T289" s="109" t="str">
        <f t="shared" ca="1" si="74"/>
        <v/>
      </c>
      <c r="V289" s="106" t="str">
        <f ca="1">IF(E289="","",IF(SUM($Q$4:Q289)=0,100000,ABS(SUM($P$4:P289)/SUM($Q$4:Q289))))</f>
        <v/>
      </c>
      <c r="W289" s="109" t="str">
        <f t="shared" ca="1" si="75"/>
        <v/>
      </c>
      <c r="X289" s="109" t="str">
        <f t="shared" ca="1" si="75"/>
        <v/>
      </c>
      <c r="Z289" s="110" t="str">
        <f t="shared" ca="1" si="70"/>
        <v/>
      </c>
      <c r="AA289" s="109" t="str">
        <f t="shared" ca="1" si="76"/>
        <v/>
      </c>
      <c r="AC289" s="110" t="str">
        <f t="shared" ca="1" si="71"/>
        <v/>
      </c>
      <c r="AD289" s="109" t="str">
        <f t="shared" ca="1" si="77"/>
        <v/>
      </c>
      <c r="AF289" s="109" t="str">
        <f t="shared" ca="1" si="78"/>
        <v/>
      </c>
      <c r="AG289" s="110" t="str">
        <f t="shared" ca="1" si="72"/>
        <v/>
      </c>
      <c r="AH289" s="109" t="str">
        <f t="shared" ca="1" si="79"/>
        <v/>
      </c>
    </row>
    <row r="290" spans="5:34" x14ac:dyDescent="0.2">
      <c r="E290" s="108" t="str">
        <f ca="1">SELECTED!C290</f>
        <v/>
      </c>
      <c r="F290" s="104" t="str">
        <f ca="1">SELECTED!D290</f>
        <v/>
      </c>
      <c r="G290" s="104" t="str">
        <f ca="1">SELECTED!E290</f>
        <v/>
      </c>
      <c r="I290" s="110" t="str">
        <f t="shared" ca="1" si="65"/>
        <v/>
      </c>
      <c r="J290" s="110" t="str">
        <f t="shared" ca="1" si="66"/>
        <v/>
      </c>
      <c r="K290" s="110" t="str">
        <f t="shared" ca="1" si="67"/>
        <v/>
      </c>
      <c r="M290" s="110" t="str">
        <f ca="1">IFERROR(MATCH(E290,INDEX!A:A,1),"")</f>
        <v/>
      </c>
      <c r="N290" s="109" t="str">
        <f ca="1">IFERROR(OFFSET(INDEX!$F$1,M290-1,0),"")</f>
        <v/>
      </c>
      <c r="P290" s="109" t="str">
        <f t="shared" ca="1" si="73"/>
        <v/>
      </c>
      <c r="Q290" s="109" t="str">
        <f t="shared" ca="1" si="68"/>
        <v/>
      </c>
      <c r="R290" s="109" t="str">
        <f t="shared" ca="1" si="69"/>
        <v/>
      </c>
      <c r="S290" s="109" t="str">
        <f t="shared" ca="1" si="80"/>
        <v/>
      </c>
      <c r="T290" s="109" t="str">
        <f t="shared" ca="1" si="74"/>
        <v/>
      </c>
      <c r="V290" s="106" t="str">
        <f ca="1">IF(E290="","",IF(SUM($Q$4:Q290)=0,100000,ABS(SUM($P$4:P290)/SUM($Q$4:Q290))))</f>
        <v/>
      </c>
      <c r="W290" s="109" t="str">
        <f t="shared" ca="1" si="75"/>
        <v/>
      </c>
      <c r="X290" s="109" t="str">
        <f t="shared" ca="1" si="75"/>
        <v/>
      </c>
      <c r="Z290" s="110" t="str">
        <f t="shared" ca="1" si="70"/>
        <v/>
      </c>
      <c r="AA290" s="109" t="str">
        <f t="shared" ca="1" si="76"/>
        <v/>
      </c>
      <c r="AC290" s="110" t="str">
        <f t="shared" ca="1" si="71"/>
        <v/>
      </c>
      <c r="AD290" s="109" t="str">
        <f t="shared" ca="1" si="77"/>
        <v/>
      </c>
      <c r="AF290" s="109" t="str">
        <f t="shared" ca="1" si="78"/>
        <v/>
      </c>
      <c r="AG290" s="110" t="str">
        <f t="shared" ca="1" si="72"/>
        <v/>
      </c>
      <c r="AH290" s="109" t="str">
        <f t="shared" ca="1" si="79"/>
        <v/>
      </c>
    </row>
    <row r="291" spans="5:34" x14ac:dyDescent="0.2">
      <c r="E291" s="108" t="str">
        <f ca="1">SELECTED!C291</f>
        <v/>
      </c>
      <c r="F291" s="104" t="str">
        <f ca="1">SELECTED!D291</f>
        <v/>
      </c>
      <c r="G291" s="104" t="str">
        <f ca="1">SELECTED!E291</f>
        <v/>
      </c>
      <c r="I291" s="110" t="str">
        <f t="shared" ca="1" si="65"/>
        <v/>
      </c>
      <c r="J291" s="110" t="str">
        <f t="shared" ca="1" si="66"/>
        <v/>
      </c>
      <c r="K291" s="110" t="str">
        <f t="shared" ca="1" si="67"/>
        <v/>
      </c>
      <c r="M291" s="110" t="str">
        <f ca="1">IFERROR(MATCH(E291,INDEX!A:A,1),"")</f>
        <v/>
      </c>
      <c r="N291" s="109" t="str">
        <f ca="1">IFERROR(OFFSET(INDEX!$F$1,M291-1,0),"")</f>
        <v/>
      </c>
      <c r="P291" s="109" t="str">
        <f t="shared" ca="1" si="73"/>
        <v/>
      </c>
      <c r="Q291" s="109" t="str">
        <f t="shared" ca="1" si="68"/>
        <v/>
      </c>
      <c r="R291" s="109" t="str">
        <f t="shared" ca="1" si="69"/>
        <v/>
      </c>
      <c r="S291" s="109" t="str">
        <f t="shared" ca="1" si="80"/>
        <v/>
      </c>
      <c r="T291" s="109" t="str">
        <f t="shared" ca="1" si="74"/>
        <v/>
      </c>
      <c r="V291" s="106" t="str">
        <f ca="1">IF(E291="","",IF(SUM($Q$4:Q291)=0,100000,ABS(SUM($P$4:P291)/SUM($Q$4:Q291))))</f>
        <v/>
      </c>
      <c r="W291" s="109" t="str">
        <f t="shared" ca="1" si="75"/>
        <v/>
      </c>
      <c r="X291" s="109" t="str">
        <f t="shared" ca="1" si="75"/>
        <v/>
      </c>
      <c r="Z291" s="110" t="str">
        <f t="shared" ca="1" si="70"/>
        <v/>
      </c>
      <c r="AA291" s="109" t="str">
        <f t="shared" ca="1" si="76"/>
        <v/>
      </c>
      <c r="AC291" s="110" t="str">
        <f t="shared" ca="1" si="71"/>
        <v/>
      </c>
      <c r="AD291" s="109" t="str">
        <f t="shared" ca="1" si="77"/>
        <v/>
      </c>
      <c r="AF291" s="109" t="str">
        <f t="shared" ca="1" si="78"/>
        <v/>
      </c>
      <c r="AG291" s="110" t="str">
        <f t="shared" ca="1" si="72"/>
        <v/>
      </c>
      <c r="AH291" s="109" t="str">
        <f t="shared" ca="1" si="79"/>
        <v/>
      </c>
    </row>
    <row r="292" spans="5:34" x14ac:dyDescent="0.2">
      <c r="E292" s="108" t="str">
        <f ca="1">SELECTED!C292</f>
        <v/>
      </c>
      <c r="F292" s="104" t="str">
        <f ca="1">SELECTED!D292</f>
        <v/>
      </c>
      <c r="G292" s="104" t="str">
        <f ca="1">SELECTED!E292</f>
        <v/>
      </c>
      <c r="I292" s="110" t="str">
        <f t="shared" ca="1" si="65"/>
        <v/>
      </c>
      <c r="J292" s="110" t="str">
        <f t="shared" ca="1" si="66"/>
        <v/>
      </c>
      <c r="K292" s="110" t="str">
        <f t="shared" ca="1" si="67"/>
        <v/>
      </c>
      <c r="M292" s="110" t="str">
        <f ca="1">IFERROR(MATCH(E292,INDEX!A:A,1),"")</f>
        <v/>
      </c>
      <c r="N292" s="109" t="str">
        <f ca="1">IFERROR(OFFSET(INDEX!$F$1,M292-1,0),"")</f>
        <v/>
      </c>
      <c r="P292" s="109" t="str">
        <f t="shared" ca="1" si="73"/>
        <v/>
      </c>
      <c r="Q292" s="109" t="str">
        <f t="shared" ca="1" si="68"/>
        <v/>
      </c>
      <c r="R292" s="109" t="str">
        <f t="shared" ca="1" si="69"/>
        <v/>
      </c>
      <c r="S292" s="109" t="str">
        <f t="shared" ca="1" si="80"/>
        <v/>
      </c>
      <c r="T292" s="109" t="str">
        <f t="shared" ca="1" si="74"/>
        <v/>
      </c>
      <c r="V292" s="106" t="str">
        <f ca="1">IF(E292="","",IF(SUM($Q$4:Q292)=0,100000,ABS(SUM($P$4:P292)/SUM($Q$4:Q292))))</f>
        <v/>
      </c>
      <c r="W292" s="109" t="str">
        <f t="shared" ca="1" si="75"/>
        <v/>
      </c>
      <c r="X292" s="109" t="str">
        <f t="shared" ca="1" si="75"/>
        <v/>
      </c>
      <c r="Z292" s="110" t="str">
        <f t="shared" ca="1" si="70"/>
        <v/>
      </c>
      <c r="AA292" s="109" t="str">
        <f t="shared" ca="1" si="76"/>
        <v/>
      </c>
      <c r="AC292" s="110" t="str">
        <f t="shared" ca="1" si="71"/>
        <v/>
      </c>
      <c r="AD292" s="109" t="str">
        <f t="shared" ca="1" si="77"/>
        <v/>
      </c>
      <c r="AF292" s="109" t="str">
        <f t="shared" ca="1" si="78"/>
        <v/>
      </c>
      <c r="AG292" s="110" t="str">
        <f t="shared" ca="1" si="72"/>
        <v/>
      </c>
      <c r="AH292" s="109" t="str">
        <f t="shared" ca="1" si="79"/>
        <v/>
      </c>
    </row>
    <row r="293" spans="5:34" x14ac:dyDescent="0.2">
      <c r="E293" s="108" t="str">
        <f ca="1">SELECTED!C293</f>
        <v/>
      </c>
      <c r="F293" s="104" t="str">
        <f ca="1">SELECTED!D293</f>
        <v/>
      </c>
      <c r="G293" s="104" t="str">
        <f ca="1">SELECTED!E293</f>
        <v/>
      </c>
      <c r="I293" s="110" t="str">
        <f t="shared" ca="1" si="65"/>
        <v/>
      </c>
      <c r="J293" s="110" t="str">
        <f t="shared" ca="1" si="66"/>
        <v/>
      </c>
      <c r="K293" s="110" t="str">
        <f t="shared" ca="1" si="67"/>
        <v/>
      </c>
      <c r="M293" s="110" t="str">
        <f ca="1">IFERROR(MATCH(E293,INDEX!A:A,1),"")</f>
        <v/>
      </c>
      <c r="N293" s="109" t="str">
        <f ca="1">IFERROR(OFFSET(INDEX!$F$1,M293-1,0),"")</f>
        <v/>
      </c>
      <c r="P293" s="109" t="str">
        <f t="shared" ca="1" si="73"/>
        <v/>
      </c>
      <c r="Q293" s="109" t="str">
        <f t="shared" ca="1" si="68"/>
        <v/>
      </c>
      <c r="R293" s="109" t="str">
        <f t="shared" ca="1" si="69"/>
        <v/>
      </c>
      <c r="S293" s="109" t="str">
        <f t="shared" ca="1" si="80"/>
        <v/>
      </c>
      <c r="T293" s="109" t="str">
        <f t="shared" ca="1" si="74"/>
        <v/>
      </c>
      <c r="V293" s="106" t="str">
        <f ca="1">IF(E293="","",IF(SUM($Q$4:Q293)=0,100000,ABS(SUM($P$4:P293)/SUM($Q$4:Q293))))</f>
        <v/>
      </c>
      <c r="W293" s="109" t="str">
        <f t="shared" ca="1" si="75"/>
        <v/>
      </c>
      <c r="X293" s="109" t="str">
        <f t="shared" ca="1" si="75"/>
        <v/>
      </c>
      <c r="Z293" s="110" t="str">
        <f t="shared" ca="1" si="70"/>
        <v/>
      </c>
      <c r="AA293" s="109" t="str">
        <f t="shared" ca="1" si="76"/>
        <v/>
      </c>
      <c r="AC293" s="110" t="str">
        <f t="shared" ca="1" si="71"/>
        <v/>
      </c>
      <c r="AD293" s="109" t="str">
        <f t="shared" ca="1" si="77"/>
        <v/>
      </c>
      <c r="AF293" s="109" t="str">
        <f t="shared" ca="1" si="78"/>
        <v/>
      </c>
      <c r="AG293" s="110" t="str">
        <f t="shared" ca="1" si="72"/>
        <v/>
      </c>
      <c r="AH293" s="109" t="str">
        <f t="shared" ca="1" si="79"/>
        <v/>
      </c>
    </row>
    <row r="294" spans="5:34" x14ac:dyDescent="0.2">
      <c r="E294" s="108" t="str">
        <f ca="1">SELECTED!C294</f>
        <v/>
      </c>
      <c r="F294" s="104" t="str">
        <f ca="1">SELECTED!D294</f>
        <v/>
      </c>
      <c r="G294" s="104" t="str">
        <f ca="1">SELECTED!E294</f>
        <v/>
      </c>
      <c r="I294" s="110" t="str">
        <f t="shared" ca="1" si="65"/>
        <v/>
      </c>
      <c r="J294" s="110" t="str">
        <f t="shared" ca="1" si="66"/>
        <v/>
      </c>
      <c r="K294" s="110" t="str">
        <f t="shared" ca="1" si="67"/>
        <v/>
      </c>
      <c r="M294" s="110" t="str">
        <f ca="1">IFERROR(MATCH(E294,INDEX!A:A,1),"")</f>
        <v/>
      </c>
      <c r="N294" s="109" t="str">
        <f ca="1">IFERROR(OFFSET(INDEX!$F$1,M294-1,0),"")</f>
        <v/>
      </c>
      <c r="P294" s="109" t="str">
        <f t="shared" ca="1" si="73"/>
        <v/>
      </c>
      <c r="Q294" s="109" t="str">
        <f t="shared" ca="1" si="68"/>
        <v/>
      </c>
      <c r="R294" s="109" t="str">
        <f t="shared" ca="1" si="69"/>
        <v/>
      </c>
      <c r="S294" s="109" t="str">
        <f t="shared" ca="1" si="80"/>
        <v/>
      </c>
      <c r="T294" s="109" t="str">
        <f t="shared" ca="1" si="74"/>
        <v/>
      </c>
      <c r="V294" s="106" t="str">
        <f ca="1">IF(E294="","",IF(SUM($Q$4:Q294)=0,100000,ABS(SUM($P$4:P294)/SUM($Q$4:Q294))))</f>
        <v/>
      </c>
      <c r="W294" s="109" t="str">
        <f t="shared" ca="1" si="75"/>
        <v/>
      </c>
      <c r="X294" s="109" t="str">
        <f t="shared" ca="1" si="75"/>
        <v/>
      </c>
      <c r="Z294" s="110" t="str">
        <f t="shared" ca="1" si="70"/>
        <v/>
      </c>
      <c r="AA294" s="109" t="str">
        <f t="shared" ca="1" si="76"/>
        <v/>
      </c>
      <c r="AC294" s="110" t="str">
        <f t="shared" ca="1" si="71"/>
        <v/>
      </c>
      <c r="AD294" s="109" t="str">
        <f t="shared" ca="1" si="77"/>
        <v/>
      </c>
      <c r="AF294" s="109" t="str">
        <f t="shared" ca="1" si="78"/>
        <v/>
      </c>
      <c r="AG294" s="110" t="str">
        <f t="shared" ca="1" si="72"/>
        <v/>
      </c>
      <c r="AH294" s="109" t="str">
        <f t="shared" ca="1" si="79"/>
        <v/>
      </c>
    </row>
    <row r="295" spans="5:34" x14ac:dyDescent="0.2">
      <c r="E295" s="108" t="str">
        <f ca="1">SELECTED!C295</f>
        <v/>
      </c>
      <c r="F295" s="104" t="str">
        <f ca="1">SELECTED!D295</f>
        <v/>
      </c>
      <c r="G295" s="104" t="str">
        <f ca="1">SELECTED!E295</f>
        <v/>
      </c>
      <c r="I295" s="110" t="str">
        <f t="shared" ca="1" si="65"/>
        <v/>
      </c>
      <c r="J295" s="110" t="str">
        <f t="shared" ca="1" si="66"/>
        <v/>
      </c>
      <c r="K295" s="110" t="str">
        <f t="shared" ca="1" si="67"/>
        <v/>
      </c>
      <c r="M295" s="110" t="str">
        <f ca="1">IFERROR(MATCH(E295,INDEX!A:A,1),"")</f>
        <v/>
      </c>
      <c r="N295" s="109" t="str">
        <f ca="1">IFERROR(OFFSET(INDEX!$F$1,M295-1,0),"")</f>
        <v/>
      </c>
      <c r="P295" s="109" t="str">
        <f t="shared" ca="1" si="73"/>
        <v/>
      </c>
      <c r="Q295" s="109" t="str">
        <f t="shared" ca="1" si="68"/>
        <v/>
      </c>
      <c r="R295" s="109" t="str">
        <f t="shared" ca="1" si="69"/>
        <v/>
      </c>
      <c r="S295" s="109" t="str">
        <f t="shared" ca="1" si="80"/>
        <v/>
      </c>
      <c r="T295" s="109" t="str">
        <f t="shared" ca="1" si="74"/>
        <v/>
      </c>
      <c r="V295" s="106" t="str">
        <f ca="1">IF(E295="","",IF(SUM($Q$4:Q295)=0,100000,ABS(SUM($P$4:P295)/SUM($Q$4:Q295))))</f>
        <v/>
      </c>
      <c r="W295" s="109" t="str">
        <f t="shared" ca="1" si="75"/>
        <v/>
      </c>
      <c r="X295" s="109" t="str">
        <f t="shared" ca="1" si="75"/>
        <v/>
      </c>
      <c r="Z295" s="110" t="str">
        <f t="shared" ca="1" si="70"/>
        <v/>
      </c>
      <c r="AA295" s="109" t="str">
        <f t="shared" ca="1" si="76"/>
        <v/>
      </c>
      <c r="AC295" s="110" t="str">
        <f t="shared" ca="1" si="71"/>
        <v/>
      </c>
      <c r="AD295" s="109" t="str">
        <f t="shared" ca="1" si="77"/>
        <v/>
      </c>
      <c r="AF295" s="109" t="str">
        <f t="shared" ca="1" si="78"/>
        <v/>
      </c>
      <c r="AG295" s="110" t="str">
        <f t="shared" ca="1" si="72"/>
        <v/>
      </c>
      <c r="AH295" s="109" t="str">
        <f t="shared" ca="1" si="79"/>
        <v/>
      </c>
    </row>
    <row r="296" spans="5:34" x14ac:dyDescent="0.2">
      <c r="E296" s="108" t="str">
        <f ca="1">SELECTED!C296</f>
        <v/>
      </c>
      <c r="F296" s="104" t="str">
        <f ca="1">SELECTED!D296</f>
        <v/>
      </c>
      <c r="G296" s="104" t="str">
        <f ca="1">SELECTED!E296</f>
        <v/>
      </c>
      <c r="I296" s="110" t="str">
        <f t="shared" ca="1" si="65"/>
        <v/>
      </c>
      <c r="J296" s="110" t="str">
        <f t="shared" ca="1" si="66"/>
        <v/>
      </c>
      <c r="K296" s="110" t="str">
        <f t="shared" ca="1" si="67"/>
        <v/>
      </c>
      <c r="M296" s="110" t="str">
        <f ca="1">IFERROR(MATCH(E296,INDEX!A:A,1),"")</f>
        <v/>
      </c>
      <c r="N296" s="109" t="str">
        <f ca="1">IFERROR(OFFSET(INDEX!$F$1,M296-1,0),"")</f>
        <v/>
      </c>
      <c r="P296" s="109" t="str">
        <f t="shared" ca="1" si="73"/>
        <v/>
      </c>
      <c r="Q296" s="109" t="str">
        <f t="shared" ca="1" si="68"/>
        <v/>
      </c>
      <c r="R296" s="109" t="str">
        <f t="shared" ca="1" si="69"/>
        <v/>
      </c>
      <c r="S296" s="109" t="str">
        <f t="shared" ca="1" si="80"/>
        <v/>
      </c>
      <c r="T296" s="109" t="str">
        <f t="shared" ca="1" si="74"/>
        <v/>
      </c>
      <c r="V296" s="106" t="str">
        <f ca="1">IF(E296="","",IF(SUM($Q$4:Q296)=0,100000,ABS(SUM($P$4:P296)/SUM($Q$4:Q296))))</f>
        <v/>
      </c>
      <c r="W296" s="109" t="str">
        <f t="shared" ca="1" si="75"/>
        <v/>
      </c>
      <c r="X296" s="109" t="str">
        <f t="shared" ca="1" si="75"/>
        <v/>
      </c>
      <c r="Z296" s="110" t="str">
        <f t="shared" ca="1" si="70"/>
        <v/>
      </c>
      <c r="AA296" s="109" t="str">
        <f t="shared" ca="1" si="76"/>
        <v/>
      </c>
      <c r="AC296" s="110" t="str">
        <f t="shared" ca="1" si="71"/>
        <v/>
      </c>
      <c r="AD296" s="109" t="str">
        <f t="shared" ca="1" si="77"/>
        <v/>
      </c>
      <c r="AF296" s="109" t="str">
        <f t="shared" ca="1" si="78"/>
        <v/>
      </c>
      <c r="AG296" s="110" t="str">
        <f t="shared" ca="1" si="72"/>
        <v/>
      </c>
      <c r="AH296" s="109" t="str">
        <f t="shared" ca="1" si="79"/>
        <v/>
      </c>
    </row>
    <row r="297" spans="5:34" x14ac:dyDescent="0.2">
      <c r="E297" s="108" t="str">
        <f ca="1">SELECTED!C297</f>
        <v/>
      </c>
      <c r="F297" s="104" t="str">
        <f ca="1">SELECTED!D297</f>
        <v/>
      </c>
      <c r="G297" s="104" t="str">
        <f ca="1">SELECTED!E297</f>
        <v/>
      </c>
      <c r="I297" s="110" t="str">
        <f t="shared" ca="1" si="65"/>
        <v/>
      </c>
      <c r="J297" s="110" t="str">
        <f t="shared" ca="1" si="66"/>
        <v/>
      </c>
      <c r="K297" s="110" t="str">
        <f t="shared" ca="1" si="67"/>
        <v/>
      </c>
      <c r="M297" s="110" t="str">
        <f ca="1">IFERROR(MATCH(E297,INDEX!A:A,1),"")</f>
        <v/>
      </c>
      <c r="N297" s="109" t="str">
        <f ca="1">IFERROR(OFFSET(INDEX!$F$1,M297-1,0),"")</f>
        <v/>
      </c>
      <c r="P297" s="109" t="str">
        <f t="shared" ca="1" si="73"/>
        <v/>
      </c>
      <c r="Q297" s="109" t="str">
        <f t="shared" ca="1" si="68"/>
        <v/>
      </c>
      <c r="R297" s="109" t="str">
        <f t="shared" ca="1" si="69"/>
        <v/>
      </c>
      <c r="S297" s="109" t="str">
        <f t="shared" ca="1" si="80"/>
        <v/>
      </c>
      <c r="T297" s="109" t="str">
        <f t="shared" ca="1" si="74"/>
        <v/>
      </c>
      <c r="V297" s="106" t="str">
        <f ca="1">IF(E297="","",IF(SUM($Q$4:Q297)=0,100000,ABS(SUM($P$4:P297)/SUM($Q$4:Q297))))</f>
        <v/>
      </c>
      <c r="W297" s="109" t="str">
        <f t="shared" ca="1" si="75"/>
        <v/>
      </c>
      <c r="X297" s="109" t="str">
        <f t="shared" ca="1" si="75"/>
        <v/>
      </c>
      <c r="Z297" s="110" t="str">
        <f t="shared" ca="1" si="70"/>
        <v/>
      </c>
      <c r="AA297" s="109" t="str">
        <f t="shared" ca="1" si="76"/>
        <v/>
      </c>
      <c r="AC297" s="110" t="str">
        <f t="shared" ca="1" si="71"/>
        <v/>
      </c>
      <c r="AD297" s="109" t="str">
        <f t="shared" ca="1" si="77"/>
        <v/>
      </c>
      <c r="AF297" s="109" t="str">
        <f t="shared" ca="1" si="78"/>
        <v/>
      </c>
      <c r="AG297" s="110" t="str">
        <f t="shared" ca="1" si="72"/>
        <v/>
      </c>
      <c r="AH297" s="109" t="str">
        <f t="shared" ca="1" si="79"/>
        <v/>
      </c>
    </row>
    <row r="298" spans="5:34" x14ac:dyDescent="0.2">
      <c r="E298" s="108" t="str">
        <f ca="1">SELECTED!C298</f>
        <v/>
      </c>
      <c r="F298" s="104" t="str">
        <f ca="1">SELECTED!D298</f>
        <v/>
      </c>
      <c r="G298" s="104" t="str">
        <f ca="1">SELECTED!E298</f>
        <v/>
      </c>
      <c r="I298" s="110" t="str">
        <f t="shared" ca="1" si="65"/>
        <v/>
      </c>
      <c r="J298" s="110" t="str">
        <f t="shared" ca="1" si="66"/>
        <v/>
      </c>
      <c r="K298" s="110" t="str">
        <f t="shared" ca="1" si="67"/>
        <v/>
      </c>
      <c r="M298" s="110" t="str">
        <f ca="1">IFERROR(MATCH(E298,INDEX!A:A,1),"")</f>
        <v/>
      </c>
      <c r="N298" s="109" t="str">
        <f ca="1">IFERROR(OFFSET(INDEX!$F$1,M298-1,0),"")</f>
        <v/>
      </c>
      <c r="P298" s="109" t="str">
        <f t="shared" ca="1" si="73"/>
        <v/>
      </c>
      <c r="Q298" s="109" t="str">
        <f t="shared" ca="1" si="68"/>
        <v/>
      </c>
      <c r="R298" s="109" t="str">
        <f t="shared" ca="1" si="69"/>
        <v/>
      </c>
      <c r="S298" s="109" t="str">
        <f t="shared" ca="1" si="80"/>
        <v/>
      </c>
      <c r="T298" s="109" t="str">
        <f t="shared" ca="1" si="74"/>
        <v/>
      </c>
      <c r="V298" s="106" t="str">
        <f ca="1">IF(E298="","",IF(SUM($Q$4:Q298)=0,100000,ABS(SUM($P$4:P298)/SUM($Q$4:Q298))))</f>
        <v/>
      </c>
      <c r="W298" s="109" t="str">
        <f t="shared" ca="1" si="75"/>
        <v/>
      </c>
      <c r="X298" s="109" t="str">
        <f t="shared" ca="1" si="75"/>
        <v/>
      </c>
      <c r="Z298" s="110" t="str">
        <f t="shared" ca="1" si="70"/>
        <v/>
      </c>
      <c r="AA298" s="109" t="str">
        <f t="shared" ca="1" si="76"/>
        <v/>
      </c>
      <c r="AC298" s="110" t="str">
        <f t="shared" ca="1" si="71"/>
        <v/>
      </c>
      <c r="AD298" s="109" t="str">
        <f t="shared" ca="1" si="77"/>
        <v/>
      </c>
      <c r="AF298" s="109" t="str">
        <f t="shared" ca="1" si="78"/>
        <v/>
      </c>
      <c r="AG298" s="110" t="str">
        <f t="shared" ca="1" si="72"/>
        <v/>
      </c>
      <c r="AH298" s="109" t="str">
        <f t="shared" ca="1" si="79"/>
        <v/>
      </c>
    </row>
    <row r="299" spans="5:34" x14ac:dyDescent="0.2">
      <c r="E299" s="108" t="str">
        <f ca="1">SELECTED!C299</f>
        <v/>
      </c>
      <c r="F299" s="104" t="str">
        <f ca="1">SELECTED!D299</f>
        <v/>
      </c>
      <c r="G299" s="104" t="str">
        <f ca="1">SELECTED!E299</f>
        <v/>
      </c>
      <c r="I299" s="110" t="str">
        <f t="shared" ca="1" si="65"/>
        <v/>
      </c>
      <c r="J299" s="110" t="str">
        <f t="shared" ca="1" si="66"/>
        <v/>
      </c>
      <c r="K299" s="110" t="str">
        <f t="shared" ca="1" si="67"/>
        <v/>
      </c>
      <c r="M299" s="110" t="str">
        <f ca="1">IFERROR(MATCH(E299,INDEX!A:A,1),"")</f>
        <v/>
      </c>
      <c r="N299" s="109" t="str">
        <f ca="1">IFERROR(OFFSET(INDEX!$F$1,M299-1,0),"")</f>
        <v/>
      </c>
      <c r="P299" s="109" t="str">
        <f t="shared" ca="1" si="73"/>
        <v/>
      </c>
      <c r="Q299" s="109" t="str">
        <f t="shared" ca="1" si="68"/>
        <v/>
      </c>
      <c r="R299" s="109" t="str">
        <f t="shared" ca="1" si="69"/>
        <v/>
      </c>
      <c r="S299" s="109" t="str">
        <f t="shared" ca="1" si="80"/>
        <v/>
      </c>
      <c r="T299" s="109" t="str">
        <f t="shared" ca="1" si="74"/>
        <v/>
      </c>
      <c r="V299" s="106" t="str">
        <f ca="1">IF(E299="","",IF(SUM($Q$4:Q299)=0,100000,ABS(SUM($P$4:P299)/SUM($Q$4:Q299))))</f>
        <v/>
      </c>
      <c r="W299" s="109" t="str">
        <f t="shared" ca="1" si="75"/>
        <v/>
      </c>
      <c r="X299" s="109" t="str">
        <f t="shared" ca="1" si="75"/>
        <v/>
      </c>
      <c r="Z299" s="110" t="str">
        <f t="shared" ca="1" si="70"/>
        <v/>
      </c>
      <c r="AA299" s="109" t="str">
        <f t="shared" ca="1" si="76"/>
        <v/>
      </c>
      <c r="AC299" s="110" t="str">
        <f t="shared" ca="1" si="71"/>
        <v/>
      </c>
      <c r="AD299" s="109" t="str">
        <f t="shared" ca="1" si="77"/>
        <v/>
      </c>
      <c r="AF299" s="109" t="str">
        <f t="shared" ca="1" si="78"/>
        <v/>
      </c>
      <c r="AG299" s="110" t="str">
        <f t="shared" ca="1" si="72"/>
        <v/>
      </c>
      <c r="AH299" s="109" t="str">
        <f t="shared" ca="1" si="79"/>
        <v/>
      </c>
    </row>
    <row r="300" spans="5:34" x14ac:dyDescent="0.2">
      <c r="E300" s="108" t="str">
        <f ca="1">SELECTED!C300</f>
        <v/>
      </c>
      <c r="F300" s="104" t="str">
        <f ca="1">SELECTED!D300</f>
        <v/>
      </c>
      <c r="G300" s="104" t="str">
        <f ca="1">SELECTED!E300</f>
        <v/>
      </c>
      <c r="I300" s="110" t="str">
        <f t="shared" ca="1" si="65"/>
        <v/>
      </c>
      <c r="J300" s="110" t="str">
        <f t="shared" ca="1" si="66"/>
        <v/>
      </c>
      <c r="K300" s="110" t="str">
        <f t="shared" ca="1" si="67"/>
        <v/>
      </c>
      <c r="M300" s="110" t="str">
        <f ca="1">IFERROR(MATCH(E300,INDEX!A:A,1),"")</f>
        <v/>
      </c>
      <c r="N300" s="109" t="str">
        <f ca="1">IFERROR(OFFSET(INDEX!$F$1,M300-1,0),"")</f>
        <v/>
      </c>
      <c r="P300" s="109" t="str">
        <f t="shared" ca="1" si="73"/>
        <v/>
      </c>
      <c r="Q300" s="109" t="str">
        <f t="shared" ca="1" si="68"/>
        <v/>
      </c>
      <c r="R300" s="109" t="str">
        <f t="shared" ca="1" si="69"/>
        <v/>
      </c>
      <c r="S300" s="109" t="str">
        <f t="shared" ca="1" si="80"/>
        <v/>
      </c>
      <c r="T300" s="109" t="str">
        <f t="shared" ca="1" si="74"/>
        <v/>
      </c>
      <c r="V300" s="106" t="str">
        <f ca="1">IF(E300="","",IF(SUM($Q$4:Q300)=0,100000,ABS(SUM($P$4:P300)/SUM($Q$4:Q300))))</f>
        <v/>
      </c>
      <c r="W300" s="109" t="str">
        <f t="shared" ca="1" si="75"/>
        <v/>
      </c>
      <c r="X300" s="109" t="str">
        <f t="shared" ca="1" si="75"/>
        <v/>
      </c>
      <c r="Z300" s="110" t="str">
        <f t="shared" ca="1" si="70"/>
        <v/>
      </c>
      <c r="AA300" s="109" t="str">
        <f t="shared" ca="1" si="76"/>
        <v/>
      </c>
      <c r="AC300" s="110" t="str">
        <f t="shared" ca="1" si="71"/>
        <v/>
      </c>
      <c r="AD300" s="109" t="str">
        <f t="shared" ca="1" si="77"/>
        <v/>
      </c>
      <c r="AF300" s="109" t="str">
        <f t="shared" ca="1" si="78"/>
        <v/>
      </c>
      <c r="AG300" s="110" t="str">
        <f t="shared" ca="1" si="72"/>
        <v/>
      </c>
      <c r="AH300" s="109" t="str">
        <f t="shared" ca="1" si="79"/>
        <v/>
      </c>
    </row>
    <row r="301" spans="5:34" x14ac:dyDescent="0.2">
      <c r="E301" s="108" t="str">
        <f ca="1">SELECTED!C301</f>
        <v/>
      </c>
      <c r="F301" s="104" t="str">
        <f ca="1">SELECTED!D301</f>
        <v/>
      </c>
      <c r="G301" s="104" t="str">
        <f ca="1">SELECTED!E301</f>
        <v/>
      </c>
      <c r="I301" s="110" t="str">
        <f t="shared" ca="1" si="65"/>
        <v/>
      </c>
      <c r="J301" s="110" t="str">
        <f t="shared" ca="1" si="66"/>
        <v/>
      </c>
      <c r="K301" s="110" t="str">
        <f t="shared" ca="1" si="67"/>
        <v/>
      </c>
      <c r="M301" s="110" t="str">
        <f ca="1">IFERROR(MATCH(E301,INDEX!A:A,1),"")</f>
        <v/>
      </c>
      <c r="N301" s="109" t="str">
        <f ca="1">IFERROR(OFFSET(INDEX!$F$1,M301-1,0),"")</f>
        <v/>
      </c>
      <c r="P301" s="109" t="str">
        <f t="shared" ca="1" si="73"/>
        <v/>
      </c>
      <c r="Q301" s="109" t="str">
        <f t="shared" ca="1" si="68"/>
        <v/>
      </c>
      <c r="R301" s="109" t="str">
        <f t="shared" ca="1" si="69"/>
        <v/>
      </c>
      <c r="S301" s="109" t="str">
        <f t="shared" ca="1" si="80"/>
        <v/>
      </c>
      <c r="T301" s="109" t="str">
        <f t="shared" ca="1" si="74"/>
        <v/>
      </c>
      <c r="V301" s="106" t="str">
        <f ca="1">IF(E301="","",IF(SUM($Q$4:Q301)=0,100000,ABS(SUM($P$4:P301)/SUM($Q$4:Q301))))</f>
        <v/>
      </c>
      <c r="W301" s="109" t="str">
        <f t="shared" ca="1" si="75"/>
        <v/>
      </c>
      <c r="X301" s="109" t="str">
        <f t="shared" ca="1" si="75"/>
        <v/>
      </c>
      <c r="Z301" s="110" t="str">
        <f t="shared" ca="1" si="70"/>
        <v/>
      </c>
      <c r="AA301" s="109" t="str">
        <f t="shared" ca="1" si="76"/>
        <v/>
      </c>
      <c r="AC301" s="110" t="str">
        <f t="shared" ca="1" si="71"/>
        <v/>
      </c>
      <c r="AD301" s="109" t="str">
        <f t="shared" ca="1" si="77"/>
        <v/>
      </c>
      <c r="AF301" s="109" t="str">
        <f t="shared" ca="1" si="78"/>
        <v/>
      </c>
      <c r="AG301" s="110" t="str">
        <f t="shared" ca="1" si="72"/>
        <v/>
      </c>
      <c r="AH301" s="109" t="str">
        <f t="shared" ca="1" si="79"/>
        <v/>
      </c>
    </row>
    <row r="302" spans="5:34" x14ac:dyDescent="0.2">
      <c r="E302" s="108" t="str">
        <f ca="1">SELECTED!C302</f>
        <v/>
      </c>
      <c r="F302" s="104" t="str">
        <f ca="1">SELECTED!D302</f>
        <v/>
      </c>
      <c r="G302" s="104" t="str">
        <f ca="1">SELECTED!E302</f>
        <v/>
      </c>
      <c r="I302" s="110" t="str">
        <f t="shared" ca="1" si="65"/>
        <v/>
      </c>
      <c r="J302" s="110" t="str">
        <f t="shared" ca="1" si="66"/>
        <v/>
      </c>
      <c r="K302" s="110" t="str">
        <f t="shared" ca="1" si="67"/>
        <v/>
      </c>
      <c r="M302" s="110" t="str">
        <f ca="1">IFERROR(MATCH(E302,INDEX!A:A,1),"")</f>
        <v/>
      </c>
      <c r="N302" s="109" t="str">
        <f ca="1">IFERROR(OFFSET(INDEX!$F$1,M302-1,0),"")</f>
        <v/>
      </c>
      <c r="P302" s="109" t="str">
        <f t="shared" ca="1" si="73"/>
        <v/>
      </c>
      <c r="Q302" s="109" t="str">
        <f t="shared" ca="1" si="68"/>
        <v/>
      </c>
      <c r="R302" s="109" t="str">
        <f t="shared" ca="1" si="69"/>
        <v/>
      </c>
      <c r="S302" s="109" t="str">
        <f t="shared" ca="1" si="80"/>
        <v/>
      </c>
      <c r="T302" s="109" t="str">
        <f t="shared" ca="1" si="74"/>
        <v/>
      </c>
      <c r="V302" s="106" t="str">
        <f ca="1">IF(E302="","",IF(SUM($Q$4:Q302)=0,100000,ABS(SUM($P$4:P302)/SUM($Q$4:Q302))))</f>
        <v/>
      </c>
      <c r="W302" s="109" t="str">
        <f t="shared" ca="1" si="75"/>
        <v/>
      </c>
      <c r="X302" s="109" t="str">
        <f t="shared" ca="1" si="75"/>
        <v/>
      </c>
      <c r="Z302" s="110" t="str">
        <f t="shared" ca="1" si="70"/>
        <v/>
      </c>
      <c r="AA302" s="109" t="str">
        <f t="shared" ca="1" si="76"/>
        <v/>
      </c>
      <c r="AC302" s="110" t="str">
        <f t="shared" ca="1" si="71"/>
        <v/>
      </c>
      <c r="AD302" s="109" t="str">
        <f t="shared" ca="1" si="77"/>
        <v/>
      </c>
      <c r="AF302" s="109" t="str">
        <f t="shared" ca="1" si="78"/>
        <v/>
      </c>
      <c r="AG302" s="110" t="str">
        <f t="shared" ca="1" si="72"/>
        <v/>
      </c>
      <c r="AH302" s="109" t="str">
        <f t="shared" ca="1" si="79"/>
        <v/>
      </c>
    </row>
    <row r="303" spans="5:34" x14ac:dyDescent="0.2">
      <c r="E303" s="108" t="str">
        <f ca="1">SELECTED!C303</f>
        <v/>
      </c>
      <c r="F303" s="104" t="str">
        <f ca="1">SELECTED!D303</f>
        <v/>
      </c>
      <c r="G303" s="104" t="str">
        <f ca="1">SELECTED!E303</f>
        <v/>
      </c>
      <c r="I303" s="110" t="str">
        <f t="shared" ca="1" si="65"/>
        <v/>
      </c>
      <c r="J303" s="110" t="str">
        <f t="shared" ca="1" si="66"/>
        <v/>
      </c>
      <c r="K303" s="110" t="str">
        <f t="shared" ca="1" si="67"/>
        <v/>
      </c>
      <c r="M303" s="110" t="str">
        <f ca="1">IFERROR(MATCH(E303,INDEX!A:A,1),"")</f>
        <v/>
      </c>
      <c r="N303" s="109" t="str">
        <f ca="1">IFERROR(OFFSET(INDEX!$F$1,M303-1,0),"")</f>
        <v/>
      </c>
      <c r="P303" s="109" t="str">
        <f t="shared" ca="1" si="73"/>
        <v/>
      </c>
      <c r="Q303" s="109" t="str">
        <f t="shared" ca="1" si="68"/>
        <v/>
      </c>
      <c r="R303" s="109" t="str">
        <f t="shared" ca="1" si="69"/>
        <v/>
      </c>
      <c r="S303" s="109" t="str">
        <f t="shared" ca="1" si="80"/>
        <v/>
      </c>
      <c r="T303" s="109" t="str">
        <f t="shared" ca="1" si="74"/>
        <v/>
      </c>
      <c r="V303" s="106" t="str">
        <f ca="1">IF(E303="","",IF(SUM($Q$4:Q303)=0,100000,ABS(SUM($P$4:P303)/SUM($Q$4:Q303))))</f>
        <v/>
      </c>
      <c r="W303" s="109" t="str">
        <f t="shared" ca="1" si="75"/>
        <v/>
      </c>
      <c r="X303" s="109" t="str">
        <f t="shared" ca="1" si="75"/>
        <v/>
      </c>
      <c r="Z303" s="110" t="str">
        <f t="shared" ca="1" si="70"/>
        <v/>
      </c>
      <c r="AA303" s="109" t="str">
        <f t="shared" ca="1" si="76"/>
        <v/>
      </c>
      <c r="AC303" s="110" t="str">
        <f t="shared" ca="1" si="71"/>
        <v/>
      </c>
      <c r="AD303" s="109" t="str">
        <f t="shared" ca="1" si="77"/>
        <v/>
      </c>
      <c r="AF303" s="109" t="str">
        <f t="shared" ca="1" si="78"/>
        <v/>
      </c>
      <c r="AG303" s="110" t="str">
        <f t="shared" ca="1" si="72"/>
        <v/>
      </c>
      <c r="AH303" s="109" t="str">
        <f t="shared" ca="1" si="79"/>
        <v/>
      </c>
    </row>
    <row r="304" spans="5:34" x14ac:dyDescent="0.2">
      <c r="E304" s="108" t="str">
        <f ca="1">SELECTED!C304</f>
        <v/>
      </c>
      <c r="F304" s="104" t="str">
        <f ca="1">SELECTED!D304</f>
        <v/>
      </c>
      <c r="G304" s="104" t="str">
        <f ca="1">SELECTED!E304</f>
        <v/>
      </c>
      <c r="I304" s="110" t="str">
        <f t="shared" ca="1" si="65"/>
        <v/>
      </c>
      <c r="J304" s="110" t="str">
        <f t="shared" ca="1" si="66"/>
        <v/>
      </c>
      <c r="K304" s="110" t="str">
        <f t="shared" ca="1" si="67"/>
        <v/>
      </c>
      <c r="M304" s="110" t="str">
        <f ca="1">IFERROR(MATCH(E304,INDEX!A:A,1),"")</f>
        <v/>
      </c>
      <c r="N304" s="109" t="str">
        <f ca="1">IFERROR(OFFSET(INDEX!$F$1,M304-1,0),"")</f>
        <v/>
      </c>
      <c r="P304" s="109" t="str">
        <f t="shared" ca="1" si="73"/>
        <v/>
      </c>
      <c r="Q304" s="109" t="str">
        <f t="shared" ca="1" si="68"/>
        <v/>
      </c>
      <c r="R304" s="109" t="str">
        <f t="shared" ca="1" si="69"/>
        <v/>
      </c>
      <c r="S304" s="109" t="str">
        <f t="shared" ca="1" si="80"/>
        <v/>
      </c>
      <c r="T304" s="109" t="str">
        <f t="shared" ca="1" si="74"/>
        <v/>
      </c>
      <c r="V304" s="106" t="str">
        <f ca="1">IF(E304="","",IF(SUM($Q$4:Q304)=0,100000,ABS(SUM($P$4:P304)/SUM($Q$4:Q304))))</f>
        <v/>
      </c>
      <c r="W304" s="109" t="str">
        <f t="shared" ca="1" si="75"/>
        <v/>
      </c>
      <c r="X304" s="109" t="str">
        <f t="shared" ca="1" si="75"/>
        <v/>
      </c>
      <c r="Z304" s="110" t="str">
        <f t="shared" ca="1" si="70"/>
        <v/>
      </c>
      <c r="AA304" s="109" t="str">
        <f t="shared" ca="1" si="76"/>
        <v/>
      </c>
      <c r="AC304" s="110" t="str">
        <f t="shared" ca="1" si="71"/>
        <v/>
      </c>
      <c r="AD304" s="109" t="str">
        <f t="shared" ca="1" si="77"/>
        <v/>
      </c>
      <c r="AF304" s="109" t="str">
        <f t="shared" ca="1" si="78"/>
        <v/>
      </c>
      <c r="AG304" s="110" t="str">
        <f t="shared" ca="1" si="72"/>
        <v/>
      </c>
      <c r="AH304" s="109" t="str">
        <f t="shared" ca="1" si="79"/>
        <v/>
      </c>
    </row>
    <row r="305" spans="5:34" x14ac:dyDescent="0.2">
      <c r="E305" s="108" t="str">
        <f ca="1">SELECTED!C305</f>
        <v/>
      </c>
      <c r="F305" s="104" t="str">
        <f ca="1">SELECTED!D305</f>
        <v/>
      </c>
      <c r="G305" s="104" t="str">
        <f ca="1">SELECTED!E305</f>
        <v/>
      </c>
      <c r="I305" s="110" t="str">
        <f t="shared" ca="1" si="65"/>
        <v/>
      </c>
      <c r="J305" s="110" t="str">
        <f t="shared" ca="1" si="66"/>
        <v/>
      </c>
      <c r="K305" s="110" t="str">
        <f t="shared" ca="1" si="67"/>
        <v/>
      </c>
      <c r="M305" s="110" t="str">
        <f ca="1">IFERROR(MATCH(E305,INDEX!A:A,1),"")</f>
        <v/>
      </c>
      <c r="N305" s="109" t="str">
        <f ca="1">IFERROR(OFFSET(INDEX!$F$1,M305-1,0),"")</f>
        <v/>
      </c>
      <c r="P305" s="109" t="str">
        <f t="shared" ca="1" si="73"/>
        <v/>
      </c>
      <c r="Q305" s="109" t="str">
        <f t="shared" ca="1" si="68"/>
        <v/>
      </c>
      <c r="R305" s="109" t="str">
        <f t="shared" ca="1" si="69"/>
        <v/>
      </c>
      <c r="S305" s="109" t="str">
        <f t="shared" ca="1" si="80"/>
        <v/>
      </c>
      <c r="T305" s="109" t="str">
        <f t="shared" ca="1" si="74"/>
        <v/>
      </c>
      <c r="V305" s="106" t="str">
        <f ca="1">IF(E305="","",IF(SUM($Q$4:Q305)=0,100000,ABS(SUM($P$4:P305)/SUM($Q$4:Q305))))</f>
        <v/>
      </c>
      <c r="W305" s="109" t="str">
        <f t="shared" ca="1" si="75"/>
        <v/>
      </c>
      <c r="X305" s="109" t="str">
        <f t="shared" ca="1" si="75"/>
        <v/>
      </c>
      <c r="Z305" s="110" t="str">
        <f t="shared" ca="1" si="70"/>
        <v/>
      </c>
      <c r="AA305" s="109" t="str">
        <f t="shared" ca="1" si="76"/>
        <v/>
      </c>
      <c r="AC305" s="110" t="str">
        <f t="shared" ca="1" si="71"/>
        <v/>
      </c>
      <c r="AD305" s="109" t="str">
        <f t="shared" ca="1" si="77"/>
        <v/>
      </c>
      <c r="AF305" s="109" t="str">
        <f t="shared" ca="1" si="78"/>
        <v/>
      </c>
      <c r="AG305" s="110" t="str">
        <f t="shared" ca="1" si="72"/>
        <v/>
      </c>
      <c r="AH305" s="109" t="str">
        <f t="shared" ca="1" si="79"/>
        <v/>
      </c>
    </row>
    <row r="306" spans="5:34" x14ac:dyDescent="0.2">
      <c r="E306" s="108" t="str">
        <f ca="1">SELECTED!C306</f>
        <v/>
      </c>
      <c r="F306" s="104" t="str">
        <f ca="1">SELECTED!D306</f>
        <v/>
      </c>
      <c r="G306" s="104" t="str">
        <f ca="1">SELECTED!E306</f>
        <v/>
      </c>
      <c r="I306" s="110" t="str">
        <f t="shared" ca="1" si="65"/>
        <v/>
      </c>
      <c r="J306" s="110" t="str">
        <f t="shared" ca="1" si="66"/>
        <v/>
      </c>
      <c r="K306" s="110" t="str">
        <f t="shared" ca="1" si="67"/>
        <v/>
      </c>
      <c r="M306" s="110" t="str">
        <f ca="1">IFERROR(MATCH(E306,INDEX!A:A,1),"")</f>
        <v/>
      </c>
      <c r="N306" s="109" t="str">
        <f ca="1">IFERROR(OFFSET(INDEX!$F$1,M306-1,0),"")</f>
        <v/>
      </c>
      <c r="P306" s="109" t="str">
        <f t="shared" ca="1" si="73"/>
        <v/>
      </c>
      <c r="Q306" s="109" t="str">
        <f t="shared" ca="1" si="68"/>
        <v/>
      </c>
      <c r="R306" s="109" t="str">
        <f t="shared" ca="1" si="69"/>
        <v/>
      </c>
      <c r="S306" s="109" t="str">
        <f t="shared" ca="1" si="80"/>
        <v/>
      </c>
      <c r="T306" s="109" t="str">
        <f t="shared" ca="1" si="74"/>
        <v/>
      </c>
      <c r="V306" s="106" t="str">
        <f ca="1">IF(E306="","",IF(SUM($Q$4:Q306)=0,100000,ABS(SUM($P$4:P306)/SUM($Q$4:Q306))))</f>
        <v/>
      </c>
      <c r="W306" s="109" t="str">
        <f t="shared" ca="1" si="75"/>
        <v/>
      </c>
      <c r="X306" s="109" t="str">
        <f t="shared" ca="1" si="75"/>
        <v/>
      </c>
      <c r="Z306" s="110" t="str">
        <f t="shared" ca="1" si="70"/>
        <v/>
      </c>
      <c r="AA306" s="109" t="str">
        <f t="shared" ca="1" si="76"/>
        <v/>
      </c>
      <c r="AC306" s="110" t="str">
        <f t="shared" ca="1" si="71"/>
        <v/>
      </c>
      <c r="AD306" s="109" t="str">
        <f t="shared" ca="1" si="77"/>
        <v/>
      </c>
      <c r="AF306" s="109" t="str">
        <f t="shared" ca="1" si="78"/>
        <v/>
      </c>
      <c r="AG306" s="110" t="str">
        <f t="shared" ca="1" si="72"/>
        <v/>
      </c>
      <c r="AH306" s="109" t="str">
        <f t="shared" ca="1" si="79"/>
        <v/>
      </c>
    </row>
    <row r="307" spans="5:34" x14ac:dyDescent="0.2">
      <c r="E307" s="108" t="str">
        <f ca="1">SELECTED!C307</f>
        <v/>
      </c>
      <c r="F307" s="104" t="str">
        <f ca="1">SELECTED!D307</f>
        <v/>
      </c>
      <c r="G307" s="104" t="str">
        <f ca="1">SELECTED!E307</f>
        <v/>
      </c>
      <c r="I307" s="110" t="str">
        <f t="shared" ca="1" si="65"/>
        <v/>
      </c>
      <c r="J307" s="110" t="str">
        <f t="shared" ca="1" si="66"/>
        <v/>
      </c>
      <c r="K307" s="110" t="str">
        <f t="shared" ca="1" si="67"/>
        <v/>
      </c>
      <c r="M307" s="110" t="str">
        <f ca="1">IFERROR(MATCH(E307,INDEX!A:A,1),"")</f>
        <v/>
      </c>
      <c r="N307" s="109" t="str">
        <f ca="1">IFERROR(OFFSET(INDEX!$F$1,M307-1,0),"")</f>
        <v/>
      </c>
      <c r="P307" s="109" t="str">
        <f t="shared" ca="1" si="73"/>
        <v/>
      </c>
      <c r="Q307" s="109" t="str">
        <f t="shared" ca="1" si="68"/>
        <v/>
      </c>
      <c r="R307" s="109" t="str">
        <f t="shared" ca="1" si="69"/>
        <v/>
      </c>
      <c r="S307" s="109" t="str">
        <f t="shared" ca="1" si="80"/>
        <v/>
      </c>
      <c r="T307" s="109" t="str">
        <f t="shared" ca="1" si="74"/>
        <v/>
      </c>
      <c r="V307" s="106" t="str">
        <f ca="1">IF(E307="","",IF(SUM($Q$4:Q307)=0,100000,ABS(SUM($P$4:P307)/SUM($Q$4:Q307))))</f>
        <v/>
      </c>
      <c r="W307" s="109" t="str">
        <f t="shared" ca="1" si="75"/>
        <v/>
      </c>
      <c r="X307" s="109" t="str">
        <f t="shared" ca="1" si="75"/>
        <v/>
      </c>
      <c r="Z307" s="110" t="str">
        <f t="shared" ca="1" si="70"/>
        <v/>
      </c>
      <c r="AA307" s="109" t="str">
        <f t="shared" ca="1" si="76"/>
        <v/>
      </c>
      <c r="AC307" s="110" t="str">
        <f t="shared" ca="1" si="71"/>
        <v/>
      </c>
      <c r="AD307" s="109" t="str">
        <f t="shared" ca="1" si="77"/>
        <v/>
      </c>
      <c r="AF307" s="109" t="str">
        <f t="shared" ca="1" si="78"/>
        <v/>
      </c>
      <c r="AG307" s="110" t="str">
        <f t="shared" ca="1" si="72"/>
        <v/>
      </c>
      <c r="AH307" s="109" t="str">
        <f t="shared" ca="1" si="79"/>
        <v/>
      </c>
    </row>
    <row r="308" spans="5:34" x14ac:dyDescent="0.2">
      <c r="E308" s="108" t="str">
        <f ca="1">SELECTED!C308</f>
        <v/>
      </c>
      <c r="F308" s="104" t="str">
        <f ca="1">SELECTED!D308</f>
        <v/>
      </c>
      <c r="G308" s="104" t="str">
        <f ca="1">SELECTED!E308</f>
        <v/>
      </c>
      <c r="I308" s="110" t="str">
        <f t="shared" ca="1" si="65"/>
        <v/>
      </c>
      <c r="J308" s="110" t="str">
        <f t="shared" ca="1" si="66"/>
        <v/>
      </c>
      <c r="K308" s="110" t="str">
        <f t="shared" ca="1" si="67"/>
        <v/>
      </c>
      <c r="M308" s="110" t="str">
        <f ca="1">IFERROR(MATCH(E308,INDEX!A:A,1),"")</f>
        <v/>
      </c>
      <c r="N308" s="109" t="str">
        <f ca="1">IFERROR(OFFSET(INDEX!$F$1,M308-1,0),"")</f>
        <v/>
      </c>
      <c r="P308" s="109" t="str">
        <f t="shared" ca="1" si="73"/>
        <v/>
      </c>
      <c r="Q308" s="109" t="str">
        <f t="shared" ca="1" si="68"/>
        <v/>
      </c>
      <c r="R308" s="109" t="str">
        <f t="shared" ca="1" si="69"/>
        <v/>
      </c>
      <c r="S308" s="109" t="str">
        <f t="shared" ca="1" si="80"/>
        <v/>
      </c>
      <c r="T308" s="109" t="str">
        <f t="shared" ca="1" si="74"/>
        <v/>
      </c>
      <c r="V308" s="106" t="str">
        <f ca="1">IF(E308="","",IF(SUM($Q$4:Q308)=0,100000,ABS(SUM($P$4:P308)/SUM($Q$4:Q308))))</f>
        <v/>
      </c>
      <c r="W308" s="109" t="str">
        <f t="shared" ca="1" si="75"/>
        <v/>
      </c>
      <c r="X308" s="109" t="str">
        <f t="shared" ca="1" si="75"/>
        <v/>
      </c>
      <c r="Z308" s="110" t="str">
        <f t="shared" ca="1" si="70"/>
        <v/>
      </c>
      <c r="AA308" s="109" t="str">
        <f t="shared" ca="1" si="76"/>
        <v/>
      </c>
      <c r="AC308" s="110" t="str">
        <f t="shared" ca="1" si="71"/>
        <v/>
      </c>
      <c r="AD308" s="109" t="str">
        <f t="shared" ca="1" si="77"/>
        <v/>
      </c>
      <c r="AF308" s="109" t="str">
        <f t="shared" ca="1" si="78"/>
        <v/>
      </c>
      <c r="AG308" s="110" t="str">
        <f t="shared" ca="1" si="72"/>
        <v/>
      </c>
      <c r="AH308" s="109" t="str">
        <f t="shared" ca="1" si="79"/>
        <v/>
      </c>
    </row>
    <row r="309" spans="5:34" x14ac:dyDescent="0.2">
      <c r="E309" s="108" t="str">
        <f ca="1">SELECTED!C309</f>
        <v/>
      </c>
      <c r="F309" s="104" t="str">
        <f ca="1">SELECTED!D309</f>
        <v/>
      </c>
      <c r="G309" s="104" t="str">
        <f ca="1">SELECTED!E309</f>
        <v/>
      </c>
      <c r="I309" s="110" t="str">
        <f t="shared" ca="1" si="65"/>
        <v/>
      </c>
      <c r="J309" s="110" t="str">
        <f t="shared" ca="1" si="66"/>
        <v/>
      </c>
      <c r="K309" s="110" t="str">
        <f t="shared" ca="1" si="67"/>
        <v/>
      </c>
      <c r="M309" s="110" t="str">
        <f ca="1">IFERROR(MATCH(E309,INDEX!A:A,1),"")</f>
        <v/>
      </c>
      <c r="N309" s="109" t="str">
        <f ca="1">IFERROR(OFFSET(INDEX!$F$1,M309-1,0),"")</f>
        <v/>
      </c>
      <c r="P309" s="109" t="str">
        <f t="shared" ca="1" si="73"/>
        <v/>
      </c>
      <c r="Q309" s="109" t="str">
        <f t="shared" ca="1" si="68"/>
        <v/>
      </c>
      <c r="R309" s="109" t="str">
        <f t="shared" ca="1" si="69"/>
        <v/>
      </c>
      <c r="S309" s="109" t="str">
        <f t="shared" ca="1" si="80"/>
        <v/>
      </c>
      <c r="T309" s="109" t="str">
        <f t="shared" ca="1" si="74"/>
        <v/>
      </c>
      <c r="V309" s="106" t="str">
        <f ca="1">IF(E309="","",IF(SUM($Q$4:Q309)=0,100000,ABS(SUM($P$4:P309)/SUM($Q$4:Q309))))</f>
        <v/>
      </c>
      <c r="W309" s="109" t="str">
        <f t="shared" ca="1" si="75"/>
        <v/>
      </c>
      <c r="X309" s="109" t="str">
        <f t="shared" ca="1" si="75"/>
        <v/>
      </c>
      <c r="Z309" s="110" t="str">
        <f t="shared" ca="1" si="70"/>
        <v/>
      </c>
      <c r="AA309" s="109" t="str">
        <f t="shared" ca="1" si="76"/>
        <v/>
      </c>
      <c r="AC309" s="110" t="str">
        <f t="shared" ca="1" si="71"/>
        <v/>
      </c>
      <c r="AD309" s="109" t="str">
        <f t="shared" ca="1" si="77"/>
        <v/>
      </c>
      <c r="AF309" s="109" t="str">
        <f t="shared" ca="1" si="78"/>
        <v/>
      </c>
      <c r="AG309" s="110" t="str">
        <f t="shared" ca="1" si="72"/>
        <v/>
      </c>
      <c r="AH309" s="109" t="str">
        <f t="shared" ca="1" si="79"/>
        <v/>
      </c>
    </row>
    <row r="310" spans="5:34" x14ac:dyDescent="0.2">
      <c r="E310" s="108" t="str">
        <f ca="1">SELECTED!C310</f>
        <v/>
      </c>
      <c r="F310" s="104" t="str">
        <f ca="1">SELECTED!D310</f>
        <v/>
      </c>
      <c r="G310" s="104" t="str">
        <f ca="1">SELECTED!E310</f>
        <v/>
      </c>
      <c r="I310" s="110" t="str">
        <f t="shared" ca="1" si="65"/>
        <v/>
      </c>
      <c r="J310" s="110" t="str">
        <f t="shared" ca="1" si="66"/>
        <v/>
      </c>
      <c r="K310" s="110" t="str">
        <f t="shared" ca="1" si="67"/>
        <v/>
      </c>
      <c r="M310" s="110" t="str">
        <f ca="1">IFERROR(MATCH(E310,INDEX!A:A,1),"")</f>
        <v/>
      </c>
      <c r="N310" s="109" t="str">
        <f ca="1">IFERROR(OFFSET(INDEX!$F$1,M310-1,0),"")</f>
        <v/>
      </c>
      <c r="P310" s="109" t="str">
        <f t="shared" ca="1" si="73"/>
        <v/>
      </c>
      <c r="Q310" s="109" t="str">
        <f t="shared" ca="1" si="68"/>
        <v/>
      </c>
      <c r="R310" s="109" t="str">
        <f t="shared" ca="1" si="69"/>
        <v/>
      </c>
      <c r="S310" s="109" t="str">
        <f t="shared" ca="1" si="80"/>
        <v/>
      </c>
      <c r="T310" s="109" t="str">
        <f t="shared" ca="1" si="74"/>
        <v/>
      </c>
      <c r="V310" s="106" t="str">
        <f ca="1">IF(E310="","",IF(SUM($Q$4:Q310)=0,100000,ABS(SUM($P$4:P310)/SUM($Q$4:Q310))))</f>
        <v/>
      </c>
      <c r="W310" s="109" t="str">
        <f t="shared" ca="1" si="75"/>
        <v/>
      </c>
      <c r="X310" s="109" t="str">
        <f t="shared" ca="1" si="75"/>
        <v/>
      </c>
      <c r="Z310" s="110" t="str">
        <f t="shared" ca="1" si="70"/>
        <v/>
      </c>
      <c r="AA310" s="109" t="str">
        <f t="shared" ca="1" si="76"/>
        <v/>
      </c>
      <c r="AC310" s="110" t="str">
        <f t="shared" ca="1" si="71"/>
        <v/>
      </c>
      <c r="AD310" s="109" t="str">
        <f t="shared" ca="1" si="77"/>
        <v/>
      </c>
      <c r="AF310" s="109" t="str">
        <f t="shared" ca="1" si="78"/>
        <v/>
      </c>
      <c r="AG310" s="110" t="str">
        <f t="shared" ca="1" si="72"/>
        <v/>
      </c>
      <c r="AH310" s="109" t="str">
        <f t="shared" ca="1" si="79"/>
        <v/>
      </c>
    </row>
    <row r="311" spans="5:34" x14ac:dyDescent="0.2">
      <c r="E311" s="108" t="str">
        <f ca="1">SELECTED!C311</f>
        <v/>
      </c>
      <c r="F311" s="104" t="str">
        <f ca="1">SELECTED!D311</f>
        <v/>
      </c>
      <c r="G311" s="104" t="str">
        <f ca="1">SELECTED!E311</f>
        <v/>
      </c>
      <c r="I311" s="110" t="str">
        <f t="shared" ca="1" si="65"/>
        <v/>
      </c>
      <c r="J311" s="110" t="str">
        <f t="shared" ca="1" si="66"/>
        <v/>
      </c>
      <c r="K311" s="110" t="str">
        <f t="shared" ca="1" si="67"/>
        <v/>
      </c>
      <c r="M311" s="110" t="str">
        <f ca="1">IFERROR(MATCH(E311,INDEX!A:A,1),"")</f>
        <v/>
      </c>
      <c r="N311" s="109" t="str">
        <f ca="1">IFERROR(OFFSET(INDEX!$F$1,M311-1,0),"")</f>
        <v/>
      </c>
      <c r="P311" s="109" t="str">
        <f t="shared" ca="1" si="73"/>
        <v/>
      </c>
      <c r="Q311" s="109" t="str">
        <f t="shared" ca="1" si="68"/>
        <v/>
      </c>
      <c r="R311" s="109" t="str">
        <f t="shared" ca="1" si="69"/>
        <v/>
      </c>
      <c r="S311" s="109" t="str">
        <f t="shared" ca="1" si="80"/>
        <v/>
      </c>
      <c r="T311" s="109" t="str">
        <f t="shared" ca="1" si="74"/>
        <v/>
      </c>
      <c r="V311" s="106" t="str">
        <f ca="1">IF(E311="","",IF(SUM($Q$4:Q311)=0,100000,ABS(SUM($P$4:P311)/SUM($Q$4:Q311))))</f>
        <v/>
      </c>
      <c r="W311" s="109" t="str">
        <f t="shared" ca="1" si="75"/>
        <v/>
      </c>
      <c r="X311" s="109" t="str">
        <f t="shared" ca="1" si="75"/>
        <v/>
      </c>
      <c r="Z311" s="110" t="str">
        <f t="shared" ca="1" si="70"/>
        <v/>
      </c>
      <c r="AA311" s="109" t="str">
        <f t="shared" ca="1" si="76"/>
        <v/>
      </c>
      <c r="AC311" s="110" t="str">
        <f t="shared" ca="1" si="71"/>
        <v/>
      </c>
      <c r="AD311" s="109" t="str">
        <f t="shared" ca="1" si="77"/>
        <v/>
      </c>
      <c r="AF311" s="109" t="str">
        <f t="shared" ca="1" si="78"/>
        <v/>
      </c>
      <c r="AG311" s="110" t="str">
        <f t="shared" ca="1" si="72"/>
        <v/>
      </c>
      <c r="AH311" s="109" t="str">
        <f t="shared" ca="1" si="79"/>
        <v/>
      </c>
    </row>
    <row r="312" spans="5:34" x14ac:dyDescent="0.2">
      <c r="E312" s="108" t="str">
        <f ca="1">SELECTED!C312</f>
        <v/>
      </c>
      <c r="F312" s="104" t="str">
        <f ca="1">SELECTED!D312</f>
        <v/>
      </c>
      <c r="G312" s="104" t="str">
        <f ca="1">SELECTED!E312</f>
        <v/>
      </c>
      <c r="I312" s="110" t="str">
        <f t="shared" ca="1" si="65"/>
        <v/>
      </c>
      <c r="J312" s="110" t="str">
        <f t="shared" ca="1" si="66"/>
        <v/>
      </c>
      <c r="K312" s="110" t="str">
        <f t="shared" ca="1" si="67"/>
        <v/>
      </c>
      <c r="M312" s="110" t="str">
        <f ca="1">IFERROR(MATCH(E312,INDEX!A:A,1),"")</f>
        <v/>
      </c>
      <c r="N312" s="109" t="str">
        <f ca="1">IFERROR(OFFSET(INDEX!$F$1,M312-1,0),"")</f>
        <v/>
      </c>
      <c r="P312" s="109" t="str">
        <f t="shared" ca="1" si="73"/>
        <v/>
      </c>
      <c r="Q312" s="109" t="str">
        <f t="shared" ca="1" si="68"/>
        <v/>
      </c>
      <c r="R312" s="109" t="str">
        <f t="shared" ca="1" si="69"/>
        <v/>
      </c>
      <c r="S312" s="109" t="str">
        <f t="shared" ca="1" si="80"/>
        <v/>
      </c>
      <c r="T312" s="109" t="str">
        <f t="shared" ca="1" si="74"/>
        <v/>
      </c>
      <c r="V312" s="106" t="str">
        <f ca="1">IF(E312="","",IF(SUM($Q$4:Q312)=0,100000,ABS(SUM($P$4:P312)/SUM($Q$4:Q312))))</f>
        <v/>
      </c>
      <c r="W312" s="109" t="str">
        <f t="shared" ca="1" si="75"/>
        <v/>
      </c>
      <c r="X312" s="109" t="str">
        <f t="shared" ca="1" si="75"/>
        <v/>
      </c>
      <c r="Z312" s="110" t="str">
        <f t="shared" ca="1" si="70"/>
        <v/>
      </c>
      <c r="AA312" s="109" t="str">
        <f t="shared" ca="1" si="76"/>
        <v/>
      </c>
      <c r="AC312" s="110" t="str">
        <f t="shared" ca="1" si="71"/>
        <v/>
      </c>
      <c r="AD312" s="109" t="str">
        <f t="shared" ca="1" si="77"/>
        <v/>
      </c>
      <c r="AF312" s="109" t="str">
        <f t="shared" ca="1" si="78"/>
        <v/>
      </c>
      <c r="AG312" s="110" t="str">
        <f t="shared" ca="1" si="72"/>
        <v/>
      </c>
      <c r="AH312" s="109" t="str">
        <f t="shared" ca="1" si="79"/>
        <v/>
      </c>
    </row>
    <row r="313" spans="5:34" x14ac:dyDescent="0.2">
      <c r="E313" s="108" t="str">
        <f ca="1">SELECTED!C313</f>
        <v/>
      </c>
      <c r="F313" s="104" t="str">
        <f ca="1">SELECTED!D313</f>
        <v/>
      </c>
      <c r="G313" s="104" t="str">
        <f ca="1">SELECTED!E313</f>
        <v/>
      </c>
      <c r="I313" s="110" t="str">
        <f t="shared" ca="1" si="65"/>
        <v/>
      </c>
      <c r="J313" s="110" t="str">
        <f t="shared" ca="1" si="66"/>
        <v/>
      </c>
      <c r="K313" s="110" t="str">
        <f t="shared" ca="1" si="67"/>
        <v/>
      </c>
      <c r="M313" s="110" t="str">
        <f ca="1">IFERROR(MATCH(E313,INDEX!A:A,1),"")</f>
        <v/>
      </c>
      <c r="N313" s="109" t="str">
        <f ca="1">IFERROR(OFFSET(INDEX!$F$1,M313-1,0),"")</f>
        <v/>
      </c>
      <c r="P313" s="109" t="str">
        <f t="shared" ca="1" si="73"/>
        <v/>
      </c>
      <c r="Q313" s="109" t="str">
        <f t="shared" ca="1" si="68"/>
        <v/>
      </c>
      <c r="R313" s="109" t="str">
        <f t="shared" ca="1" si="69"/>
        <v/>
      </c>
      <c r="S313" s="109" t="str">
        <f t="shared" ca="1" si="80"/>
        <v/>
      </c>
      <c r="T313" s="109" t="str">
        <f t="shared" ca="1" si="74"/>
        <v/>
      </c>
      <c r="V313" s="106" t="str">
        <f ca="1">IF(E313="","",IF(SUM($Q$4:Q313)=0,100000,ABS(SUM($P$4:P313)/SUM($Q$4:Q313))))</f>
        <v/>
      </c>
      <c r="W313" s="109" t="str">
        <f t="shared" ca="1" si="75"/>
        <v/>
      </c>
      <c r="X313" s="109" t="str">
        <f t="shared" ca="1" si="75"/>
        <v/>
      </c>
      <c r="Z313" s="110" t="str">
        <f t="shared" ca="1" si="70"/>
        <v/>
      </c>
      <c r="AA313" s="109" t="str">
        <f t="shared" ca="1" si="76"/>
        <v/>
      </c>
      <c r="AC313" s="110" t="str">
        <f t="shared" ca="1" si="71"/>
        <v/>
      </c>
      <c r="AD313" s="109" t="str">
        <f t="shared" ca="1" si="77"/>
        <v/>
      </c>
      <c r="AF313" s="109" t="str">
        <f t="shared" ca="1" si="78"/>
        <v/>
      </c>
      <c r="AG313" s="110" t="str">
        <f t="shared" ca="1" si="72"/>
        <v/>
      </c>
      <c r="AH313" s="109" t="str">
        <f t="shared" ca="1" si="79"/>
        <v/>
      </c>
    </row>
    <row r="314" spans="5:34" x14ac:dyDescent="0.2">
      <c r="E314" s="108" t="str">
        <f ca="1">SELECTED!C314</f>
        <v/>
      </c>
      <c r="F314" s="104" t="str">
        <f ca="1">SELECTED!D314</f>
        <v/>
      </c>
      <c r="G314" s="104" t="str">
        <f ca="1">SELECTED!E314</f>
        <v/>
      </c>
      <c r="I314" s="110" t="str">
        <f t="shared" ca="1" si="65"/>
        <v/>
      </c>
      <c r="J314" s="110" t="str">
        <f t="shared" ca="1" si="66"/>
        <v/>
      </c>
      <c r="K314" s="110" t="str">
        <f t="shared" ca="1" si="67"/>
        <v/>
      </c>
      <c r="M314" s="110" t="str">
        <f ca="1">IFERROR(MATCH(E314,INDEX!A:A,1),"")</f>
        <v/>
      </c>
      <c r="N314" s="109" t="str">
        <f ca="1">IFERROR(OFFSET(INDEX!$F$1,M314-1,0),"")</f>
        <v/>
      </c>
      <c r="P314" s="109" t="str">
        <f t="shared" ca="1" si="73"/>
        <v/>
      </c>
      <c r="Q314" s="109" t="str">
        <f t="shared" ca="1" si="68"/>
        <v/>
      </c>
      <c r="R314" s="109" t="str">
        <f t="shared" ca="1" si="69"/>
        <v/>
      </c>
      <c r="S314" s="109" t="str">
        <f t="shared" ca="1" si="80"/>
        <v/>
      </c>
      <c r="T314" s="109" t="str">
        <f t="shared" ca="1" si="74"/>
        <v/>
      </c>
      <c r="V314" s="106" t="str">
        <f ca="1">IF(E314="","",IF(SUM($Q$4:Q314)=0,100000,ABS(SUM($P$4:P314)/SUM($Q$4:Q314))))</f>
        <v/>
      </c>
      <c r="W314" s="109" t="str">
        <f t="shared" ca="1" si="75"/>
        <v/>
      </c>
      <c r="X314" s="109" t="str">
        <f t="shared" ca="1" si="75"/>
        <v/>
      </c>
      <c r="Z314" s="110" t="str">
        <f t="shared" ca="1" si="70"/>
        <v/>
      </c>
      <c r="AA314" s="109" t="str">
        <f t="shared" ca="1" si="76"/>
        <v/>
      </c>
      <c r="AC314" s="110" t="str">
        <f t="shared" ca="1" si="71"/>
        <v/>
      </c>
      <c r="AD314" s="109" t="str">
        <f t="shared" ca="1" si="77"/>
        <v/>
      </c>
      <c r="AF314" s="109" t="str">
        <f t="shared" ca="1" si="78"/>
        <v/>
      </c>
      <c r="AG314" s="110" t="str">
        <f t="shared" ca="1" si="72"/>
        <v/>
      </c>
      <c r="AH314" s="109" t="str">
        <f t="shared" ca="1" si="79"/>
        <v/>
      </c>
    </row>
    <row r="315" spans="5:34" x14ac:dyDescent="0.2">
      <c r="E315" s="108" t="str">
        <f ca="1">SELECTED!C315</f>
        <v/>
      </c>
      <c r="F315" s="104" t="str">
        <f ca="1">SELECTED!D315</f>
        <v/>
      </c>
      <c r="G315" s="104" t="str">
        <f ca="1">SELECTED!E315</f>
        <v/>
      </c>
      <c r="I315" s="110" t="str">
        <f t="shared" ca="1" si="65"/>
        <v/>
      </c>
      <c r="J315" s="110" t="str">
        <f t="shared" ca="1" si="66"/>
        <v/>
      </c>
      <c r="K315" s="110" t="str">
        <f t="shared" ca="1" si="67"/>
        <v/>
      </c>
      <c r="M315" s="110" t="str">
        <f ca="1">IFERROR(MATCH(E315,INDEX!A:A,1),"")</f>
        <v/>
      </c>
      <c r="N315" s="109" t="str">
        <f ca="1">IFERROR(OFFSET(INDEX!$F$1,M315-1,0),"")</f>
        <v/>
      </c>
      <c r="P315" s="109" t="str">
        <f t="shared" ca="1" si="73"/>
        <v/>
      </c>
      <c r="Q315" s="109" t="str">
        <f t="shared" ca="1" si="68"/>
        <v/>
      </c>
      <c r="R315" s="109" t="str">
        <f t="shared" ca="1" si="69"/>
        <v/>
      </c>
      <c r="S315" s="109" t="str">
        <f t="shared" ca="1" si="80"/>
        <v/>
      </c>
      <c r="T315" s="109" t="str">
        <f t="shared" ca="1" si="74"/>
        <v/>
      </c>
      <c r="V315" s="106" t="str">
        <f ca="1">IF(E315="","",IF(SUM($Q$4:Q315)=0,100000,ABS(SUM($P$4:P315)/SUM($Q$4:Q315))))</f>
        <v/>
      </c>
      <c r="W315" s="109" t="str">
        <f t="shared" ca="1" si="75"/>
        <v/>
      </c>
      <c r="X315" s="109" t="str">
        <f t="shared" ca="1" si="75"/>
        <v/>
      </c>
      <c r="Z315" s="110" t="str">
        <f t="shared" ca="1" si="70"/>
        <v/>
      </c>
      <c r="AA315" s="109" t="str">
        <f t="shared" ca="1" si="76"/>
        <v/>
      </c>
      <c r="AC315" s="110" t="str">
        <f t="shared" ca="1" si="71"/>
        <v/>
      </c>
      <c r="AD315" s="109" t="str">
        <f t="shared" ca="1" si="77"/>
        <v/>
      </c>
      <c r="AF315" s="109" t="str">
        <f t="shared" ca="1" si="78"/>
        <v/>
      </c>
      <c r="AG315" s="110" t="str">
        <f t="shared" ca="1" si="72"/>
        <v/>
      </c>
      <c r="AH315" s="109" t="str">
        <f t="shared" ca="1" si="79"/>
        <v/>
      </c>
    </row>
    <row r="316" spans="5:34" x14ac:dyDescent="0.2">
      <c r="E316" s="108" t="str">
        <f ca="1">SELECTED!C316</f>
        <v/>
      </c>
      <c r="F316" s="104" t="str">
        <f ca="1">SELECTED!D316</f>
        <v/>
      </c>
      <c r="G316" s="104" t="str">
        <f ca="1">SELECTED!E316</f>
        <v/>
      </c>
      <c r="I316" s="110" t="str">
        <f t="shared" ca="1" si="65"/>
        <v/>
      </c>
      <c r="J316" s="110" t="str">
        <f t="shared" ca="1" si="66"/>
        <v/>
      </c>
      <c r="K316" s="110" t="str">
        <f t="shared" ca="1" si="67"/>
        <v/>
      </c>
      <c r="M316" s="110" t="str">
        <f ca="1">IFERROR(MATCH(E316,INDEX!A:A,1),"")</f>
        <v/>
      </c>
      <c r="N316" s="109" t="str">
        <f ca="1">IFERROR(OFFSET(INDEX!$F$1,M316-1,0),"")</f>
        <v/>
      </c>
      <c r="P316" s="109" t="str">
        <f t="shared" ca="1" si="73"/>
        <v/>
      </c>
      <c r="Q316" s="109" t="str">
        <f t="shared" ca="1" si="68"/>
        <v/>
      </c>
      <c r="R316" s="109" t="str">
        <f t="shared" ca="1" si="69"/>
        <v/>
      </c>
      <c r="S316" s="109" t="str">
        <f t="shared" ca="1" si="80"/>
        <v/>
      </c>
      <c r="T316" s="109" t="str">
        <f t="shared" ca="1" si="74"/>
        <v/>
      </c>
      <c r="V316" s="106" t="str">
        <f ca="1">IF(E316="","",IF(SUM($Q$4:Q316)=0,100000,ABS(SUM($P$4:P316)/SUM($Q$4:Q316))))</f>
        <v/>
      </c>
      <c r="W316" s="109" t="str">
        <f t="shared" ca="1" si="75"/>
        <v/>
      </c>
      <c r="X316" s="109" t="str">
        <f t="shared" ca="1" si="75"/>
        <v/>
      </c>
      <c r="Z316" s="110" t="str">
        <f t="shared" ca="1" si="70"/>
        <v/>
      </c>
      <c r="AA316" s="109" t="str">
        <f t="shared" ca="1" si="76"/>
        <v/>
      </c>
      <c r="AC316" s="110" t="str">
        <f t="shared" ca="1" si="71"/>
        <v/>
      </c>
      <c r="AD316" s="109" t="str">
        <f t="shared" ca="1" si="77"/>
        <v/>
      </c>
      <c r="AF316" s="109" t="str">
        <f t="shared" ca="1" si="78"/>
        <v/>
      </c>
      <c r="AG316" s="110" t="str">
        <f t="shared" ca="1" si="72"/>
        <v/>
      </c>
      <c r="AH316" s="109" t="str">
        <f t="shared" ca="1" si="79"/>
        <v/>
      </c>
    </row>
    <row r="317" spans="5:34" x14ac:dyDescent="0.2">
      <c r="E317" s="108" t="str">
        <f ca="1">SELECTED!C317</f>
        <v/>
      </c>
      <c r="F317" s="104" t="str">
        <f ca="1">SELECTED!D317</f>
        <v/>
      </c>
      <c r="G317" s="104" t="str">
        <f ca="1">SELECTED!E317</f>
        <v/>
      </c>
      <c r="I317" s="110" t="str">
        <f t="shared" ca="1" si="65"/>
        <v/>
      </c>
      <c r="J317" s="110" t="str">
        <f t="shared" ca="1" si="66"/>
        <v/>
      </c>
      <c r="K317" s="110" t="str">
        <f t="shared" ca="1" si="67"/>
        <v/>
      </c>
      <c r="M317" s="110" t="str">
        <f ca="1">IFERROR(MATCH(E317,INDEX!A:A,1),"")</f>
        <v/>
      </c>
      <c r="N317" s="109" t="str">
        <f ca="1">IFERROR(OFFSET(INDEX!$F$1,M317-1,0),"")</f>
        <v/>
      </c>
      <c r="P317" s="109" t="str">
        <f t="shared" ca="1" si="73"/>
        <v/>
      </c>
      <c r="Q317" s="109" t="str">
        <f t="shared" ca="1" si="68"/>
        <v/>
      </c>
      <c r="R317" s="109" t="str">
        <f t="shared" ca="1" si="69"/>
        <v/>
      </c>
      <c r="S317" s="109" t="str">
        <f t="shared" ca="1" si="80"/>
        <v/>
      </c>
      <c r="T317" s="109" t="str">
        <f t="shared" ca="1" si="74"/>
        <v/>
      </c>
      <c r="V317" s="106" t="str">
        <f ca="1">IF(E317="","",IF(SUM($Q$4:Q317)=0,100000,ABS(SUM($P$4:P317)/SUM($Q$4:Q317))))</f>
        <v/>
      </c>
      <c r="W317" s="109" t="str">
        <f t="shared" ca="1" si="75"/>
        <v/>
      </c>
      <c r="X317" s="109" t="str">
        <f t="shared" ca="1" si="75"/>
        <v/>
      </c>
      <c r="Z317" s="110" t="str">
        <f t="shared" ca="1" si="70"/>
        <v/>
      </c>
      <c r="AA317" s="109" t="str">
        <f t="shared" ca="1" si="76"/>
        <v/>
      </c>
      <c r="AC317" s="110" t="str">
        <f t="shared" ca="1" si="71"/>
        <v/>
      </c>
      <c r="AD317" s="109" t="str">
        <f t="shared" ca="1" si="77"/>
        <v/>
      </c>
      <c r="AF317" s="109" t="str">
        <f t="shared" ca="1" si="78"/>
        <v/>
      </c>
      <c r="AG317" s="110" t="str">
        <f t="shared" ca="1" si="72"/>
        <v/>
      </c>
      <c r="AH317" s="109" t="str">
        <f t="shared" ca="1" si="79"/>
        <v/>
      </c>
    </row>
    <row r="318" spans="5:34" x14ac:dyDescent="0.2">
      <c r="E318" s="108" t="str">
        <f ca="1">SELECTED!C318</f>
        <v/>
      </c>
      <c r="F318" s="104" t="str">
        <f ca="1">SELECTED!D318</f>
        <v/>
      </c>
      <c r="G318" s="104" t="str">
        <f ca="1">SELECTED!E318</f>
        <v/>
      </c>
      <c r="I318" s="110" t="str">
        <f t="shared" ca="1" si="65"/>
        <v/>
      </c>
      <c r="J318" s="110" t="str">
        <f t="shared" ca="1" si="66"/>
        <v/>
      </c>
      <c r="K318" s="110" t="str">
        <f t="shared" ca="1" si="67"/>
        <v/>
      </c>
      <c r="M318" s="110" t="str">
        <f ca="1">IFERROR(MATCH(E318,INDEX!A:A,1),"")</f>
        <v/>
      </c>
      <c r="N318" s="109" t="str">
        <f ca="1">IFERROR(OFFSET(INDEX!$F$1,M318-1,0),"")</f>
        <v/>
      </c>
      <c r="P318" s="109" t="str">
        <f t="shared" ca="1" si="73"/>
        <v/>
      </c>
      <c r="Q318" s="109" t="str">
        <f t="shared" ca="1" si="68"/>
        <v/>
      </c>
      <c r="R318" s="109" t="str">
        <f t="shared" ca="1" si="69"/>
        <v/>
      </c>
      <c r="S318" s="109" t="str">
        <f t="shared" ca="1" si="80"/>
        <v/>
      </c>
      <c r="T318" s="109" t="str">
        <f t="shared" ca="1" si="74"/>
        <v/>
      </c>
      <c r="V318" s="106" t="str">
        <f ca="1">IF(E318="","",IF(SUM($Q$4:Q318)=0,100000,ABS(SUM($P$4:P318)/SUM($Q$4:Q318))))</f>
        <v/>
      </c>
      <c r="W318" s="109" t="str">
        <f t="shared" ca="1" si="75"/>
        <v/>
      </c>
      <c r="X318" s="109" t="str">
        <f t="shared" ca="1" si="75"/>
        <v/>
      </c>
      <c r="Z318" s="110" t="str">
        <f t="shared" ca="1" si="70"/>
        <v/>
      </c>
      <c r="AA318" s="109" t="str">
        <f t="shared" ca="1" si="76"/>
        <v/>
      </c>
      <c r="AC318" s="110" t="str">
        <f t="shared" ca="1" si="71"/>
        <v/>
      </c>
      <c r="AD318" s="109" t="str">
        <f t="shared" ca="1" si="77"/>
        <v/>
      </c>
      <c r="AF318" s="109" t="str">
        <f t="shared" ca="1" si="78"/>
        <v/>
      </c>
      <c r="AG318" s="110" t="str">
        <f t="shared" ca="1" si="72"/>
        <v/>
      </c>
      <c r="AH318" s="109" t="str">
        <f t="shared" ca="1" si="79"/>
        <v/>
      </c>
    </row>
    <row r="319" spans="5:34" x14ac:dyDescent="0.2">
      <c r="E319" s="108" t="str">
        <f ca="1">SELECTED!C319</f>
        <v/>
      </c>
      <c r="F319" s="104" t="str">
        <f ca="1">SELECTED!D319</f>
        <v/>
      </c>
      <c r="G319" s="104" t="str">
        <f ca="1">SELECTED!E319</f>
        <v/>
      </c>
      <c r="I319" s="110" t="str">
        <f t="shared" ca="1" si="65"/>
        <v/>
      </c>
      <c r="J319" s="110" t="str">
        <f t="shared" ca="1" si="66"/>
        <v/>
      </c>
      <c r="K319" s="110" t="str">
        <f t="shared" ca="1" si="67"/>
        <v/>
      </c>
      <c r="M319" s="110" t="str">
        <f ca="1">IFERROR(MATCH(E319,INDEX!A:A,1),"")</f>
        <v/>
      </c>
      <c r="N319" s="109" t="str">
        <f ca="1">IFERROR(OFFSET(INDEX!$F$1,M319-1,0),"")</f>
        <v/>
      </c>
      <c r="P319" s="109" t="str">
        <f t="shared" ca="1" si="73"/>
        <v/>
      </c>
      <c r="Q319" s="109" t="str">
        <f t="shared" ca="1" si="68"/>
        <v/>
      </c>
      <c r="R319" s="109" t="str">
        <f t="shared" ca="1" si="69"/>
        <v/>
      </c>
      <c r="S319" s="109" t="str">
        <f t="shared" ca="1" si="80"/>
        <v/>
      </c>
      <c r="T319" s="109" t="str">
        <f t="shared" ca="1" si="74"/>
        <v/>
      </c>
      <c r="V319" s="106" t="str">
        <f ca="1">IF(E319="","",IF(SUM($Q$4:Q319)=0,100000,ABS(SUM($P$4:P319)/SUM($Q$4:Q319))))</f>
        <v/>
      </c>
      <c r="W319" s="109" t="str">
        <f t="shared" ca="1" si="75"/>
        <v/>
      </c>
      <c r="X319" s="109" t="str">
        <f t="shared" ca="1" si="75"/>
        <v/>
      </c>
      <c r="Z319" s="110" t="str">
        <f t="shared" ca="1" si="70"/>
        <v/>
      </c>
      <c r="AA319" s="109" t="str">
        <f t="shared" ca="1" si="76"/>
        <v/>
      </c>
      <c r="AC319" s="110" t="str">
        <f t="shared" ca="1" si="71"/>
        <v/>
      </c>
      <c r="AD319" s="109" t="str">
        <f t="shared" ca="1" si="77"/>
        <v/>
      </c>
      <c r="AF319" s="109" t="str">
        <f t="shared" ca="1" si="78"/>
        <v/>
      </c>
      <c r="AG319" s="110" t="str">
        <f t="shared" ca="1" si="72"/>
        <v/>
      </c>
      <c r="AH319" s="109" t="str">
        <f t="shared" ca="1" si="79"/>
        <v/>
      </c>
    </row>
    <row r="320" spans="5:34" x14ac:dyDescent="0.2">
      <c r="E320" s="108" t="str">
        <f ca="1">SELECTED!C320</f>
        <v/>
      </c>
      <c r="F320" s="104" t="str">
        <f ca="1">SELECTED!D320</f>
        <v/>
      </c>
      <c r="G320" s="104" t="str">
        <f ca="1">SELECTED!E320</f>
        <v/>
      </c>
      <c r="I320" s="110" t="str">
        <f t="shared" ca="1" si="65"/>
        <v/>
      </c>
      <c r="J320" s="110" t="str">
        <f t="shared" ca="1" si="66"/>
        <v/>
      </c>
      <c r="K320" s="110" t="str">
        <f t="shared" ca="1" si="67"/>
        <v/>
      </c>
      <c r="M320" s="110" t="str">
        <f ca="1">IFERROR(MATCH(E320,INDEX!A:A,1),"")</f>
        <v/>
      </c>
      <c r="N320" s="109" t="str">
        <f ca="1">IFERROR(OFFSET(INDEX!$F$1,M320-1,0),"")</f>
        <v/>
      </c>
      <c r="P320" s="109" t="str">
        <f t="shared" ca="1" si="73"/>
        <v/>
      </c>
      <c r="Q320" s="109" t="str">
        <f t="shared" ca="1" si="68"/>
        <v/>
      </c>
      <c r="R320" s="109" t="str">
        <f t="shared" ca="1" si="69"/>
        <v/>
      </c>
      <c r="S320" s="109" t="str">
        <f t="shared" ca="1" si="80"/>
        <v/>
      </c>
      <c r="T320" s="109" t="str">
        <f t="shared" ca="1" si="74"/>
        <v/>
      </c>
      <c r="V320" s="106" t="str">
        <f ca="1">IF(E320="","",IF(SUM($Q$4:Q320)=0,100000,ABS(SUM($P$4:P320)/SUM($Q$4:Q320))))</f>
        <v/>
      </c>
      <c r="W320" s="109" t="str">
        <f t="shared" ca="1" si="75"/>
        <v/>
      </c>
      <c r="X320" s="109" t="str">
        <f t="shared" ca="1" si="75"/>
        <v/>
      </c>
      <c r="Z320" s="110" t="str">
        <f t="shared" ca="1" si="70"/>
        <v/>
      </c>
      <c r="AA320" s="109" t="str">
        <f t="shared" ca="1" si="76"/>
        <v/>
      </c>
      <c r="AC320" s="110" t="str">
        <f t="shared" ca="1" si="71"/>
        <v/>
      </c>
      <c r="AD320" s="109" t="str">
        <f t="shared" ca="1" si="77"/>
        <v/>
      </c>
      <c r="AF320" s="109" t="str">
        <f t="shared" ca="1" si="78"/>
        <v/>
      </c>
      <c r="AG320" s="110" t="str">
        <f t="shared" ca="1" si="72"/>
        <v/>
      </c>
      <c r="AH320" s="109" t="str">
        <f t="shared" ca="1" si="79"/>
        <v/>
      </c>
    </row>
    <row r="321" spans="5:34" x14ac:dyDescent="0.2">
      <c r="E321" s="108" t="str">
        <f ca="1">SELECTED!C321</f>
        <v/>
      </c>
      <c r="F321" s="104" t="str">
        <f ca="1">SELECTED!D321</f>
        <v/>
      </c>
      <c r="G321" s="104" t="str">
        <f ca="1">SELECTED!E321</f>
        <v/>
      </c>
      <c r="I321" s="110" t="str">
        <f t="shared" ca="1" si="65"/>
        <v/>
      </c>
      <c r="J321" s="110" t="str">
        <f t="shared" ca="1" si="66"/>
        <v/>
      </c>
      <c r="K321" s="110" t="str">
        <f t="shared" ca="1" si="67"/>
        <v/>
      </c>
      <c r="M321" s="110" t="str">
        <f ca="1">IFERROR(MATCH(E321,INDEX!A:A,1),"")</f>
        <v/>
      </c>
      <c r="N321" s="109" t="str">
        <f ca="1">IFERROR(OFFSET(INDEX!$F$1,M321-1,0),"")</f>
        <v/>
      </c>
      <c r="P321" s="109" t="str">
        <f t="shared" ca="1" si="73"/>
        <v/>
      </c>
      <c r="Q321" s="109" t="str">
        <f t="shared" ca="1" si="68"/>
        <v/>
      </c>
      <c r="R321" s="109" t="str">
        <f t="shared" ca="1" si="69"/>
        <v/>
      </c>
      <c r="S321" s="109" t="str">
        <f t="shared" ca="1" si="80"/>
        <v/>
      </c>
      <c r="T321" s="109" t="str">
        <f t="shared" ca="1" si="74"/>
        <v/>
      </c>
      <c r="V321" s="106" t="str">
        <f ca="1">IF(E321="","",IF(SUM($Q$4:Q321)=0,100000,ABS(SUM($P$4:P321)/SUM($Q$4:Q321))))</f>
        <v/>
      </c>
      <c r="W321" s="109" t="str">
        <f t="shared" ca="1" si="75"/>
        <v/>
      </c>
      <c r="X321" s="109" t="str">
        <f t="shared" ca="1" si="75"/>
        <v/>
      </c>
      <c r="Z321" s="110" t="str">
        <f t="shared" ca="1" si="70"/>
        <v/>
      </c>
      <c r="AA321" s="109" t="str">
        <f t="shared" ca="1" si="76"/>
        <v/>
      </c>
      <c r="AC321" s="110" t="str">
        <f t="shared" ca="1" si="71"/>
        <v/>
      </c>
      <c r="AD321" s="109" t="str">
        <f t="shared" ca="1" si="77"/>
        <v/>
      </c>
      <c r="AF321" s="109" t="str">
        <f t="shared" ca="1" si="78"/>
        <v/>
      </c>
      <c r="AG321" s="110" t="str">
        <f t="shared" ca="1" si="72"/>
        <v/>
      </c>
      <c r="AH321" s="109" t="str">
        <f t="shared" ca="1" si="79"/>
        <v/>
      </c>
    </row>
    <row r="322" spans="5:34" x14ac:dyDescent="0.2">
      <c r="E322" s="108" t="str">
        <f ca="1">SELECTED!C322</f>
        <v/>
      </c>
      <c r="F322" s="104" t="str">
        <f ca="1">SELECTED!D322</f>
        <v/>
      </c>
      <c r="G322" s="104" t="str">
        <f ca="1">SELECTED!E322</f>
        <v/>
      </c>
      <c r="I322" s="110" t="str">
        <f t="shared" ca="1" si="65"/>
        <v/>
      </c>
      <c r="J322" s="110" t="str">
        <f t="shared" ca="1" si="66"/>
        <v/>
      </c>
      <c r="K322" s="110" t="str">
        <f t="shared" ca="1" si="67"/>
        <v/>
      </c>
      <c r="M322" s="110" t="str">
        <f ca="1">IFERROR(MATCH(E322,INDEX!A:A,1),"")</f>
        <v/>
      </c>
      <c r="N322" s="109" t="str">
        <f ca="1">IFERROR(OFFSET(INDEX!$F$1,M322-1,0),"")</f>
        <v/>
      </c>
      <c r="P322" s="109" t="str">
        <f t="shared" ca="1" si="73"/>
        <v/>
      </c>
      <c r="Q322" s="109" t="str">
        <f t="shared" ca="1" si="68"/>
        <v/>
      </c>
      <c r="R322" s="109" t="str">
        <f t="shared" ca="1" si="69"/>
        <v/>
      </c>
      <c r="S322" s="109" t="str">
        <f t="shared" ca="1" si="80"/>
        <v/>
      </c>
      <c r="T322" s="109" t="str">
        <f t="shared" ca="1" si="74"/>
        <v/>
      </c>
      <c r="V322" s="106" t="str">
        <f ca="1">IF(E322="","",IF(SUM($Q$4:Q322)=0,100000,ABS(SUM($P$4:P322)/SUM($Q$4:Q322))))</f>
        <v/>
      </c>
      <c r="W322" s="109" t="str">
        <f t="shared" ca="1" si="75"/>
        <v/>
      </c>
      <c r="X322" s="109" t="str">
        <f t="shared" ca="1" si="75"/>
        <v/>
      </c>
      <c r="Z322" s="110" t="str">
        <f t="shared" ca="1" si="70"/>
        <v/>
      </c>
      <c r="AA322" s="109" t="str">
        <f t="shared" ca="1" si="76"/>
        <v/>
      </c>
      <c r="AC322" s="110" t="str">
        <f t="shared" ca="1" si="71"/>
        <v/>
      </c>
      <c r="AD322" s="109" t="str">
        <f t="shared" ca="1" si="77"/>
        <v/>
      </c>
      <c r="AF322" s="109" t="str">
        <f t="shared" ca="1" si="78"/>
        <v/>
      </c>
      <c r="AG322" s="110" t="str">
        <f t="shared" ca="1" si="72"/>
        <v/>
      </c>
      <c r="AH322" s="109" t="str">
        <f t="shared" ca="1" si="79"/>
        <v/>
      </c>
    </row>
    <row r="323" spans="5:34" x14ac:dyDescent="0.2">
      <c r="E323" s="108" t="str">
        <f ca="1">SELECTED!C323</f>
        <v/>
      </c>
      <c r="F323" s="104" t="str">
        <f ca="1">SELECTED!D323</f>
        <v/>
      </c>
      <c r="G323" s="104" t="str">
        <f ca="1">SELECTED!E323</f>
        <v/>
      </c>
      <c r="I323" s="110" t="str">
        <f t="shared" ca="1" si="65"/>
        <v/>
      </c>
      <c r="J323" s="110" t="str">
        <f t="shared" ca="1" si="66"/>
        <v/>
      </c>
      <c r="K323" s="110" t="str">
        <f t="shared" ca="1" si="67"/>
        <v/>
      </c>
      <c r="M323" s="110" t="str">
        <f ca="1">IFERROR(MATCH(E323,INDEX!A:A,1),"")</f>
        <v/>
      </c>
      <c r="N323" s="109" t="str">
        <f ca="1">IFERROR(OFFSET(INDEX!$F$1,M323-1,0),"")</f>
        <v/>
      </c>
      <c r="P323" s="109" t="str">
        <f t="shared" ca="1" si="73"/>
        <v/>
      </c>
      <c r="Q323" s="109" t="str">
        <f t="shared" ca="1" si="68"/>
        <v/>
      </c>
      <c r="R323" s="109" t="str">
        <f t="shared" ca="1" si="69"/>
        <v/>
      </c>
      <c r="S323" s="109" t="str">
        <f t="shared" ca="1" si="80"/>
        <v/>
      </c>
      <c r="T323" s="109" t="str">
        <f t="shared" ca="1" si="74"/>
        <v/>
      </c>
      <c r="V323" s="106" t="str">
        <f ca="1">IF(E323="","",IF(SUM($Q$4:Q323)=0,100000,ABS(SUM($P$4:P323)/SUM($Q$4:Q323))))</f>
        <v/>
      </c>
      <c r="W323" s="109" t="str">
        <f t="shared" ca="1" si="75"/>
        <v/>
      </c>
      <c r="X323" s="109" t="str">
        <f t="shared" ca="1" si="75"/>
        <v/>
      </c>
      <c r="Z323" s="110" t="str">
        <f t="shared" ca="1" si="70"/>
        <v/>
      </c>
      <c r="AA323" s="109" t="str">
        <f t="shared" ca="1" si="76"/>
        <v/>
      </c>
      <c r="AC323" s="110" t="str">
        <f t="shared" ca="1" si="71"/>
        <v/>
      </c>
      <c r="AD323" s="109" t="str">
        <f t="shared" ca="1" si="77"/>
        <v/>
      </c>
      <c r="AF323" s="109" t="str">
        <f t="shared" ca="1" si="78"/>
        <v/>
      </c>
      <c r="AG323" s="110" t="str">
        <f t="shared" ca="1" si="72"/>
        <v/>
      </c>
      <c r="AH323" s="109" t="str">
        <f t="shared" ca="1" si="79"/>
        <v/>
      </c>
    </row>
    <row r="324" spans="5:34" x14ac:dyDescent="0.2">
      <c r="E324" s="108" t="str">
        <f ca="1">SELECTED!C324</f>
        <v/>
      </c>
      <c r="F324" s="104" t="str">
        <f ca="1">SELECTED!D324</f>
        <v/>
      </c>
      <c r="G324" s="104" t="str">
        <f ca="1">SELECTED!E324</f>
        <v/>
      </c>
      <c r="I324" s="110" t="str">
        <f t="shared" ref="I324:I387" ca="1" si="81">IF(E324="","",IF($F324=I$2,$G324,0))</f>
        <v/>
      </c>
      <c r="J324" s="110" t="str">
        <f t="shared" ref="J324:J387" ca="1" si="82">IF(E324="","",IF($F324=J$2,$G324,0))</f>
        <v/>
      </c>
      <c r="K324" s="110" t="str">
        <f t="shared" ref="K324:K387" ca="1" si="83">IF(E324="","",IF($F324=K$2,$G324,0))</f>
        <v/>
      </c>
      <c r="M324" s="110" t="str">
        <f ca="1">IFERROR(MATCH(E324,INDEX!A:A,1),"")</f>
        <v/>
      </c>
      <c r="N324" s="109" t="str">
        <f ca="1">IFERROR(OFFSET(INDEX!$F$1,M324-1,0),"")</f>
        <v/>
      </c>
      <c r="P324" s="109" t="str">
        <f t="shared" ca="1" si="73"/>
        <v/>
      </c>
      <c r="Q324" s="109" t="str">
        <f t="shared" ref="Q324:Q387" ca="1" si="84">IF(E324="","",IFERROR(J324/N324,0))</f>
        <v/>
      </c>
      <c r="R324" s="109" t="str">
        <f t="shared" ref="R324:R387" ca="1" si="85">IF(E324="","",IFERROR(K324/N324,0))</f>
        <v/>
      </c>
      <c r="S324" s="109" t="str">
        <f t="shared" ca="1" si="80"/>
        <v/>
      </c>
      <c r="T324" s="109" t="str">
        <f t="shared" ca="1" si="74"/>
        <v/>
      </c>
      <c r="V324" s="106" t="str">
        <f ca="1">IF(E324="","",IF(SUM($Q$4:Q324)=0,100000,ABS(SUM($P$4:P324)/SUM($Q$4:Q324))))</f>
        <v/>
      </c>
      <c r="W324" s="109" t="str">
        <f t="shared" ca="1" si="75"/>
        <v/>
      </c>
      <c r="X324" s="109" t="str">
        <f t="shared" ca="1" si="75"/>
        <v/>
      </c>
      <c r="Z324" s="110" t="str">
        <f t="shared" ref="Z324:Z387" ca="1" si="86">IF(E324="","",I324+$X$3*J324+K324)</f>
        <v/>
      </c>
      <c r="AA324" s="109" t="str">
        <f t="shared" ca="1" si="76"/>
        <v/>
      </c>
      <c r="AC324" s="110" t="str">
        <f t="shared" ref="AC324:AC387" ca="1" si="87">IF(E324="","",I324+J324+K324)</f>
        <v/>
      </c>
      <c r="AD324" s="109" t="str">
        <f t="shared" ca="1" si="77"/>
        <v/>
      </c>
      <c r="AF324" s="109" t="str">
        <f t="shared" ca="1" si="78"/>
        <v/>
      </c>
      <c r="AG324" s="110" t="str">
        <f t="shared" ref="AG324:AG387" ca="1" si="88">IF(E324="","",I324+J324+IF(AND(AC325="",AC324&lt;&gt;""),$AF$3*N324,0))</f>
        <v/>
      </c>
      <c r="AH324" s="109" t="str">
        <f t="shared" ca="1" si="79"/>
        <v/>
      </c>
    </row>
    <row r="325" spans="5:34" x14ac:dyDescent="0.2">
      <c r="E325" s="108" t="str">
        <f ca="1">SELECTED!C325</f>
        <v/>
      </c>
      <c r="F325" s="104" t="str">
        <f ca="1">SELECTED!D325</f>
        <v/>
      </c>
      <c r="G325" s="104" t="str">
        <f ca="1">SELECTED!E325</f>
        <v/>
      </c>
      <c r="I325" s="110" t="str">
        <f t="shared" ca="1" si="81"/>
        <v/>
      </c>
      <c r="J325" s="110" t="str">
        <f t="shared" ca="1" si="82"/>
        <v/>
      </c>
      <c r="K325" s="110" t="str">
        <f t="shared" ca="1" si="83"/>
        <v/>
      </c>
      <c r="M325" s="110" t="str">
        <f ca="1">IFERROR(MATCH(E325,INDEX!A:A,1),"")</f>
        <v/>
      </c>
      <c r="N325" s="109" t="str">
        <f ca="1">IFERROR(OFFSET(INDEX!$F$1,M325-1,0),"")</f>
        <v/>
      </c>
      <c r="P325" s="109" t="str">
        <f t="shared" ref="P325:P388" ca="1" si="89">IF(E325="","",IFERROR(-I325/N325,0))</f>
        <v/>
      </c>
      <c r="Q325" s="109" t="str">
        <f t="shared" ca="1" si="84"/>
        <v/>
      </c>
      <c r="R325" s="109" t="str">
        <f t="shared" ca="1" si="85"/>
        <v/>
      </c>
      <c r="S325" s="109" t="str">
        <f t="shared" ca="1" si="80"/>
        <v/>
      </c>
      <c r="T325" s="109" t="str">
        <f t="shared" ref="T325:T388" ca="1" si="90">IF(R325="",""," ")</f>
        <v/>
      </c>
      <c r="V325" s="106" t="str">
        <f ca="1">IF(E325="","",IF(SUM($Q$4:Q325)=0,100000,ABS(SUM($P$4:P325)/SUM($Q$4:Q325))))</f>
        <v/>
      </c>
      <c r="W325" s="109" t="str">
        <f t="shared" ref="W325:X388" ca="1" si="91">IF(V325="",""," ")</f>
        <v/>
      </c>
      <c r="X325" s="109" t="str">
        <f t="shared" ca="1" si="91"/>
        <v/>
      </c>
      <c r="Z325" s="110" t="str">
        <f t="shared" ca="1" si="86"/>
        <v/>
      </c>
      <c r="AA325" s="109" t="str">
        <f t="shared" ref="AA325:AA388" ca="1" si="92">IF(Z325="",""," ")</f>
        <v/>
      </c>
      <c r="AC325" s="110" t="str">
        <f t="shared" ca="1" si="87"/>
        <v/>
      </c>
      <c r="AD325" s="109" t="str">
        <f t="shared" ref="AD325:AD388" ca="1" si="93">IF(AC325="",""," ")</f>
        <v/>
      </c>
      <c r="AF325" s="109" t="str">
        <f t="shared" ref="AF325:AF388" ca="1" si="94">IF(AD325="",""," ")</f>
        <v/>
      </c>
      <c r="AG325" s="110" t="str">
        <f t="shared" ca="1" si="88"/>
        <v/>
      </c>
      <c r="AH325" s="109" t="str">
        <f t="shared" ref="AH325:AH388" ca="1" si="95">IF(AF325="",""," ")</f>
        <v/>
      </c>
    </row>
    <row r="326" spans="5:34" x14ac:dyDescent="0.2">
      <c r="E326" s="108" t="str">
        <f ca="1">SELECTED!C326</f>
        <v/>
      </c>
      <c r="F326" s="104" t="str">
        <f ca="1">SELECTED!D326</f>
        <v/>
      </c>
      <c r="G326" s="104" t="str">
        <f ca="1">SELECTED!E326</f>
        <v/>
      </c>
      <c r="I326" s="110" t="str">
        <f t="shared" ca="1" si="81"/>
        <v/>
      </c>
      <c r="J326" s="110" t="str">
        <f t="shared" ca="1" si="82"/>
        <v/>
      </c>
      <c r="K326" s="110" t="str">
        <f t="shared" ca="1" si="83"/>
        <v/>
      </c>
      <c r="M326" s="110" t="str">
        <f ca="1">IFERROR(MATCH(E326,INDEX!A:A,1),"")</f>
        <v/>
      </c>
      <c r="N326" s="109" t="str">
        <f ca="1">IFERROR(OFFSET(INDEX!$F$1,M326-1,0),"")</f>
        <v/>
      </c>
      <c r="P326" s="109" t="str">
        <f t="shared" ca="1" si="89"/>
        <v/>
      </c>
      <c r="Q326" s="109" t="str">
        <f t="shared" ca="1" si="84"/>
        <v/>
      </c>
      <c r="R326" s="109" t="str">
        <f t="shared" ca="1" si="85"/>
        <v/>
      </c>
      <c r="S326" s="109" t="str">
        <f t="shared" ref="S326:S389" ca="1" si="96">IF(E326="","",P326-Q326+S325)</f>
        <v/>
      </c>
      <c r="T326" s="109" t="str">
        <f t="shared" ca="1" si="90"/>
        <v/>
      </c>
      <c r="V326" s="106" t="str">
        <f ca="1">IF(E326="","",IF(SUM($Q$4:Q326)=0,100000,ABS(SUM($P$4:P326)/SUM($Q$4:Q326))))</f>
        <v/>
      </c>
      <c r="W326" s="109" t="str">
        <f t="shared" ca="1" si="91"/>
        <v/>
      </c>
      <c r="X326" s="109" t="str">
        <f t="shared" ca="1" si="91"/>
        <v/>
      </c>
      <c r="Z326" s="110" t="str">
        <f t="shared" ca="1" si="86"/>
        <v/>
      </c>
      <c r="AA326" s="109" t="str">
        <f t="shared" ca="1" si="92"/>
        <v/>
      </c>
      <c r="AC326" s="110" t="str">
        <f t="shared" ca="1" si="87"/>
        <v/>
      </c>
      <c r="AD326" s="109" t="str">
        <f t="shared" ca="1" si="93"/>
        <v/>
      </c>
      <c r="AF326" s="109" t="str">
        <f t="shared" ca="1" si="94"/>
        <v/>
      </c>
      <c r="AG326" s="110" t="str">
        <f t="shared" ca="1" si="88"/>
        <v/>
      </c>
      <c r="AH326" s="109" t="str">
        <f t="shared" ca="1" si="95"/>
        <v/>
      </c>
    </row>
    <row r="327" spans="5:34" x14ac:dyDescent="0.2">
      <c r="E327" s="108" t="str">
        <f ca="1">SELECTED!C327</f>
        <v/>
      </c>
      <c r="F327" s="104" t="str">
        <f ca="1">SELECTED!D327</f>
        <v/>
      </c>
      <c r="G327" s="104" t="str">
        <f ca="1">SELECTED!E327</f>
        <v/>
      </c>
      <c r="I327" s="110" t="str">
        <f t="shared" ca="1" si="81"/>
        <v/>
      </c>
      <c r="J327" s="110" t="str">
        <f t="shared" ca="1" si="82"/>
        <v/>
      </c>
      <c r="K327" s="110" t="str">
        <f t="shared" ca="1" si="83"/>
        <v/>
      </c>
      <c r="M327" s="110" t="str">
        <f ca="1">IFERROR(MATCH(E327,INDEX!A:A,1),"")</f>
        <v/>
      </c>
      <c r="N327" s="109" t="str">
        <f ca="1">IFERROR(OFFSET(INDEX!$F$1,M327-1,0),"")</f>
        <v/>
      </c>
      <c r="P327" s="109" t="str">
        <f t="shared" ca="1" si="89"/>
        <v/>
      </c>
      <c r="Q327" s="109" t="str">
        <f t="shared" ca="1" si="84"/>
        <v/>
      </c>
      <c r="R327" s="109" t="str">
        <f t="shared" ca="1" si="85"/>
        <v/>
      </c>
      <c r="S327" s="109" t="str">
        <f t="shared" ca="1" si="96"/>
        <v/>
      </c>
      <c r="T327" s="109" t="str">
        <f t="shared" ca="1" si="90"/>
        <v/>
      </c>
      <c r="V327" s="106" t="str">
        <f ca="1">IF(E327="","",IF(SUM($Q$4:Q327)=0,100000,ABS(SUM($P$4:P327)/SUM($Q$4:Q327))))</f>
        <v/>
      </c>
      <c r="W327" s="109" t="str">
        <f t="shared" ca="1" si="91"/>
        <v/>
      </c>
      <c r="X327" s="109" t="str">
        <f t="shared" ca="1" si="91"/>
        <v/>
      </c>
      <c r="Z327" s="110" t="str">
        <f t="shared" ca="1" si="86"/>
        <v/>
      </c>
      <c r="AA327" s="109" t="str">
        <f t="shared" ca="1" si="92"/>
        <v/>
      </c>
      <c r="AC327" s="110" t="str">
        <f t="shared" ca="1" si="87"/>
        <v/>
      </c>
      <c r="AD327" s="109" t="str">
        <f t="shared" ca="1" si="93"/>
        <v/>
      </c>
      <c r="AF327" s="109" t="str">
        <f t="shared" ca="1" si="94"/>
        <v/>
      </c>
      <c r="AG327" s="110" t="str">
        <f t="shared" ca="1" si="88"/>
        <v/>
      </c>
      <c r="AH327" s="109" t="str">
        <f t="shared" ca="1" si="95"/>
        <v/>
      </c>
    </row>
    <row r="328" spans="5:34" x14ac:dyDescent="0.2">
      <c r="E328" s="108" t="str">
        <f ca="1">SELECTED!C328</f>
        <v/>
      </c>
      <c r="F328" s="104" t="str">
        <f ca="1">SELECTED!D328</f>
        <v/>
      </c>
      <c r="G328" s="104" t="str">
        <f ca="1">SELECTED!E328</f>
        <v/>
      </c>
      <c r="I328" s="110" t="str">
        <f t="shared" ca="1" si="81"/>
        <v/>
      </c>
      <c r="J328" s="110" t="str">
        <f t="shared" ca="1" si="82"/>
        <v/>
      </c>
      <c r="K328" s="110" t="str">
        <f t="shared" ca="1" si="83"/>
        <v/>
      </c>
      <c r="M328" s="110" t="str">
        <f ca="1">IFERROR(MATCH(E328,INDEX!A:A,1),"")</f>
        <v/>
      </c>
      <c r="N328" s="109" t="str">
        <f ca="1">IFERROR(OFFSET(INDEX!$F$1,M328-1,0),"")</f>
        <v/>
      </c>
      <c r="P328" s="109" t="str">
        <f t="shared" ca="1" si="89"/>
        <v/>
      </c>
      <c r="Q328" s="109" t="str">
        <f t="shared" ca="1" si="84"/>
        <v/>
      </c>
      <c r="R328" s="109" t="str">
        <f t="shared" ca="1" si="85"/>
        <v/>
      </c>
      <c r="S328" s="109" t="str">
        <f t="shared" ca="1" si="96"/>
        <v/>
      </c>
      <c r="T328" s="109" t="str">
        <f t="shared" ca="1" si="90"/>
        <v/>
      </c>
      <c r="V328" s="106" t="str">
        <f ca="1">IF(E328="","",IF(SUM($Q$4:Q328)=0,100000,ABS(SUM($P$4:P328)/SUM($Q$4:Q328))))</f>
        <v/>
      </c>
      <c r="W328" s="109" t="str">
        <f t="shared" ca="1" si="91"/>
        <v/>
      </c>
      <c r="X328" s="109" t="str">
        <f t="shared" ca="1" si="91"/>
        <v/>
      </c>
      <c r="Z328" s="110" t="str">
        <f t="shared" ca="1" si="86"/>
        <v/>
      </c>
      <c r="AA328" s="109" t="str">
        <f t="shared" ca="1" si="92"/>
        <v/>
      </c>
      <c r="AC328" s="110" t="str">
        <f t="shared" ca="1" si="87"/>
        <v/>
      </c>
      <c r="AD328" s="109" t="str">
        <f t="shared" ca="1" si="93"/>
        <v/>
      </c>
      <c r="AF328" s="109" t="str">
        <f t="shared" ca="1" si="94"/>
        <v/>
      </c>
      <c r="AG328" s="110" t="str">
        <f t="shared" ca="1" si="88"/>
        <v/>
      </c>
      <c r="AH328" s="109" t="str">
        <f t="shared" ca="1" si="95"/>
        <v/>
      </c>
    </row>
    <row r="329" spans="5:34" x14ac:dyDescent="0.2">
      <c r="E329" s="108" t="str">
        <f ca="1">SELECTED!C329</f>
        <v/>
      </c>
      <c r="F329" s="104" t="str">
        <f ca="1">SELECTED!D329</f>
        <v/>
      </c>
      <c r="G329" s="104" t="str">
        <f ca="1">SELECTED!E329</f>
        <v/>
      </c>
      <c r="I329" s="110" t="str">
        <f t="shared" ca="1" si="81"/>
        <v/>
      </c>
      <c r="J329" s="110" t="str">
        <f t="shared" ca="1" si="82"/>
        <v/>
      </c>
      <c r="K329" s="110" t="str">
        <f t="shared" ca="1" si="83"/>
        <v/>
      </c>
      <c r="M329" s="110" t="str">
        <f ca="1">IFERROR(MATCH(E329,INDEX!A:A,1),"")</f>
        <v/>
      </c>
      <c r="N329" s="109" t="str">
        <f ca="1">IFERROR(OFFSET(INDEX!$F$1,M329-1,0),"")</f>
        <v/>
      </c>
      <c r="P329" s="109" t="str">
        <f t="shared" ca="1" si="89"/>
        <v/>
      </c>
      <c r="Q329" s="109" t="str">
        <f t="shared" ca="1" si="84"/>
        <v/>
      </c>
      <c r="R329" s="109" t="str">
        <f t="shared" ca="1" si="85"/>
        <v/>
      </c>
      <c r="S329" s="109" t="str">
        <f t="shared" ca="1" si="96"/>
        <v/>
      </c>
      <c r="T329" s="109" t="str">
        <f t="shared" ca="1" si="90"/>
        <v/>
      </c>
      <c r="V329" s="106" t="str">
        <f ca="1">IF(E329="","",IF(SUM($Q$4:Q329)=0,100000,ABS(SUM($P$4:P329)/SUM($Q$4:Q329))))</f>
        <v/>
      </c>
      <c r="W329" s="109" t="str">
        <f t="shared" ca="1" si="91"/>
        <v/>
      </c>
      <c r="X329" s="109" t="str">
        <f t="shared" ca="1" si="91"/>
        <v/>
      </c>
      <c r="Z329" s="110" t="str">
        <f t="shared" ca="1" si="86"/>
        <v/>
      </c>
      <c r="AA329" s="109" t="str">
        <f t="shared" ca="1" si="92"/>
        <v/>
      </c>
      <c r="AC329" s="110" t="str">
        <f t="shared" ca="1" si="87"/>
        <v/>
      </c>
      <c r="AD329" s="109" t="str">
        <f t="shared" ca="1" si="93"/>
        <v/>
      </c>
      <c r="AF329" s="109" t="str">
        <f t="shared" ca="1" si="94"/>
        <v/>
      </c>
      <c r="AG329" s="110" t="str">
        <f t="shared" ca="1" si="88"/>
        <v/>
      </c>
      <c r="AH329" s="109" t="str">
        <f t="shared" ca="1" si="95"/>
        <v/>
      </c>
    </row>
    <row r="330" spans="5:34" x14ac:dyDescent="0.2">
      <c r="E330" s="108" t="str">
        <f ca="1">SELECTED!C330</f>
        <v/>
      </c>
      <c r="F330" s="104" t="str">
        <f ca="1">SELECTED!D330</f>
        <v/>
      </c>
      <c r="G330" s="104" t="str">
        <f ca="1">SELECTED!E330</f>
        <v/>
      </c>
      <c r="I330" s="110" t="str">
        <f t="shared" ca="1" si="81"/>
        <v/>
      </c>
      <c r="J330" s="110" t="str">
        <f t="shared" ca="1" si="82"/>
        <v/>
      </c>
      <c r="K330" s="110" t="str">
        <f t="shared" ca="1" si="83"/>
        <v/>
      </c>
      <c r="M330" s="110" t="str">
        <f ca="1">IFERROR(MATCH(E330,INDEX!A:A,1),"")</f>
        <v/>
      </c>
      <c r="N330" s="109" t="str">
        <f ca="1">IFERROR(OFFSET(INDEX!$F$1,M330-1,0),"")</f>
        <v/>
      </c>
      <c r="P330" s="109" t="str">
        <f t="shared" ca="1" si="89"/>
        <v/>
      </c>
      <c r="Q330" s="109" t="str">
        <f t="shared" ca="1" si="84"/>
        <v/>
      </c>
      <c r="R330" s="109" t="str">
        <f t="shared" ca="1" si="85"/>
        <v/>
      </c>
      <c r="S330" s="109" t="str">
        <f t="shared" ca="1" si="96"/>
        <v/>
      </c>
      <c r="T330" s="109" t="str">
        <f t="shared" ca="1" si="90"/>
        <v/>
      </c>
      <c r="V330" s="106" t="str">
        <f ca="1">IF(E330="","",IF(SUM($Q$4:Q330)=0,100000,ABS(SUM($P$4:P330)/SUM($Q$4:Q330))))</f>
        <v/>
      </c>
      <c r="W330" s="109" t="str">
        <f t="shared" ca="1" si="91"/>
        <v/>
      </c>
      <c r="X330" s="109" t="str">
        <f t="shared" ca="1" si="91"/>
        <v/>
      </c>
      <c r="Z330" s="110" t="str">
        <f t="shared" ca="1" si="86"/>
        <v/>
      </c>
      <c r="AA330" s="109" t="str">
        <f t="shared" ca="1" si="92"/>
        <v/>
      </c>
      <c r="AC330" s="110" t="str">
        <f t="shared" ca="1" si="87"/>
        <v/>
      </c>
      <c r="AD330" s="109" t="str">
        <f t="shared" ca="1" si="93"/>
        <v/>
      </c>
      <c r="AF330" s="109" t="str">
        <f t="shared" ca="1" si="94"/>
        <v/>
      </c>
      <c r="AG330" s="110" t="str">
        <f t="shared" ca="1" si="88"/>
        <v/>
      </c>
      <c r="AH330" s="109" t="str">
        <f t="shared" ca="1" si="95"/>
        <v/>
      </c>
    </row>
    <row r="331" spans="5:34" x14ac:dyDescent="0.2">
      <c r="E331" s="108" t="str">
        <f ca="1">SELECTED!C331</f>
        <v/>
      </c>
      <c r="F331" s="104" t="str">
        <f ca="1">SELECTED!D331</f>
        <v/>
      </c>
      <c r="G331" s="104" t="str">
        <f ca="1">SELECTED!E331</f>
        <v/>
      </c>
      <c r="I331" s="110" t="str">
        <f t="shared" ca="1" si="81"/>
        <v/>
      </c>
      <c r="J331" s="110" t="str">
        <f t="shared" ca="1" si="82"/>
        <v/>
      </c>
      <c r="K331" s="110" t="str">
        <f t="shared" ca="1" si="83"/>
        <v/>
      </c>
      <c r="M331" s="110" t="str">
        <f ca="1">IFERROR(MATCH(E331,INDEX!A:A,1),"")</f>
        <v/>
      </c>
      <c r="N331" s="109" t="str">
        <f ca="1">IFERROR(OFFSET(INDEX!$F$1,M331-1,0),"")</f>
        <v/>
      </c>
      <c r="P331" s="109" t="str">
        <f t="shared" ca="1" si="89"/>
        <v/>
      </c>
      <c r="Q331" s="109" t="str">
        <f t="shared" ca="1" si="84"/>
        <v/>
      </c>
      <c r="R331" s="109" t="str">
        <f t="shared" ca="1" si="85"/>
        <v/>
      </c>
      <c r="S331" s="109" t="str">
        <f t="shared" ca="1" si="96"/>
        <v/>
      </c>
      <c r="T331" s="109" t="str">
        <f t="shared" ca="1" si="90"/>
        <v/>
      </c>
      <c r="V331" s="106" t="str">
        <f ca="1">IF(E331="","",IF(SUM($Q$4:Q331)=0,100000,ABS(SUM($P$4:P331)/SUM($Q$4:Q331))))</f>
        <v/>
      </c>
      <c r="W331" s="109" t="str">
        <f t="shared" ca="1" si="91"/>
        <v/>
      </c>
      <c r="X331" s="109" t="str">
        <f t="shared" ca="1" si="91"/>
        <v/>
      </c>
      <c r="Z331" s="110" t="str">
        <f t="shared" ca="1" si="86"/>
        <v/>
      </c>
      <c r="AA331" s="109" t="str">
        <f t="shared" ca="1" si="92"/>
        <v/>
      </c>
      <c r="AC331" s="110" t="str">
        <f t="shared" ca="1" si="87"/>
        <v/>
      </c>
      <c r="AD331" s="109" t="str">
        <f t="shared" ca="1" si="93"/>
        <v/>
      </c>
      <c r="AF331" s="109" t="str">
        <f t="shared" ca="1" si="94"/>
        <v/>
      </c>
      <c r="AG331" s="110" t="str">
        <f t="shared" ca="1" si="88"/>
        <v/>
      </c>
      <c r="AH331" s="109" t="str">
        <f t="shared" ca="1" si="95"/>
        <v/>
      </c>
    </row>
    <row r="332" spans="5:34" x14ac:dyDescent="0.2">
      <c r="E332" s="108" t="str">
        <f ca="1">SELECTED!C332</f>
        <v/>
      </c>
      <c r="F332" s="104" t="str">
        <f ca="1">SELECTED!D332</f>
        <v/>
      </c>
      <c r="G332" s="104" t="str">
        <f ca="1">SELECTED!E332</f>
        <v/>
      </c>
      <c r="I332" s="110" t="str">
        <f t="shared" ca="1" si="81"/>
        <v/>
      </c>
      <c r="J332" s="110" t="str">
        <f t="shared" ca="1" si="82"/>
        <v/>
      </c>
      <c r="K332" s="110" t="str">
        <f t="shared" ca="1" si="83"/>
        <v/>
      </c>
      <c r="M332" s="110" t="str">
        <f ca="1">IFERROR(MATCH(E332,INDEX!A:A,1),"")</f>
        <v/>
      </c>
      <c r="N332" s="109" t="str">
        <f ca="1">IFERROR(OFFSET(INDEX!$F$1,M332-1,0),"")</f>
        <v/>
      </c>
      <c r="P332" s="109" t="str">
        <f t="shared" ca="1" si="89"/>
        <v/>
      </c>
      <c r="Q332" s="109" t="str">
        <f t="shared" ca="1" si="84"/>
        <v/>
      </c>
      <c r="R332" s="109" t="str">
        <f t="shared" ca="1" si="85"/>
        <v/>
      </c>
      <c r="S332" s="109" t="str">
        <f t="shared" ca="1" si="96"/>
        <v/>
      </c>
      <c r="T332" s="109" t="str">
        <f t="shared" ca="1" si="90"/>
        <v/>
      </c>
      <c r="V332" s="106" t="str">
        <f ca="1">IF(E332="","",IF(SUM($Q$4:Q332)=0,100000,ABS(SUM($P$4:P332)/SUM($Q$4:Q332))))</f>
        <v/>
      </c>
      <c r="W332" s="109" t="str">
        <f t="shared" ca="1" si="91"/>
        <v/>
      </c>
      <c r="X332" s="109" t="str">
        <f t="shared" ca="1" si="91"/>
        <v/>
      </c>
      <c r="Z332" s="110" t="str">
        <f t="shared" ca="1" si="86"/>
        <v/>
      </c>
      <c r="AA332" s="109" t="str">
        <f t="shared" ca="1" si="92"/>
        <v/>
      </c>
      <c r="AC332" s="110" t="str">
        <f t="shared" ca="1" si="87"/>
        <v/>
      </c>
      <c r="AD332" s="109" t="str">
        <f t="shared" ca="1" si="93"/>
        <v/>
      </c>
      <c r="AF332" s="109" t="str">
        <f t="shared" ca="1" si="94"/>
        <v/>
      </c>
      <c r="AG332" s="110" t="str">
        <f t="shared" ca="1" si="88"/>
        <v/>
      </c>
      <c r="AH332" s="109" t="str">
        <f t="shared" ca="1" si="95"/>
        <v/>
      </c>
    </row>
    <row r="333" spans="5:34" x14ac:dyDescent="0.2">
      <c r="E333" s="108" t="str">
        <f ca="1">SELECTED!C333</f>
        <v/>
      </c>
      <c r="F333" s="104" t="str">
        <f ca="1">SELECTED!D333</f>
        <v/>
      </c>
      <c r="G333" s="104" t="str">
        <f ca="1">SELECTED!E333</f>
        <v/>
      </c>
      <c r="I333" s="110" t="str">
        <f t="shared" ca="1" si="81"/>
        <v/>
      </c>
      <c r="J333" s="110" t="str">
        <f t="shared" ca="1" si="82"/>
        <v/>
      </c>
      <c r="K333" s="110" t="str">
        <f t="shared" ca="1" si="83"/>
        <v/>
      </c>
      <c r="M333" s="110" t="str">
        <f ca="1">IFERROR(MATCH(E333,INDEX!A:A,1),"")</f>
        <v/>
      </c>
      <c r="N333" s="109" t="str">
        <f ca="1">IFERROR(OFFSET(INDEX!$F$1,M333-1,0),"")</f>
        <v/>
      </c>
      <c r="P333" s="109" t="str">
        <f t="shared" ca="1" si="89"/>
        <v/>
      </c>
      <c r="Q333" s="109" t="str">
        <f t="shared" ca="1" si="84"/>
        <v/>
      </c>
      <c r="R333" s="109" t="str">
        <f t="shared" ca="1" si="85"/>
        <v/>
      </c>
      <c r="S333" s="109" t="str">
        <f t="shared" ca="1" si="96"/>
        <v/>
      </c>
      <c r="T333" s="109" t="str">
        <f t="shared" ca="1" si="90"/>
        <v/>
      </c>
      <c r="V333" s="106" t="str">
        <f ca="1">IF(E333="","",IF(SUM($Q$4:Q333)=0,100000,ABS(SUM($P$4:P333)/SUM($Q$4:Q333))))</f>
        <v/>
      </c>
      <c r="W333" s="109" t="str">
        <f t="shared" ca="1" si="91"/>
        <v/>
      </c>
      <c r="X333" s="109" t="str">
        <f t="shared" ca="1" si="91"/>
        <v/>
      </c>
      <c r="Z333" s="110" t="str">
        <f t="shared" ca="1" si="86"/>
        <v/>
      </c>
      <c r="AA333" s="109" t="str">
        <f t="shared" ca="1" si="92"/>
        <v/>
      </c>
      <c r="AC333" s="110" t="str">
        <f t="shared" ca="1" si="87"/>
        <v/>
      </c>
      <c r="AD333" s="109" t="str">
        <f t="shared" ca="1" si="93"/>
        <v/>
      </c>
      <c r="AF333" s="109" t="str">
        <f t="shared" ca="1" si="94"/>
        <v/>
      </c>
      <c r="AG333" s="110" t="str">
        <f t="shared" ca="1" si="88"/>
        <v/>
      </c>
      <c r="AH333" s="109" t="str">
        <f t="shared" ca="1" si="95"/>
        <v/>
      </c>
    </row>
    <row r="334" spans="5:34" x14ac:dyDescent="0.2">
      <c r="E334" s="108" t="str">
        <f ca="1">SELECTED!C334</f>
        <v/>
      </c>
      <c r="F334" s="104" t="str">
        <f ca="1">SELECTED!D334</f>
        <v/>
      </c>
      <c r="G334" s="104" t="str">
        <f ca="1">SELECTED!E334</f>
        <v/>
      </c>
      <c r="I334" s="110" t="str">
        <f t="shared" ca="1" si="81"/>
        <v/>
      </c>
      <c r="J334" s="110" t="str">
        <f t="shared" ca="1" si="82"/>
        <v/>
      </c>
      <c r="K334" s="110" t="str">
        <f t="shared" ca="1" si="83"/>
        <v/>
      </c>
      <c r="M334" s="110" t="str">
        <f ca="1">IFERROR(MATCH(E334,INDEX!A:A,1),"")</f>
        <v/>
      </c>
      <c r="N334" s="109" t="str">
        <f ca="1">IFERROR(OFFSET(INDEX!$F$1,M334-1,0),"")</f>
        <v/>
      </c>
      <c r="P334" s="109" t="str">
        <f t="shared" ca="1" si="89"/>
        <v/>
      </c>
      <c r="Q334" s="109" t="str">
        <f t="shared" ca="1" si="84"/>
        <v/>
      </c>
      <c r="R334" s="109" t="str">
        <f t="shared" ca="1" si="85"/>
        <v/>
      </c>
      <c r="S334" s="109" t="str">
        <f t="shared" ca="1" si="96"/>
        <v/>
      </c>
      <c r="T334" s="109" t="str">
        <f t="shared" ca="1" si="90"/>
        <v/>
      </c>
      <c r="V334" s="106" t="str">
        <f ca="1">IF(E334="","",IF(SUM($Q$4:Q334)=0,100000,ABS(SUM($P$4:P334)/SUM($Q$4:Q334))))</f>
        <v/>
      </c>
      <c r="W334" s="109" t="str">
        <f t="shared" ca="1" si="91"/>
        <v/>
      </c>
      <c r="X334" s="109" t="str">
        <f t="shared" ca="1" si="91"/>
        <v/>
      </c>
      <c r="Z334" s="110" t="str">
        <f t="shared" ca="1" si="86"/>
        <v/>
      </c>
      <c r="AA334" s="109" t="str">
        <f t="shared" ca="1" si="92"/>
        <v/>
      </c>
      <c r="AC334" s="110" t="str">
        <f t="shared" ca="1" si="87"/>
        <v/>
      </c>
      <c r="AD334" s="109" t="str">
        <f t="shared" ca="1" si="93"/>
        <v/>
      </c>
      <c r="AF334" s="109" t="str">
        <f t="shared" ca="1" si="94"/>
        <v/>
      </c>
      <c r="AG334" s="110" t="str">
        <f t="shared" ca="1" si="88"/>
        <v/>
      </c>
      <c r="AH334" s="109" t="str">
        <f t="shared" ca="1" si="95"/>
        <v/>
      </c>
    </row>
    <row r="335" spans="5:34" x14ac:dyDescent="0.2">
      <c r="E335" s="108" t="str">
        <f ca="1">SELECTED!C335</f>
        <v/>
      </c>
      <c r="F335" s="104" t="str">
        <f ca="1">SELECTED!D335</f>
        <v/>
      </c>
      <c r="G335" s="104" t="str">
        <f ca="1">SELECTED!E335</f>
        <v/>
      </c>
      <c r="I335" s="110" t="str">
        <f t="shared" ca="1" si="81"/>
        <v/>
      </c>
      <c r="J335" s="110" t="str">
        <f t="shared" ca="1" si="82"/>
        <v/>
      </c>
      <c r="K335" s="110" t="str">
        <f t="shared" ca="1" si="83"/>
        <v/>
      </c>
      <c r="M335" s="110" t="str">
        <f ca="1">IFERROR(MATCH(E335,INDEX!A:A,1),"")</f>
        <v/>
      </c>
      <c r="N335" s="109" t="str">
        <f ca="1">IFERROR(OFFSET(INDEX!$F$1,M335-1,0),"")</f>
        <v/>
      </c>
      <c r="P335" s="109" t="str">
        <f t="shared" ca="1" si="89"/>
        <v/>
      </c>
      <c r="Q335" s="109" t="str">
        <f t="shared" ca="1" si="84"/>
        <v/>
      </c>
      <c r="R335" s="109" t="str">
        <f t="shared" ca="1" si="85"/>
        <v/>
      </c>
      <c r="S335" s="109" t="str">
        <f t="shared" ca="1" si="96"/>
        <v/>
      </c>
      <c r="T335" s="109" t="str">
        <f t="shared" ca="1" si="90"/>
        <v/>
      </c>
      <c r="V335" s="106" t="str">
        <f ca="1">IF(E335="","",IF(SUM($Q$4:Q335)=0,100000,ABS(SUM($P$4:P335)/SUM($Q$4:Q335))))</f>
        <v/>
      </c>
      <c r="W335" s="109" t="str">
        <f t="shared" ca="1" si="91"/>
        <v/>
      </c>
      <c r="X335" s="109" t="str">
        <f t="shared" ca="1" si="91"/>
        <v/>
      </c>
      <c r="Z335" s="110" t="str">
        <f t="shared" ca="1" si="86"/>
        <v/>
      </c>
      <c r="AA335" s="109" t="str">
        <f t="shared" ca="1" si="92"/>
        <v/>
      </c>
      <c r="AC335" s="110" t="str">
        <f t="shared" ca="1" si="87"/>
        <v/>
      </c>
      <c r="AD335" s="109" t="str">
        <f t="shared" ca="1" si="93"/>
        <v/>
      </c>
      <c r="AF335" s="109" t="str">
        <f t="shared" ca="1" si="94"/>
        <v/>
      </c>
      <c r="AG335" s="110" t="str">
        <f t="shared" ca="1" si="88"/>
        <v/>
      </c>
      <c r="AH335" s="109" t="str">
        <f t="shared" ca="1" si="95"/>
        <v/>
      </c>
    </row>
    <row r="336" spans="5:34" x14ac:dyDescent="0.2">
      <c r="E336" s="108" t="str">
        <f ca="1">SELECTED!C336</f>
        <v/>
      </c>
      <c r="F336" s="104" t="str">
        <f ca="1">SELECTED!D336</f>
        <v/>
      </c>
      <c r="G336" s="104" t="str">
        <f ca="1">SELECTED!E336</f>
        <v/>
      </c>
      <c r="I336" s="110" t="str">
        <f t="shared" ca="1" si="81"/>
        <v/>
      </c>
      <c r="J336" s="110" t="str">
        <f t="shared" ca="1" si="82"/>
        <v/>
      </c>
      <c r="K336" s="110" t="str">
        <f t="shared" ca="1" si="83"/>
        <v/>
      </c>
      <c r="M336" s="110" t="str">
        <f ca="1">IFERROR(MATCH(E336,INDEX!A:A,1),"")</f>
        <v/>
      </c>
      <c r="N336" s="109" t="str">
        <f ca="1">IFERROR(OFFSET(INDEX!$F$1,M336-1,0),"")</f>
        <v/>
      </c>
      <c r="P336" s="109" t="str">
        <f t="shared" ca="1" si="89"/>
        <v/>
      </c>
      <c r="Q336" s="109" t="str">
        <f t="shared" ca="1" si="84"/>
        <v/>
      </c>
      <c r="R336" s="109" t="str">
        <f t="shared" ca="1" si="85"/>
        <v/>
      </c>
      <c r="S336" s="109" t="str">
        <f t="shared" ca="1" si="96"/>
        <v/>
      </c>
      <c r="T336" s="109" t="str">
        <f t="shared" ca="1" si="90"/>
        <v/>
      </c>
      <c r="V336" s="106" t="str">
        <f ca="1">IF(E336="","",IF(SUM($Q$4:Q336)=0,100000,ABS(SUM($P$4:P336)/SUM($Q$4:Q336))))</f>
        <v/>
      </c>
      <c r="W336" s="109" t="str">
        <f t="shared" ca="1" si="91"/>
        <v/>
      </c>
      <c r="X336" s="109" t="str">
        <f t="shared" ca="1" si="91"/>
        <v/>
      </c>
      <c r="Z336" s="110" t="str">
        <f t="shared" ca="1" si="86"/>
        <v/>
      </c>
      <c r="AA336" s="109" t="str">
        <f t="shared" ca="1" si="92"/>
        <v/>
      </c>
      <c r="AC336" s="110" t="str">
        <f t="shared" ca="1" si="87"/>
        <v/>
      </c>
      <c r="AD336" s="109" t="str">
        <f t="shared" ca="1" si="93"/>
        <v/>
      </c>
      <c r="AF336" s="109" t="str">
        <f t="shared" ca="1" si="94"/>
        <v/>
      </c>
      <c r="AG336" s="110" t="str">
        <f t="shared" ca="1" si="88"/>
        <v/>
      </c>
      <c r="AH336" s="109" t="str">
        <f t="shared" ca="1" si="95"/>
        <v/>
      </c>
    </row>
    <row r="337" spans="5:34" x14ac:dyDescent="0.2">
      <c r="E337" s="108" t="str">
        <f ca="1">SELECTED!C337</f>
        <v/>
      </c>
      <c r="F337" s="104" t="str">
        <f ca="1">SELECTED!D337</f>
        <v/>
      </c>
      <c r="G337" s="104" t="str">
        <f ca="1">SELECTED!E337</f>
        <v/>
      </c>
      <c r="I337" s="110" t="str">
        <f t="shared" ca="1" si="81"/>
        <v/>
      </c>
      <c r="J337" s="110" t="str">
        <f t="shared" ca="1" si="82"/>
        <v/>
      </c>
      <c r="K337" s="110" t="str">
        <f t="shared" ca="1" si="83"/>
        <v/>
      </c>
      <c r="M337" s="110" t="str">
        <f ca="1">IFERROR(MATCH(E337,INDEX!A:A,1),"")</f>
        <v/>
      </c>
      <c r="N337" s="109" t="str">
        <f ca="1">IFERROR(OFFSET(INDEX!$F$1,M337-1,0),"")</f>
        <v/>
      </c>
      <c r="P337" s="109" t="str">
        <f t="shared" ca="1" si="89"/>
        <v/>
      </c>
      <c r="Q337" s="109" t="str">
        <f t="shared" ca="1" si="84"/>
        <v/>
      </c>
      <c r="R337" s="109" t="str">
        <f t="shared" ca="1" si="85"/>
        <v/>
      </c>
      <c r="S337" s="109" t="str">
        <f t="shared" ca="1" si="96"/>
        <v/>
      </c>
      <c r="T337" s="109" t="str">
        <f t="shared" ca="1" si="90"/>
        <v/>
      </c>
      <c r="V337" s="106" t="str">
        <f ca="1">IF(E337="","",IF(SUM($Q$4:Q337)=0,100000,ABS(SUM($P$4:P337)/SUM($Q$4:Q337))))</f>
        <v/>
      </c>
      <c r="W337" s="109" t="str">
        <f t="shared" ca="1" si="91"/>
        <v/>
      </c>
      <c r="X337" s="109" t="str">
        <f t="shared" ca="1" si="91"/>
        <v/>
      </c>
      <c r="Z337" s="110" t="str">
        <f t="shared" ca="1" si="86"/>
        <v/>
      </c>
      <c r="AA337" s="109" t="str">
        <f t="shared" ca="1" si="92"/>
        <v/>
      </c>
      <c r="AC337" s="110" t="str">
        <f t="shared" ca="1" si="87"/>
        <v/>
      </c>
      <c r="AD337" s="109" t="str">
        <f t="shared" ca="1" si="93"/>
        <v/>
      </c>
      <c r="AF337" s="109" t="str">
        <f t="shared" ca="1" si="94"/>
        <v/>
      </c>
      <c r="AG337" s="110" t="str">
        <f t="shared" ca="1" si="88"/>
        <v/>
      </c>
      <c r="AH337" s="109" t="str">
        <f t="shared" ca="1" si="95"/>
        <v/>
      </c>
    </row>
    <row r="338" spans="5:34" x14ac:dyDescent="0.2">
      <c r="E338" s="108" t="str">
        <f ca="1">SELECTED!C338</f>
        <v/>
      </c>
      <c r="F338" s="104" t="str">
        <f ca="1">SELECTED!D338</f>
        <v/>
      </c>
      <c r="G338" s="104" t="str">
        <f ca="1">SELECTED!E338</f>
        <v/>
      </c>
      <c r="I338" s="110" t="str">
        <f t="shared" ca="1" si="81"/>
        <v/>
      </c>
      <c r="J338" s="110" t="str">
        <f t="shared" ca="1" si="82"/>
        <v/>
      </c>
      <c r="K338" s="110" t="str">
        <f t="shared" ca="1" si="83"/>
        <v/>
      </c>
      <c r="M338" s="110" t="str">
        <f ca="1">IFERROR(MATCH(E338,INDEX!A:A,1),"")</f>
        <v/>
      </c>
      <c r="N338" s="109" t="str">
        <f ca="1">IFERROR(OFFSET(INDEX!$F$1,M338-1,0),"")</f>
        <v/>
      </c>
      <c r="P338" s="109" t="str">
        <f t="shared" ca="1" si="89"/>
        <v/>
      </c>
      <c r="Q338" s="109" t="str">
        <f t="shared" ca="1" si="84"/>
        <v/>
      </c>
      <c r="R338" s="109" t="str">
        <f t="shared" ca="1" si="85"/>
        <v/>
      </c>
      <c r="S338" s="109" t="str">
        <f t="shared" ca="1" si="96"/>
        <v/>
      </c>
      <c r="T338" s="109" t="str">
        <f t="shared" ca="1" si="90"/>
        <v/>
      </c>
      <c r="V338" s="106" t="str">
        <f ca="1">IF(E338="","",IF(SUM($Q$4:Q338)=0,100000,ABS(SUM($P$4:P338)/SUM($Q$4:Q338))))</f>
        <v/>
      </c>
      <c r="W338" s="109" t="str">
        <f t="shared" ca="1" si="91"/>
        <v/>
      </c>
      <c r="X338" s="109" t="str">
        <f t="shared" ca="1" si="91"/>
        <v/>
      </c>
      <c r="Z338" s="110" t="str">
        <f t="shared" ca="1" si="86"/>
        <v/>
      </c>
      <c r="AA338" s="109" t="str">
        <f t="shared" ca="1" si="92"/>
        <v/>
      </c>
      <c r="AC338" s="110" t="str">
        <f t="shared" ca="1" si="87"/>
        <v/>
      </c>
      <c r="AD338" s="109" t="str">
        <f t="shared" ca="1" si="93"/>
        <v/>
      </c>
      <c r="AF338" s="109" t="str">
        <f t="shared" ca="1" si="94"/>
        <v/>
      </c>
      <c r="AG338" s="110" t="str">
        <f t="shared" ca="1" si="88"/>
        <v/>
      </c>
      <c r="AH338" s="109" t="str">
        <f t="shared" ca="1" si="95"/>
        <v/>
      </c>
    </row>
    <row r="339" spans="5:34" x14ac:dyDescent="0.2">
      <c r="E339" s="108" t="str">
        <f ca="1">SELECTED!C339</f>
        <v/>
      </c>
      <c r="F339" s="104" t="str">
        <f ca="1">SELECTED!D339</f>
        <v/>
      </c>
      <c r="G339" s="104" t="str">
        <f ca="1">SELECTED!E339</f>
        <v/>
      </c>
      <c r="I339" s="110" t="str">
        <f t="shared" ca="1" si="81"/>
        <v/>
      </c>
      <c r="J339" s="110" t="str">
        <f t="shared" ca="1" si="82"/>
        <v/>
      </c>
      <c r="K339" s="110" t="str">
        <f t="shared" ca="1" si="83"/>
        <v/>
      </c>
      <c r="M339" s="110" t="str">
        <f ca="1">IFERROR(MATCH(E339,INDEX!A:A,1),"")</f>
        <v/>
      </c>
      <c r="N339" s="109" t="str">
        <f ca="1">IFERROR(OFFSET(INDEX!$F$1,M339-1,0),"")</f>
        <v/>
      </c>
      <c r="P339" s="109" t="str">
        <f t="shared" ca="1" si="89"/>
        <v/>
      </c>
      <c r="Q339" s="109" t="str">
        <f t="shared" ca="1" si="84"/>
        <v/>
      </c>
      <c r="R339" s="109" t="str">
        <f t="shared" ca="1" si="85"/>
        <v/>
      </c>
      <c r="S339" s="109" t="str">
        <f t="shared" ca="1" si="96"/>
        <v/>
      </c>
      <c r="T339" s="109" t="str">
        <f t="shared" ca="1" si="90"/>
        <v/>
      </c>
      <c r="V339" s="106" t="str">
        <f ca="1">IF(E339="","",IF(SUM($Q$4:Q339)=0,100000,ABS(SUM($P$4:P339)/SUM($Q$4:Q339))))</f>
        <v/>
      </c>
      <c r="W339" s="109" t="str">
        <f t="shared" ca="1" si="91"/>
        <v/>
      </c>
      <c r="X339" s="109" t="str">
        <f t="shared" ca="1" si="91"/>
        <v/>
      </c>
      <c r="Z339" s="110" t="str">
        <f t="shared" ca="1" si="86"/>
        <v/>
      </c>
      <c r="AA339" s="109" t="str">
        <f t="shared" ca="1" si="92"/>
        <v/>
      </c>
      <c r="AC339" s="110" t="str">
        <f t="shared" ca="1" si="87"/>
        <v/>
      </c>
      <c r="AD339" s="109" t="str">
        <f t="shared" ca="1" si="93"/>
        <v/>
      </c>
      <c r="AF339" s="109" t="str">
        <f t="shared" ca="1" si="94"/>
        <v/>
      </c>
      <c r="AG339" s="110" t="str">
        <f t="shared" ca="1" si="88"/>
        <v/>
      </c>
      <c r="AH339" s="109" t="str">
        <f t="shared" ca="1" si="95"/>
        <v/>
      </c>
    </row>
    <row r="340" spans="5:34" x14ac:dyDescent="0.2">
      <c r="E340" s="108" t="str">
        <f ca="1">SELECTED!C340</f>
        <v/>
      </c>
      <c r="F340" s="104" t="str">
        <f ca="1">SELECTED!D340</f>
        <v/>
      </c>
      <c r="G340" s="104" t="str">
        <f ca="1">SELECTED!E340</f>
        <v/>
      </c>
      <c r="I340" s="110" t="str">
        <f t="shared" ca="1" si="81"/>
        <v/>
      </c>
      <c r="J340" s="110" t="str">
        <f t="shared" ca="1" si="82"/>
        <v/>
      </c>
      <c r="K340" s="110" t="str">
        <f t="shared" ca="1" si="83"/>
        <v/>
      </c>
      <c r="M340" s="110" t="str">
        <f ca="1">IFERROR(MATCH(E340,INDEX!A:A,1),"")</f>
        <v/>
      </c>
      <c r="N340" s="109" t="str">
        <f ca="1">IFERROR(OFFSET(INDEX!$F$1,M340-1,0),"")</f>
        <v/>
      </c>
      <c r="P340" s="109" t="str">
        <f t="shared" ca="1" si="89"/>
        <v/>
      </c>
      <c r="Q340" s="109" t="str">
        <f t="shared" ca="1" si="84"/>
        <v/>
      </c>
      <c r="R340" s="109" t="str">
        <f t="shared" ca="1" si="85"/>
        <v/>
      </c>
      <c r="S340" s="109" t="str">
        <f t="shared" ca="1" si="96"/>
        <v/>
      </c>
      <c r="T340" s="109" t="str">
        <f t="shared" ca="1" si="90"/>
        <v/>
      </c>
      <c r="V340" s="106" t="str">
        <f ca="1">IF(E340="","",IF(SUM($Q$4:Q340)=0,100000,ABS(SUM($P$4:P340)/SUM($Q$4:Q340))))</f>
        <v/>
      </c>
      <c r="W340" s="109" t="str">
        <f t="shared" ca="1" si="91"/>
        <v/>
      </c>
      <c r="X340" s="109" t="str">
        <f t="shared" ca="1" si="91"/>
        <v/>
      </c>
      <c r="Z340" s="110" t="str">
        <f t="shared" ca="1" si="86"/>
        <v/>
      </c>
      <c r="AA340" s="109" t="str">
        <f t="shared" ca="1" si="92"/>
        <v/>
      </c>
      <c r="AC340" s="110" t="str">
        <f t="shared" ca="1" si="87"/>
        <v/>
      </c>
      <c r="AD340" s="109" t="str">
        <f t="shared" ca="1" si="93"/>
        <v/>
      </c>
      <c r="AF340" s="109" t="str">
        <f t="shared" ca="1" si="94"/>
        <v/>
      </c>
      <c r="AG340" s="110" t="str">
        <f t="shared" ca="1" si="88"/>
        <v/>
      </c>
      <c r="AH340" s="109" t="str">
        <f t="shared" ca="1" si="95"/>
        <v/>
      </c>
    </row>
    <row r="341" spans="5:34" x14ac:dyDescent="0.2">
      <c r="E341" s="108" t="str">
        <f ca="1">SELECTED!C341</f>
        <v/>
      </c>
      <c r="F341" s="104" t="str">
        <f ca="1">SELECTED!D341</f>
        <v/>
      </c>
      <c r="G341" s="104" t="str">
        <f ca="1">SELECTED!E341</f>
        <v/>
      </c>
      <c r="I341" s="110" t="str">
        <f t="shared" ca="1" si="81"/>
        <v/>
      </c>
      <c r="J341" s="110" t="str">
        <f t="shared" ca="1" si="82"/>
        <v/>
      </c>
      <c r="K341" s="110" t="str">
        <f t="shared" ca="1" si="83"/>
        <v/>
      </c>
      <c r="M341" s="110" t="str">
        <f ca="1">IFERROR(MATCH(E341,INDEX!A:A,1),"")</f>
        <v/>
      </c>
      <c r="N341" s="109" t="str">
        <f ca="1">IFERROR(OFFSET(INDEX!$F$1,M341-1,0),"")</f>
        <v/>
      </c>
      <c r="P341" s="109" t="str">
        <f t="shared" ca="1" si="89"/>
        <v/>
      </c>
      <c r="Q341" s="109" t="str">
        <f t="shared" ca="1" si="84"/>
        <v/>
      </c>
      <c r="R341" s="109" t="str">
        <f t="shared" ca="1" si="85"/>
        <v/>
      </c>
      <c r="S341" s="109" t="str">
        <f t="shared" ca="1" si="96"/>
        <v/>
      </c>
      <c r="T341" s="109" t="str">
        <f t="shared" ca="1" si="90"/>
        <v/>
      </c>
      <c r="V341" s="106" t="str">
        <f ca="1">IF(E341="","",IF(SUM($Q$4:Q341)=0,100000,ABS(SUM($P$4:P341)/SUM($Q$4:Q341))))</f>
        <v/>
      </c>
      <c r="W341" s="109" t="str">
        <f t="shared" ca="1" si="91"/>
        <v/>
      </c>
      <c r="X341" s="109" t="str">
        <f t="shared" ca="1" si="91"/>
        <v/>
      </c>
      <c r="Z341" s="110" t="str">
        <f t="shared" ca="1" si="86"/>
        <v/>
      </c>
      <c r="AA341" s="109" t="str">
        <f t="shared" ca="1" si="92"/>
        <v/>
      </c>
      <c r="AC341" s="110" t="str">
        <f t="shared" ca="1" si="87"/>
        <v/>
      </c>
      <c r="AD341" s="109" t="str">
        <f t="shared" ca="1" si="93"/>
        <v/>
      </c>
      <c r="AF341" s="109" t="str">
        <f t="shared" ca="1" si="94"/>
        <v/>
      </c>
      <c r="AG341" s="110" t="str">
        <f t="shared" ca="1" si="88"/>
        <v/>
      </c>
      <c r="AH341" s="109" t="str">
        <f t="shared" ca="1" si="95"/>
        <v/>
      </c>
    </row>
    <row r="342" spans="5:34" x14ac:dyDescent="0.2">
      <c r="E342" s="108" t="str">
        <f ca="1">SELECTED!C342</f>
        <v/>
      </c>
      <c r="F342" s="104" t="str">
        <f ca="1">SELECTED!D342</f>
        <v/>
      </c>
      <c r="G342" s="104" t="str">
        <f ca="1">SELECTED!E342</f>
        <v/>
      </c>
      <c r="I342" s="110" t="str">
        <f t="shared" ca="1" si="81"/>
        <v/>
      </c>
      <c r="J342" s="110" t="str">
        <f t="shared" ca="1" si="82"/>
        <v/>
      </c>
      <c r="K342" s="110" t="str">
        <f t="shared" ca="1" si="83"/>
        <v/>
      </c>
      <c r="M342" s="110" t="str">
        <f ca="1">IFERROR(MATCH(E342,INDEX!A:A,1),"")</f>
        <v/>
      </c>
      <c r="N342" s="109" t="str">
        <f ca="1">IFERROR(OFFSET(INDEX!$F$1,M342-1,0),"")</f>
        <v/>
      </c>
      <c r="P342" s="109" t="str">
        <f t="shared" ca="1" si="89"/>
        <v/>
      </c>
      <c r="Q342" s="109" t="str">
        <f t="shared" ca="1" si="84"/>
        <v/>
      </c>
      <c r="R342" s="109" t="str">
        <f t="shared" ca="1" si="85"/>
        <v/>
      </c>
      <c r="S342" s="109" t="str">
        <f t="shared" ca="1" si="96"/>
        <v/>
      </c>
      <c r="T342" s="109" t="str">
        <f t="shared" ca="1" si="90"/>
        <v/>
      </c>
      <c r="V342" s="106" t="str">
        <f ca="1">IF(E342="","",IF(SUM($Q$4:Q342)=0,100000,ABS(SUM($P$4:P342)/SUM($Q$4:Q342))))</f>
        <v/>
      </c>
      <c r="W342" s="109" t="str">
        <f t="shared" ca="1" si="91"/>
        <v/>
      </c>
      <c r="X342" s="109" t="str">
        <f t="shared" ca="1" si="91"/>
        <v/>
      </c>
      <c r="Z342" s="110" t="str">
        <f t="shared" ca="1" si="86"/>
        <v/>
      </c>
      <c r="AA342" s="109" t="str">
        <f t="shared" ca="1" si="92"/>
        <v/>
      </c>
      <c r="AC342" s="110" t="str">
        <f t="shared" ca="1" si="87"/>
        <v/>
      </c>
      <c r="AD342" s="109" t="str">
        <f t="shared" ca="1" si="93"/>
        <v/>
      </c>
      <c r="AF342" s="109" t="str">
        <f t="shared" ca="1" si="94"/>
        <v/>
      </c>
      <c r="AG342" s="110" t="str">
        <f t="shared" ca="1" si="88"/>
        <v/>
      </c>
      <c r="AH342" s="109" t="str">
        <f t="shared" ca="1" si="95"/>
        <v/>
      </c>
    </row>
    <row r="343" spans="5:34" x14ac:dyDescent="0.2">
      <c r="E343" s="108" t="str">
        <f ca="1">SELECTED!C343</f>
        <v/>
      </c>
      <c r="F343" s="104" t="str">
        <f ca="1">SELECTED!D343</f>
        <v/>
      </c>
      <c r="G343" s="104" t="str">
        <f ca="1">SELECTED!E343</f>
        <v/>
      </c>
      <c r="I343" s="110" t="str">
        <f t="shared" ca="1" si="81"/>
        <v/>
      </c>
      <c r="J343" s="110" t="str">
        <f t="shared" ca="1" si="82"/>
        <v/>
      </c>
      <c r="K343" s="110" t="str">
        <f t="shared" ca="1" si="83"/>
        <v/>
      </c>
      <c r="M343" s="110" t="str">
        <f ca="1">IFERROR(MATCH(E343,INDEX!A:A,1),"")</f>
        <v/>
      </c>
      <c r="N343" s="109" t="str">
        <f ca="1">IFERROR(OFFSET(INDEX!$F$1,M343-1,0),"")</f>
        <v/>
      </c>
      <c r="P343" s="109" t="str">
        <f t="shared" ca="1" si="89"/>
        <v/>
      </c>
      <c r="Q343" s="109" t="str">
        <f t="shared" ca="1" si="84"/>
        <v/>
      </c>
      <c r="R343" s="109" t="str">
        <f t="shared" ca="1" si="85"/>
        <v/>
      </c>
      <c r="S343" s="109" t="str">
        <f t="shared" ca="1" si="96"/>
        <v/>
      </c>
      <c r="T343" s="109" t="str">
        <f t="shared" ca="1" si="90"/>
        <v/>
      </c>
      <c r="V343" s="106" t="str">
        <f ca="1">IF(E343="","",IF(SUM($Q$4:Q343)=0,100000,ABS(SUM($P$4:P343)/SUM($Q$4:Q343))))</f>
        <v/>
      </c>
      <c r="W343" s="109" t="str">
        <f t="shared" ca="1" si="91"/>
        <v/>
      </c>
      <c r="X343" s="109" t="str">
        <f t="shared" ca="1" si="91"/>
        <v/>
      </c>
      <c r="Z343" s="110" t="str">
        <f t="shared" ca="1" si="86"/>
        <v/>
      </c>
      <c r="AA343" s="109" t="str">
        <f t="shared" ca="1" si="92"/>
        <v/>
      </c>
      <c r="AC343" s="110" t="str">
        <f t="shared" ca="1" si="87"/>
        <v/>
      </c>
      <c r="AD343" s="109" t="str">
        <f t="shared" ca="1" si="93"/>
        <v/>
      </c>
      <c r="AF343" s="109" t="str">
        <f t="shared" ca="1" si="94"/>
        <v/>
      </c>
      <c r="AG343" s="110" t="str">
        <f t="shared" ca="1" si="88"/>
        <v/>
      </c>
      <c r="AH343" s="109" t="str">
        <f t="shared" ca="1" si="95"/>
        <v/>
      </c>
    </row>
    <row r="344" spans="5:34" x14ac:dyDescent="0.2">
      <c r="E344" s="108" t="str">
        <f ca="1">SELECTED!C344</f>
        <v/>
      </c>
      <c r="F344" s="104" t="str">
        <f ca="1">SELECTED!D344</f>
        <v/>
      </c>
      <c r="G344" s="104" t="str">
        <f ca="1">SELECTED!E344</f>
        <v/>
      </c>
      <c r="I344" s="110" t="str">
        <f t="shared" ca="1" si="81"/>
        <v/>
      </c>
      <c r="J344" s="110" t="str">
        <f t="shared" ca="1" si="82"/>
        <v/>
      </c>
      <c r="K344" s="110" t="str">
        <f t="shared" ca="1" si="83"/>
        <v/>
      </c>
      <c r="M344" s="110" t="str">
        <f ca="1">IFERROR(MATCH(E344,INDEX!A:A,1),"")</f>
        <v/>
      </c>
      <c r="N344" s="109" t="str">
        <f ca="1">IFERROR(OFFSET(INDEX!$F$1,M344-1,0),"")</f>
        <v/>
      </c>
      <c r="P344" s="109" t="str">
        <f t="shared" ca="1" si="89"/>
        <v/>
      </c>
      <c r="Q344" s="109" t="str">
        <f t="shared" ca="1" si="84"/>
        <v/>
      </c>
      <c r="R344" s="109" t="str">
        <f t="shared" ca="1" si="85"/>
        <v/>
      </c>
      <c r="S344" s="109" t="str">
        <f t="shared" ca="1" si="96"/>
        <v/>
      </c>
      <c r="T344" s="109" t="str">
        <f t="shared" ca="1" si="90"/>
        <v/>
      </c>
      <c r="V344" s="106" t="str">
        <f ca="1">IF(E344="","",IF(SUM($Q$4:Q344)=0,100000,ABS(SUM($P$4:P344)/SUM($Q$4:Q344))))</f>
        <v/>
      </c>
      <c r="W344" s="109" t="str">
        <f t="shared" ca="1" si="91"/>
        <v/>
      </c>
      <c r="X344" s="109" t="str">
        <f t="shared" ca="1" si="91"/>
        <v/>
      </c>
      <c r="Z344" s="110" t="str">
        <f t="shared" ca="1" si="86"/>
        <v/>
      </c>
      <c r="AA344" s="109" t="str">
        <f t="shared" ca="1" si="92"/>
        <v/>
      </c>
      <c r="AC344" s="110" t="str">
        <f t="shared" ca="1" si="87"/>
        <v/>
      </c>
      <c r="AD344" s="109" t="str">
        <f t="shared" ca="1" si="93"/>
        <v/>
      </c>
      <c r="AF344" s="109" t="str">
        <f t="shared" ca="1" si="94"/>
        <v/>
      </c>
      <c r="AG344" s="110" t="str">
        <f t="shared" ca="1" si="88"/>
        <v/>
      </c>
      <c r="AH344" s="109" t="str">
        <f t="shared" ca="1" si="95"/>
        <v/>
      </c>
    </row>
    <row r="345" spans="5:34" x14ac:dyDescent="0.2">
      <c r="E345" s="108" t="str">
        <f ca="1">SELECTED!C345</f>
        <v/>
      </c>
      <c r="F345" s="104" t="str">
        <f ca="1">SELECTED!D345</f>
        <v/>
      </c>
      <c r="G345" s="104" t="str">
        <f ca="1">SELECTED!E345</f>
        <v/>
      </c>
      <c r="I345" s="110" t="str">
        <f t="shared" ca="1" si="81"/>
        <v/>
      </c>
      <c r="J345" s="110" t="str">
        <f t="shared" ca="1" si="82"/>
        <v/>
      </c>
      <c r="K345" s="110" t="str">
        <f t="shared" ca="1" si="83"/>
        <v/>
      </c>
      <c r="M345" s="110" t="str">
        <f ca="1">IFERROR(MATCH(E345,INDEX!A:A,1),"")</f>
        <v/>
      </c>
      <c r="N345" s="109" t="str">
        <f ca="1">IFERROR(OFFSET(INDEX!$F$1,M345-1,0),"")</f>
        <v/>
      </c>
      <c r="P345" s="109" t="str">
        <f t="shared" ca="1" si="89"/>
        <v/>
      </c>
      <c r="Q345" s="109" t="str">
        <f t="shared" ca="1" si="84"/>
        <v/>
      </c>
      <c r="R345" s="109" t="str">
        <f t="shared" ca="1" si="85"/>
        <v/>
      </c>
      <c r="S345" s="109" t="str">
        <f t="shared" ca="1" si="96"/>
        <v/>
      </c>
      <c r="T345" s="109" t="str">
        <f t="shared" ca="1" si="90"/>
        <v/>
      </c>
      <c r="V345" s="106" t="str">
        <f ca="1">IF(E345="","",IF(SUM($Q$4:Q345)=0,100000,ABS(SUM($P$4:P345)/SUM($Q$4:Q345))))</f>
        <v/>
      </c>
      <c r="W345" s="109" t="str">
        <f t="shared" ca="1" si="91"/>
        <v/>
      </c>
      <c r="X345" s="109" t="str">
        <f t="shared" ca="1" si="91"/>
        <v/>
      </c>
      <c r="Z345" s="110" t="str">
        <f t="shared" ca="1" si="86"/>
        <v/>
      </c>
      <c r="AA345" s="109" t="str">
        <f t="shared" ca="1" si="92"/>
        <v/>
      </c>
      <c r="AC345" s="110" t="str">
        <f t="shared" ca="1" si="87"/>
        <v/>
      </c>
      <c r="AD345" s="109" t="str">
        <f t="shared" ca="1" si="93"/>
        <v/>
      </c>
      <c r="AF345" s="109" t="str">
        <f t="shared" ca="1" si="94"/>
        <v/>
      </c>
      <c r="AG345" s="110" t="str">
        <f t="shared" ca="1" si="88"/>
        <v/>
      </c>
      <c r="AH345" s="109" t="str">
        <f t="shared" ca="1" si="95"/>
        <v/>
      </c>
    </row>
    <row r="346" spans="5:34" x14ac:dyDescent="0.2">
      <c r="E346" s="108" t="str">
        <f ca="1">SELECTED!C346</f>
        <v/>
      </c>
      <c r="F346" s="104" t="str">
        <f ca="1">SELECTED!D346</f>
        <v/>
      </c>
      <c r="G346" s="104" t="str">
        <f ca="1">SELECTED!E346</f>
        <v/>
      </c>
      <c r="I346" s="110" t="str">
        <f t="shared" ca="1" si="81"/>
        <v/>
      </c>
      <c r="J346" s="110" t="str">
        <f t="shared" ca="1" si="82"/>
        <v/>
      </c>
      <c r="K346" s="110" t="str">
        <f t="shared" ca="1" si="83"/>
        <v/>
      </c>
      <c r="M346" s="110" t="str">
        <f ca="1">IFERROR(MATCH(E346,INDEX!A:A,1),"")</f>
        <v/>
      </c>
      <c r="N346" s="109" t="str">
        <f ca="1">IFERROR(OFFSET(INDEX!$F$1,M346-1,0),"")</f>
        <v/>
      </c>
      <c r="P346" s="109" t="str">
        <f t="shared" ca="1" si="89"/>
        <v/>
      </c>
      <c r="Q346" s="109" t="str">
        <f t="shared" ca="1" si="84"/>
        <v/>
      </c>
      <c r="R346" s="109" t="str">
        <f t="shared" ca="1" si="85"/>
        <v/>
      </c>
      <c r="S346" s="109" t="str">
        <f t="shared" ca="1" si="96"/>
        <v/>
      </c>
      <c r="T346" s="109" t="str">
        <f t="shared" ca="1" si="90"/>
        <v/>
      </c>
      <c r="V346" s="106" t="str">
        <f ca="1">IF(E346="","",IF(SUM($Q$4:Q346)=0,100000,ABS(SUM($P$4:P346)/SUM($Q$4:Q346))))</f>
        <v/>
      </c>
      <c r="W346" s="109" t="str">
        <f t="shared" ca="1" si="91"/>
        <v/>
      </c>
      <c r="X346" s="109" t="str">
        <f t="shared" ca="1" si="91"/>
        <v/>
      </c>
      <c r="Z346" s="110" t="str">
        <f t="shared" ca="1" si="86"/>
        <v/>
      </c>
      <c r="AA346" s="109" t="str">
        <f t="shared" ca="1" si="92"/>
        <v/>
      </c>
      <c r="AC346" s="110" t="str">
        <f t="shared" ca="1" si="87"/>
        <v/>
      </c>
      <c r="AD346" s="109" t="str">
        <f t="shared" ca="1" si="93"/>
        <v/>
      </c>
      <c r="AF346" s="109" t="str">
        <f t="shared" ca="1" si="94"/>
        <v/>
      </c>
      <c r="AG346" s="110" t="str">
        <f t="shared" ca="1" si="88"/>
        <v/>
      </c>
      <c r="AH346" s="109" t="str">
        <f t="shared" ca="1" si="95"/>
        <v/>
      </c>
    </row>
    <row r="347" spans="5:34" x14ac:dyDescent="0.2">
      <c r="E347" s="108" t="str">
        <f ca="1">SELECTED!C347</f>
        <v/>
      </c>
      <c r="F347" s="104" t="str">
        <f ca="1">SELECTED!D347</f>
        <v/>
      </c>
      <c r="G347" s="104" t="str">
        <f ca="1">SELECTED!E347</f>
        <v/>
      </c>
      <c r="I347" s="110" t="str">
        <f t="shared" ca="1" si="81"/>
        <v/>
      </c>
      <c r="J347" s="110" t="str">
        <f t="shared" ca="1" si="82"/>
        <v/>
      </c>
      <c r="K347" s="110" t="str">
        <f t="shared" ca="1" si="83"/>
        <v/>
      </c>
      <c r="M347" s="110" t="str">
        <f ca="1">IFERROR(MATCH(E347,INDEX!A:A,1),"")</f>
        <v/>
      </c>
      <c r="N347" s="109" t="str">
        <f ca="1">IFERROR(OFFSET(INDEX!$F$1,M347-1,0),"")</f>
        <v/>
      </c>
      <c r="P347" s="109" t="str">
        <f t="shared" ca="1" si="89"/>
        <v/>
      </c>
      <c r="Q347" s="109" t="str">
        <f t="shared" ca="1" si="84"/>
        <v/>
      </c>
      <c r="R347" s="109" t="str">
        <f t="shared" ca="1" si="85"/>
        <v/>
      </c>
      <c r="S347" s="109" t="str">
        <f t="shared" ca="1" si="96"/>
        <v/>
      </c>
      <c r="T347" s="109" t="str">
        <f t="shared" ca="1" si="90"/>
        <v/>
      </c>
      <c r="V347" s="106" t="str">
        <f ca="1">IF(E347="","",IF(SUM($Q$4:Q347)=0,100000,ABS(SUM($P$4:P347)/SUM($Q$4:Q347))))</f>
        <v/>
      </c>
      <c r="W347" s="109" t="str">
        <f t="shared" ca="1" si="91"/>
        <v/>
      </c>
      <c r="X347" s="109" t="str">
        <f t="shared" ca="1" si="91"/>
        <v/>
      </c>
      <c r="Z347" s="110" t="str">
        <f t="shared" ca="1" si="86"/>
        <v/>
      </c>
      <c r="AA347" s="109" t="str">
        <f t="shared" ca="1" si="92"/>
        <v/>
      </c>
      <c r="AC347" s="110" t="str">
        <f t="shared" ca="1" si="87"/>
        <v/>
      </c>
      <c r="AD347" s="109" t="str">
        <f t="shared" ca="1" si="93"/>
        <v/>
      </c>
      <c r="AF347" s="109" t="str">
        <f t="shared" ca="1" si="94"/>
        <v/>
      </c>
      <c r="AG347" s="110" t="str">
        <f t="shared" ca="1" si="88"/>
        <v/>
      </c>
      <c r="AH347" s="109" t="str">
        <f t="shared" ca="1" si="95"/>
        <v/>
      </c>
    </row>
    <row r="348" spans="5:34" x14ac:dyDescent="0.2">
      <c r="E348" s="108" t="str">
        <f ca="1">SELECTED!C348</f>
        <v/>
      </c>
      <c r="F348" s="104" t="str">
        <f ca="1">SELECTED!D348</f>
        <v/>
      </c>
      <c r="G348" s="104" t="str">
        <f ca="1">SELECTED!E348</f>
        <v/>
      </c>
      <c r="I348" s="110" t="str">
        <f t="shared" ca="1" si="81"/>
        <v/>
      </c>
      <c r="J348" s="110" t="str">
        <f t="shared" ca="1" si="82"/>
        <v/>
      </c>
      <c r="K348" s="110" t="str">
        <f t="shared" ca="1" si="83"/>
        <v/>
      </c>
      <c r="M348" s="110" t="str">
        <f ca="1">IFERROR(MATCH(E348,INDEX!A:A,1),"")</f>
        <v/>
      </c>
      <c r="N348" s="109" t="str">
        <f ca="1">IFERROR(OFFSET(INDEX!$F$1,M348-1,0),"")</f>
        <v/>
      </c>
      <c r="P348" s="109" t="str">
        <f t="shared" ca="1" si="89"/>
        <v/>
      </c>
      <c r="Q348" s="109" t="str">
        <f t="shared" ca="1" si="84"/>
        <v/>
      </c>
      <c r="R348" s="109" t="str">
        <f t="shared" ca="1" si="85"/>
        <v/>
      </c>
      <c r="S348" s="109" t="str">
        <f t="shared" ca="1" si="96"/>
        <v/>
      </c>
      <c r="T348" s="109" t="str">
        <f t="shared" ca="1" si="90"/>
        <v/>
      </c>
      <c r="V348" s="106" t="str">
        <f ca="1">IF(E348="","",IF(SUM($Q$4:Q348)=0,100000,ABS(SUM($P$4:P348)/SUM($Q$4:Q348))))</f>
        <v/>
      </c>
      <c r="W348" s="109" t="str">
        <f t="shared" ca="1" si="91"/>
        <v/>
      </c>
      <c r="X348" s="109" t="str">
        <f t="shared" ca="1" si="91"/>
        <v/>
      </c>
      <c r="Z348" s="110" t="str">
        <f t="shared" ca="1" si="86"/>
        <v/>
      </c>
      <c r="AA348" s="109" t="str">
        <f t="shared" ca="1" si="92"/>
        <v/>
      </c>
      <c r="AC348" s="110" t="str">
        <f t="shared" ca="1" si="87"/>
        <v/>
      </c>
      <c r="AD348" s="109" t="str">
        <f t="shared" ca="1" si="93"/>
        <v/>
      </c>
      <c r="AF348" s="109" t="str">
        <f t="shared" ca="1" si="94"/>
        <v/>
      </c>
      <c r="AG348" s="110" t="str">
        <f t="shared" ca="1" si="88"/>
        <v/>
      </c>
      <c r="AH348" s="109" t="str">
        <f t="shared" ca="1" si="95"/>
        <v/>
      </c>
    </row>
    <row r="349" spans="5:34" x14ac:dyDescent="0.2">
      <c r="E349" s="108" t="str">
        <f ca="1">SELECTED!C349</f>
        <v/>
      </c>
      <c r="F349" s="104" t="str">
        <f ca="1">SELECTED!D349</f>
        <v/>
      </c>
      <c r="G349" s="104" t="str">
        <f ca="1">SELECTED!E349</f>
        <v/>
      </c>
      <c r="I349" s="110" t="str">
        <f t="shared" ca="1" si="81"/>
        <v/>
      </c>
      <c r="J349" s="110" t="str">
        <f t="shared" ca="1" si="82"/>
        <v/>
      </c>
      <c r="K349" s="110" t="str">
        <f t="shared" ca="1" si="83"/>
        <v/>
      </c>
      <c r="M349" s="110" t="str">
        <f ca="1">IFERROR(MATCH(E349,INDEX!A:A,1),"")</f>
        <v/>
      </c>
      <c r="N349" s="109" t="str">
        <f ca="1">IFERROR(OFFSET(INDEX!$F$1,M349-1,0),"")</f>
        <v/>
      </c>
      <c r="P349" s="109" t="str">
        <f t="shared" ca="1" si="89"/>
        <v/>
      </c>
      <c r="Q349" s="109" t="str">
        <f t="shared" ca="1" si="84"/>
        <v/>
      </c>
      <c r="R349" s="109" t="str">
        <f t="shared" ca="1" si="85"/>
        <v/>
      </c>
      <c r="S349" s="109" t="str">
        <f t="shared" ca="1" si="96"/>
        <v/>
      </c>
      <c r="T349" s="109" t="str">
        <f t="shared" ca="1" si="90"/>
        <v/>
      </c>
      <c r="V349" s="106" t="str">
        <f ca="1">IF(E349="","",IF(SUM($Q$4:Q349)=0,100000,ABS(SUM($P$4:P349)/SUM($Q$4:Q349))))</f>
        <v/>
      </c>
      <c r="W349" s="109" t="str">
        <f t="shared" ca="1" si="91"/>
        <v/>
      </c>
      <c r="X349" s="109" t="str">
        <f t="shared" ca="1" si="91"/>
        <v/>
      </c>
      <c r="Z349" s="110" t="str">
        <f t="shared" ca="1" si="86"/>
        <v/>
      </c>
      <c r="AA349" s="109" t="str">
        <f t="shared" ca="1" si="92"/>
        <v/>
      </c>
      <c r="AC349" s="110" t="str">
        <f t="shared" ca="1" si="87"/>
        <v/>
      </c>
      <c r="AD349" s="109" t="str">
        <f t="shared" ca="1" si="93"/>
        <v/>
      </c>
      <c r="AF349" s="109" t="str">
        <f t="shared" ca="1" si="94"/>
        <v/>
      </c>
      <c r="AG349" s="110" t="str">
        <f t="shared" ca="1" si="88"/>
        <v/>
      </c>
      <c r="AH349" s="109" t="str">
        <f t="shared" ca="1" si="95"/>
        <v/>
      </c>
    </row>
    <row r="350" spans="5:34" x14ac:dyDescent="0.2">
      <c r="E350" s="108" t="str">
        <f ca="1">SELECTED!C350</f>
        <v/>
      </c>
      <c r="F350" s="104" t="str">
        <f ca="1">SELECTED!D350</f>
        <v/>
      </c>
      <c r="G350" s="104" t="str">
        <f ca="1">SELECTED!E350</f>
        <v/>
      </c>
      <c r="I350" s="110" t="str">
        <f t="shared" ca="1" si="81"/>
        <v/>
      </c>
      <c r="J350" s="110" t="str">
        <f t="shared" ca="1" si="82"/>
        <v/>
      </c>
      <c r="K350" s="110" t="str">
        <f t="shared" ca="1" si="83"/>
        <v/>
      </c>
      <c r="M350" s="110" t="str">
        <f ca="1">IFERROR(MATCH(E350,INDEX!A:A,1),"")</f>
        <v/>
      </c>
      <c r="N350" s="109" t="str">
        <f ca="1">IFERROR(OFFSET(INDEX!$F$1,M350-1,0),"")</f>
        <v/>
      </c>
      <c r="P350" s="109" t="str">
        <f t="shared" ca="1" si="89"/>
        <v/>
      </c>
      <c r="Q350" s="109" t="str">
        <f t="shared" ca="1" si="84"/>
        <v/>
      </c>
      <c r="R350" s="109" t="str">
        <f t="shared" ca="1" si="85"/>
        <v/>
      </c>
      <c r="S350" s="109" t="str">
        <f t="shared" ca="1" si="96"/>
        <v/>
      </c>
      <c r="T350" s="109" t="str">
        <f t="shared" ca="1" si="90"/>
        <v/>
      </c>
      <c r="V350" s="106" t="str">
        <f ca="1">IF(E350="","",IF(SUM($Q$4:Q350)=0,100000,ABS(SUM($P$4:P350)/SUM($Q$4:Q350))))</f>
        <v/>
      </c>
      <c r="W350" s="109" t="str">
        <f t="shared" ca="1" si="91"/>
        <v/>
      </c>
      <c r="X350" s="109" t="str">
        <f t="shared" ca="1" si="91"/>
        <v/>
      </c>
      <c r="Z350" s="110" t="str">
        <f t="shared" ca="1" si="86"/>
        <v/>
      </c>
      <c r="AA350" s="109" t="str">
        <f t="shared" ca="1" si="92"/>
        <v/>
      </c>
      <c r="AC350" s="110" t="str">
        <f t="shared" ca="1" si="87"/>
        <v/>
      </c>
      <c r="AD350" s="109" t="str">
        <f t="shared" ca="1" si="93"/>
        <v/>
      </c>
      <c r="AF350" s="109" t="str">
        <f t="shared" ca="1" si="94"/>
        <v/>
      </c>
      <c r="AG350" s="110" t="str">
        <f t="shared" ca="1" si="88"/>
        <v/>
      </c>
      <c r="AH350" s="109" t="str">
        <f t="shared" ca="1" si="95"/>
        <v/>
      </c>
    </row>
    <row r="351" spans="5:34" x14ac:dyDescent="0.2">
      <c r="E351" s="108" t="str">
        <f ca="1">SELECTED!C351</f>
        <v/>
      </c>
      <c r="F351" s="104" t="str">
        <f ca="1">SELECTED!D351</f>
        <v/>
      </c>
      <c r="G351" s="104" t="str">
        <f ca="1">SELECTED!E351</f>
        <v/>
      </c>
      <c r="I351" s="110" t="str">
        <f t="shared" ca="1" si="81"/>
        <v/>
      </c>
      <c r="J351" s="110" t="str">
        <f t="shared" ca="1" si="82"/>
        <v/>
      </c>
      <c r="K351" s="110" t="str">
        <f t="shared" ca="1" si="83"/>
        <v/>
      </c>
      <c r="M351" s="110" t="str">
        <f ca="1">IFERROR(MATCH(E351,INDEX!A:A,1),"")</f>
        <v/>
      </c>
      <c r="N351" s="109" t="str">
        <f ca="1">IFERROR(OFFSET(INDEX!$F$1,M351-1,0),"")</f>
        <v/>
      </c>
      <c r="P351" s="109" t="str">
        <f t="shared" ca="1" si="89"/>
        <v/>
      </c>
      <c r="Q351" s="109" t="str">
        <f t="shared" ca="1" si="84"/>
        <v/>
      </c>
      <c r="R351" s="109" t="str">
        <f t="shared" ca="1" si="85"/>
        <v/>
      </c>
      <c r="S351" s="109" t="str">
        <f t="shared" ca="1" si="96"/>
        <v/>
      </c>
      <c r="T351" s="109" t="str">
        <f t="shared" ca="1" si="90"/>
        <v/>
      </c>
      <c r="V351" s="106" t="str">
        <f ca="1">IF(E351="","",IF(SUM($Q$4:Q351)=0,100000,ABS(SUM($P$4:P351)/SUM($Q$4:Q351))))</f>
        <v/>
      </c>
      <c r="W351" s="109" t="str">
        <f t="shared" ca="1" si="91"/>
        <v/>
      </c>
      <c r="X351" s="109" t="str">
        <f t="shared" ca="1" si="91"/>
        <v/>
      </c>
      <c r="Z351" s="110" t="str">
        <f t="shared" ca="1" si="86"/>
        <v/>
      </c>
      <c r="AA351" s="109" t="str">
        <f t="shared" ca="1" si="92"/>
        <v/>
      </c>
      <c r="AC351" s="110" t="str">
        <f t="shared" ca="1" si="87"/>
        <v/>
      </c>
      <c r="AD351" s="109" t="str">
        <f t="shared" ca="1" si="93"/>
        <v/>
      </c>
      <c r="AF351" s="109" t="str">
        <f t="shared" ca="1" si="94"/>
        <v/>
      </c>
      <c r="AG351" s="110" t="str">
        <f t="shared" ca="1" si="88"/>
        <v/>
      </c>
      <c r="AH351" s="109" t="str">
        <f t="shared" ca="1" si="95"/>
        <v/>
      </c>
    </row>
    <row r="352" spans="5:34" x14ac:dyDescent="0.2">
      <c r="E352" s="108" t="str">
        <f ca="1">SELECTED!C352</f>
        <v/>
      </c>
      <c r="F352" s="104" t="str">
        <f ca="1">SELECTED!D352</f>
        <v/>
      </c>
      <c r="G352" s="104" t="str">
        <f ca="1">SELECTED!E352</f>
        <v/>
      </c>
      <c r="I352" s="110" t="str">
        <f t="shared" ca="1" si="81"/>
        <v/>
      </c>
      <c r="J352" s="110" t="str">
        <f t="shared" ca="1" si="82"/>
        <v/>
      </c>
      <c r="K352" s="110" t="str">
        <f t="shared" ca="1" si="83"/>
        <v/>
      </c>
      <c r="M352" s="110" t="str">
        <f ca="1">IFERROR(MATCH(E352,INDEX!A:A,1),"")</f>
        <v/>
      </c>
      <c r="N352" s="109" t="str">
        <f ca="1">IFERROR(OFFSET(INDEX!$F$1,M352-1,0),"")</f>
        <v/>
      </c>
      <c r="P352" s="109" t="str">
        <f t="shared" ca="1" si="89"/>
        <v/>
      </c>
      <c r="Q352" s="109" t="str">
        <f t="shared" ca="1" si="84"/>
        <v/>
      </c>
      <c r="R352" s="109" t="str">
        <f t="shared" ca="1" si="85"/>
        <v/>
      </c>
      <c r="S352" s="109" t="str">
        <f t="shared" ca="1" si="96"/>
        <v/>
      </c>
      <c r="T352" s="109" t="str">
        <f t="shared" ca="1" si="90"/>
        <v/>
      </c>
      <c r="V352" s="106" t="str">
        <f ca="1">IF(E352="","",IF(SUM($Q$4:Q352)=0,100000,ABS(SUM($P$4:P352)/SUM($Q$4:Q352))))</f>
        <v/>
      </c>
      <c r="W352" s="109" t="str">
        <f t="shared" ca="1" si="91"/>
        <v/>
      </c>
      <c r="X352" s="109" t="str">
        <f t="shared" ca="1" si="91"/>
        <v/>
      </c>
      <c r="Z352" s="110" t="str">
        <f t="shared" ca="1" si="86"/>
        <v/>
      </c>
      <c r="AA352" s="109" t="str">
        <f t="shared" ca="1" si="92"/>
        <v/>
      </c>
      <c r="AC352" s="110" t="str">
        <f t="shared" ca="1" si="87"/>
        <v/>
      </c>
      <c r="AD352" s="109" t="str">
        <f t="shared" ca="1" si="93"/>
        <v/>
      </c>
      <c r="AF352" s="109" t="str">
        <f t="shared" ca="1" si="94"/>
        <v/>
      </c>
      <c r="AG352" s="110" t="str">
        <f t="shared" ca="1" si="88"/>
        <v/>
      </c>
      <c r="AH352" s="109" t="str">
        <f t="shared" ca="1" si="95"/>
        <v/>
      </c>
    </row>
    <row r="353" spans="5:34" x14ac:dyDescent="0.2">
      <c r="E353" s="108" t="str">
        <f ca="1">SELECTED!C353</f>
        <v/>
      </c>
      <c r="F353" s="104" t="str">
        <f ca="1">SELECTED!D353</f>
        <v/>
      </c>
      <c r="G353" s="104" t="str">
        <f ca="1">SELECTED!E353</f>
        <v/>
      </c>
      <c r="I353" s="110" t="str">
        <f t="shared" ca="1" si="81"/>
        <v/>
      </c>
      <c r="J353" s="110" t="str">
        <f t="shared" ca="1" si="82"/>
        <v/>
      </c>
      <c r="K353" s="110" t="str">
        <f t="shared" ca="1" si="83"/>
        <v/>
      </c>
      <c r="M353" s="110" t="str">
        <f ca="1">IFERROR(MATCH(E353,INDEX!A:A,1),"")</f>
        <v/>
      </c>
      <c r="N353" s="109" t="str">
        <f ca="1">IFERROR(OFFSET(INDEX!$F$1,M353-1,0),"")</f>
        <v/>
      </c>
      <c r="P353" s="109" t="str">
        <f t="shared" ca="1" si="89"/>
        <v/>
      </c>
      <c r="Q353" s="109" t="str">
        <f t="shared" ca="1" si="84"/>
        <v/>
      </c>
      <c r="R353" s="109" t="str">
        <f t="shared" ca="1" si="85"/>
        <v/>
      </c>
      <c r="S353" s="109" t="str">
        <f t="shared" ca="1" si="96"/>
        <v/>
      </c>
      <c r="T353" s="109" t="str">
        <f t="shared" ca="1" si="90"/>
        <v/>
      </c>
      <c r="V353" s="106" t="str">
        <f ca="1">IF(E353="","",IF(SUM($Q$4:Q353)=0,100000,ABS(SUM($P$4:P353)/SUM($Q$4:Q353))))</f>
        <v/>
      </c>
      <c r="W353" s="109" t="str">
        <f t="shared" ca="1" si="91"/>
        <v/>
      </c>
      <c r="X353" s="109" t="str">
        <f t="shared" ca="1" si="91"/>
        <v/>
      </c>
      <c r="Z353" s="110" t="str">
        <f t="shared" ca="1" si="86"/>
        <v/>
      </c>
      <c r="AA353" s="109" t="str">
        <f t="shared" ca="1" si="92"/>
        <v/>
      </c>
      <c r="AC353" s="110" t="str">
        <f t="shared" ca="1" si="87"/>
        <v/>
      </c>
      <c r="AD353" s="109" t="str">
        <f t="shared" ca="1" si="93"/>
        <v/>
      </c>
      <c r="AF353" s="109" t="str">
        <f t="shared" ca="1" si="94"/>
        <v/>
      </c>
      <c r="AG353" s="110" t="str">
        <f t="shared" ca="1" si="88"/>
        <v/>
      </c>
      <c r="AH353" s="109" t="str">
        <f t="shared" ca="1" si="95"/>
        <v/>
      </c>
    </row>
    <row r="354" spans="5:34" x14ac:dyDescent="0.2">
      <c r="E354" s="108" t="str">
        <f ca="1">SELECTED!C354</f>
        <v/>
      </c>
      <c r="F354" s="104" t="str">
        <f ca="1">SELECTED!D354</f>
        <v/>
      </c>
      <c r="G354" s="104" t="str">
        <f ca="1">SELECTED!E354</f>
        <v/>
      </c>
      <c r="I354" s="110" t="str">
        <f t="shared" ca="1" si="81"/>
        <v/>
      </c>
      <c r="J354" s="110" t="str">
        <f t="shared" ca="1" si="82"/>
        <v/>
      </c>
      <c r="K354" s="110" t="str">
        <f t="shared" ca="1" si="83"/>
        <v/>
      </c>
      <c r="M354" s="110" t="str">
        <f ca="1">IFERROR(MATCH(E354,INDEX!A:A,1),"")</f>
        <v/>
      </c>
      <c r="N354" s="109" t="str">
        <f ca="1">IFERROR(OFFSET(INDEX!$F$1,M354-1,0),"")</f>
        <v/>
      </c>
      <c r="P354" s="109" t="str">
        <f t="shared" ca="1" si="89"/>
        <v/>
      </c>
      <c r="Q354" s="109" t="str">
        <f t="shared" ca="1" si="84"/>
        <v/>
      </c>
      <c r="R354" s="109" t="str">
        <f t="shared" ca="1" si="85"/>
        <v/>
      </c>
      <c r="S354" s="109" t="str">
        <f t="shared" ca="1" si="96"/>
        <v/>
      </c>
      <c r="T354" s="109" t="str">
        <f t="shared" ca="1" si="90"/>
        <v/>
      </c>
      <c r="V354" s="106" t="str">
        <f ca="1">IF(E354="","",IF(SUM($Q$4:Q354)=0,100000,ABS(SUM($P$4:P354)/SUM($Q$4:Q354))))</f>
        <v/>
      </c>
      <c r="W354" s="109" t="str">
        <f t="shared" ca="1" si="91"/>
        <v/>
      </c>
      <c r="X354" s="109" t="str">
        <f t="shared" ca="1" si="91"/>
        <v/>
      </c>
      <c r="Z354" s="110" t="str">
        <f t="shared" ca="1" si="86"/>
        <v/>
      </c>
      <c r="AA354" s="109" t="str">
        <f t="shared" ca="1" si="92"/>
        <v/>
      </c>
      <c r="AC354" s="110" t="str">
        <f t="shared" ca="1" si="87"/>
        <v/>
      </c>
      <c r="AD354" s="109" t="str">
        <f t="shared" ca="1" si="93"/>
        <v/>
      </c>
      <c r="AF354" s="109" t="str">
        <f t="shared" ca="1" si="94"/>
        <v/>
      </c>
      <c r="AG354" s="110" t="str">
        <f t="shared" ca="1" si="88"/>
        <v/>
      </c>
      <c r="AH354" s="109" t="str">
        <f t="shared" ca="1" si="95"/>
        <v/>
      </c>
    </row>
    <row r="355" spans="5:34" x14ac:dyDescent="0.2">
      <c r="E355" s="108" t="str">
        <f ca="1">SELECTED!C355</f>
        <v/>
      </c>
      <c r="F355" s="104" t="str">
        <f ca="1">SELECTED!D355</f>
        <v/>
      </c>
      <c r="G355" s="104" t="str">
        <f ca="1">SELECTED!E355</f>
        <v/>
      </c>
      <c r="I355" s="110" t="str">
        <f t="shared" ca="1" si="81"/>
        <v/>
      </c>
      <c r="J355" s="110" t="str">
        <f t="shared" ca="1" si="82"/>
        <v/>
      </c>
      <c r="K355" s="110" t="str">
        <f t="shared" ca="1" si="83"/>
        <v/>
      </c>
      <c r="M355" s="110" t="str">
        <f ca="1">IFERROR(MATCH(E355,INDEX!A:A,1),"")</f>
        <v/>
      </c>
      <c r="N355" s="109" t="str">
        <f ca="1">IFERROR(OFFSET(INDEX!$F$1,M355-1,0),"")</f>
        <v/>
      </c>
      <c r="P355" s="109" t="str">
        <f t="shared" ca="1" si="89"/>
        <v/>
      </c>
      <c r="Q355" s="109" t="str">
        <f t="shared" ca="1" si="84"/>
        <v/>
      </c>
      <c r="R355" s="109" t="str">
        <f t="shared" ca="1" si="85"/>
        <v/>
      </c>
      <c r="S355" s="109" t="str">
        <f t="shared" ca="1" si="96"/>
        <v/>
      </c>
      <c r="T355" s="109" t="str">
        <f t="shared" ca="1" si="90"/>
        <v/>
      </c>
      <c r="V355" s="106" t="str">
        <f ca="1">IF(E355="","",IF(SUM($Q$4:Q355)=0,100000,ABS(SUM($P$4:P355)/SUM($Q$4:Q355))))</f>
        <v/>
      </c>
      <c r="W355" s="109" t="str">
        <f t="shared" ca="1" si="91"/>
        <v/>
      </c>
      <c r="X355" s="109" t="str">
        <f t="shared" ca="1" si="91"/>
        <v/>
      </c>
      <c r="Z355" s="110" t="str">
        <f t="shared" ca="1" si="86"/>
        <v/>
      </c>
      <c r="AA355" s="109" t="str">
        <f t="shared" ca="1" si="92"/>
        <v/>
      </c>
      <c r="AC355" s="110" t="str">
        <f t="shared" ca="1" si="87"/>
        <v/>
      </c>
      <c r="AD355" s="109" t="str">
        <f t="shared" ca="1" si="93"/>
        <v/>
      </c>
      <c r="AF355" s="109" t="str">
        <f t="shared" ca="1" si="94"/>
        <v/>
      </c>
      <c r="AG355" s="110" t="str">
        <f t="shared" ca="1" si="88"/>
        <v/>
      </c>
      <c r="AH355" s="109" t="str">
        <f t="shared" ca="1" si="95"/>
        <v/>
      </c>
    </row>
    <row r="356" spans="5:34" x14ac:dyDescent="0.2">
      <c r="E356" s="108" t="str">
        <f ca="1">SELECTED!C356</f>
        <v/>
      </c>
      <c r="F356" s="104" t="str">
        <f ca="1">SELECTED!D356</f>
        <v/>
      </c>
      <c r="G356" s="104" t="str">
        <f ca="1">SELECTED!E356</f>
        <v/>
      </c>
      <c r="I356" s="110" t="str">
        <f t="shared" ca="1" si="81"/>
        <v/>
      </c>
      <c r="J356" s="110" t="str">
        <f t="shared" ca="1" si="82"/>
        <v/>
      </c>
      <c r="K356" s="110" t="str">
        <f t="shared" ca="1" si="83"/>
        <v/>
      </c>
      <c r="M356" s="110" t="str">
        <f ca="1">IFERROR(MATCH(E356,INDEX!A:A,1),"")</f>
        <v/>
      </c>
      <c r="N356" s="109" t="str">
        <f ca="1">IFERROR(OFFSET(INDEX!$F$1,M356-1,0),"")</f>
        <v/>
      </c>
      <c r="P356" s="109" t="str">
        <f t="shared" ca="1" si="89"/>
        <v/>
      </c>
      <c r="Q356" s="109" t="str">
        <f t="shared" ca="1" si="84"/>
        <v/>
      </c>
      <c r="R356" s="109" t="str">
        <f t="shared" ca="1" si="85"/>
        <v/>
      </c>
      <c r="S356" s="109" t="str">
        <f t="shared" ca="1" si="96"/>
        <v/>
      </c>
      <c r="T356" s="109" t="str">
        <f t="shared" ca="1" si="90"/>
        <v/>
      </c>
      <c r="V356" s="106" t="str">
        <f ca="1">IF(E356="","",IF(SUM($Q$4:Q356)=0,100000,ABS(SUM($P$4:P356)/SUM($Q$4:Q356))))</f>
        <v/>
      </c>
      <c r="W356" s="109" t="str">
        <f t="shared" ca="1" si="91"/>
        <v/>
      </c>
      <c r="X356" s="109" t="str">
        <f t="shared" ca="1" si="91"/>
        <v/>
      </c>
      <c r="Z356" s="110" t="str">
        <f t="shared" ca="1" si="86"/>
        <v/>
      </c>
      <c r="AA356" s="109" t="str">
        <f t="shared" ca="1" si="92"/>
        <v/>
      </c>
      <c r="AC356" s="110" t="str">
        <f t="shared" ca="1" si="87"/>
        <v/>
      </c>
      <c r="AD356" s="109" t="str">
        <f t="shared" ca="1" si="93"/>
        <v/>
      </c>
      <c r="AF356" s="109" t="str">
        <f t="shared" ca="1" si="94"/>
        <v/>
      </c>
      <c r="AG356" s="110" t="str">
        <f t="shared" ca="1" si="88"/>
        <v/>
      </c>
      <c r="AH356" s="109" t="str">
        <f t="shared" ca="1" si="95"/>
        <v/>
      </c>
    </row>
    <row r="357" spans="5:34" x14ac:dyDescent="0.2">
      <c r="E357" s="108" t="str">
        <f ca="1">SELECTED!C357</f>
        <v/>
      </c>
      <c r="F357" s="104" t="str">
        <f ca="1">SELECTED!D357</f>
        <v/>
      </c>
      <c r="G357" s="104" t="str">
        <f ca="1">SELECTED!E357</f>
        <v/>
      </c>
      <c r="I357" s="110" t="str">
        <f t="shared" ca="1" si="81"/>
        <v/>
      </c>
      <c r="J357" s="110" t="str">
        <f t="shared" ca="1" si="82"/>
        <v/>
      </c>
      <c r="K357" s="110" t="str">
        <f t="shared" ca="1" si="83"/>
        <v/>
      </c>
      <c r="M357" s="110" t="str">
        <f ca="1">IFERROR(MATCH(E357,INDEX!A:A,1),"")</f>
        <v/>
      </c>
      <c r="N357" s="109" t="str">
        <f ca="1">IFERROR(OFFSET(INDEX!$F$1,M357-1,0),"")</f>
        <v/>
      </c>
      <c r="P357" s="109" t="str">
        <f t="shared" ca="1" si="89"/>
        <v/>
      </c>
      <c r="Q357" s="109" t="str">
        <f t="shared" ca="1" si="84"/>
        <v/>
      </c>
      <c r="R357" s="109" t="str">
        <f t="shared" ca="1" si="85"/>
        <v/>
      </c>
      <c r="S357" s="109" t="str">
        <f t="shared" ca="1" si="96"/>
        <v/>
      </c>
      <c r="T357" s="109" t="str">
        <f t="shared" ca="1" si="90"/>
        <v/>
      </c>
      <c r="V357" s="106" t="str">
        <f ca="1">IF(E357="","",IF(SUM($Q$4:Q357)=0,100000,ABS(SUM($P$4:P357)/SUM($Q$4:Q357))))</f>
        <v/>
      </c>
      <c r="W357" s="109" t="str">
        <f t="shared" ca="1" si="91"/>
        <v/>
      </c>
      <c r="X357" s="109" t="str">
        <f t="shared" ca="1" si="91"/>
        <v/>
      </c>
      <c r="Z357" s="110" t="str">
        <f t="shared" ca="1" si="86"/>
        <v/>
      </c>
      <c r="AA357" s="109" t="str">
        <f t="shared" ca="1" si="92"/>
        <v/>
      </c>
      <c r="AC357" s="110" t="str">
        <f t="shared" ca="1" si="87"/>
        <v/>
      </c>
      <c r="AD357" s="109" t="str">
        <f t="shared" ca="1" si="93"/>
        <v/>
      </c>
      <c r="AF357" s="109" t="str">
        <f t="shared" ca="1" si="94"/>
        <v/>
      </c>
      <c r="AG357" s="110" t="str">
        <f t="shared" ca="1" si="88"/>
        <v/>
      </c>
      <c r="AH357" s="109" t="str">
        <f t="shared" ca="1" si="95"/>
        <v/>
      </c>
    </row>
    <row r="358" spans="5:34" x14ac:dyDescent="0.2">
      <c r="E358" s="108" t="str">
        <f ca="1">SELECTED!C358</f>
        <v/>
      </c>
      <c r="F358" s="104" t="str">
        <f ca="1">SELECTED!D358</f>
        <v/>
      </c>
      <c r="G358" s="104" t="str">
        <f ca="1">SELECTED!E358</f>
        <v/>
      </c>
      <c r="I358" s="110" t="str">
        <f t="shared" ca="1" si="81"/>
        <v/>
      </c>
      <c r="J358" s="110" t="str">
        <f t="shared" ca="1" si="82"/>
        <v/>
      </c>
      <c r="K358" s="110" t="str">
        <f t="shared" ca="1" si="83"/>
        <v/>
      </c>
      <c r="M358" s="110" t="str">
        <f ca="1">IFERROR(MATCH(E358,INDEX!A:A,1),"")</f>
        <v/>
      </c>
      <c r="N358" s="109" t="str">
        <f ca="1">IFERROR(OFFSET(INDEX!$F$1,M358-1,0),"")</f>
        <v/>
      </c>
      <c r="P358" s="109" t="str">
        <f t="shared" ca="1" si="89"/>
        <v/>
      </c>
      <c r="Q358" s="109" t="str">
        <f t="shared" ca="1" si="84"/>
        <v/>
      </c>
      <c r="R358" s="109" t="str">
        <f t="shared" ca="1" si="85"/>
        <v/>
      </c>
      <c r="S358" s="109" t="str">
        <f t="shared" ca="1" si="96"/>
        <v/>
      </c>
      <c r="T358" s="109" t="str">
        <f t="shared" ca="1" si="90"/>
        <v/>
      </c>
      <c r="V358" s="106" t="str">
        <f ca="1">IF(E358="","",IF(SUM($Q$4:Q358)=0,100000,ABS(SUM($P$4:P358)/SUM($Q$4:Q358))))</f>
        <v/>
      </c>
      <c r="W358" s="109" t="str">
        <f t="shared" ca="1" si="91"/>
        <v/>
      </c>
      <c r="X358" s="109" t="str">
        <f t="shared" ca="1" si="91"/>
        <v/>
      </c>
      <c r="Z358" s="110" t="str">
        <f t="shared" ca="1" si="86"/>
        <v/>
      </c>
      <c r="AA358" s="109" t="str">
        <f t="shared" ca="1" si="92"/>
        <v/>
      </c>
      <c r="AC358" s="110" t="str">
        <f t="shared" ca="1" si="87"/>
        <v/>
      </c>
      <c r="AD358" s="109" t="str">
        <f t="shared" ca="1" si="93"/>
        <v/>
      </c>
      <c r="AF358" s="109" t="str">
        <f t="shared" ca="1" si="94"/>
        <v/>
      </c>
      <c r="AG358" s="110" t="str">
        <f t="shared" ca="1" si="88"/>
        <v/>
      </c>
      <c r="AH358" s="109" t="str">
        <f t="shared" ca="1" si="95"/>
        <v/>
      </c>
    </row>
    <row r="359" spans="5:34" x14ac:dyDescent="0.2">
      <c r="E359" s="108" t="str">
        <f ca="1">SELECTED!C359</f>
        <v/>
      </c>
      <c r="F359" s="104" t="str">
        <f ca="1">SELECTED!D359</f>
        <v/>
      </c>
      <c r="G359" s="104" t="str">
        <f ca="1">SELECTED!E359</f>
        <v/>
      </c>
      <c r="I359" s="110" t="str">
        <f t="shared" ca="1" si="81"/>
        <v/>
      </c>
      <c r="J359" s="110" t="str">
        <f t="shared" ca="1" si="82"/>
        <v/>
      </c>
      <c r="K359" s="110" t="str">
        <f t="shared" ca="1" si="83"/>
        <v/>
      </c>
      <c r="M359" s="110" t="str">
        <f ca="1">IFERROR(MATCH(E359,INDEX!A:A,1),"")</f>
        <v/>
      </c>
      <c r="N359" s="109" t="str">
        <f ca="1">IFERROR(OFFSET(INDEX!$F$1,M359-1,0),"")</f>
        <v/>
      </c>
      <c r="P359" s="109" t="str">
        <f t="shared" ca="1" si="89"/>
        <v/>
      </c>
      <c r="Q359" s="109" t="str">
        <f t="shared" ca="1" si="84"/>
        <v/>
      </c>
      <c r="R359" s="109" t="str">
        <f t="shared" ca="1" si="85"/>
        <v/>
      </c>
      <c r="S359" s="109" t="str">
        <f t="shared" ca="1" si="96"/>
        <v/>
      </c>
      <c r="T359" s="109" t="str">
        <f t="shared" ca="1" si="90"/>
        <v/>
      </c>
      <c r="V359" s="106" t="str">
        <f ca="1">IF(E359="","",IF(SUM($Q$4:Q359)=0,100000,ABS(SUM($P$4:P359)/SUM($Q$4:Q359))))</f>
        <v/>
      </c>
      <c r="W359" s="109" t="str">
        <f t="shared" ca="1" si="91"/>
        <v/>
      </c>
      <c r="X359" s="109" t="str">
        <f t="shared" ca="1" si="91"/>
        <v/>
      </c>
      <c r="Z359" s="110" t="str">
        <f t="shared" ca="1" si="86"/>
        <v/>
      </c>
      <c r="AA359" s="109" t="str">
        <f t="shared" ca="1" si="92"/>
        <v/>
      </c>
      <c r="AC359" s="110" t="str">
        <f t="shared" ca="1" si="87"/>
        <v/>
      </c>
      <c r="AD359" s="109" t="str">
        <f t="shared" ca="1" si="93"/>
        <v/>
      </c>
      <c r="AF359" s="109" t="str">
        <f t="shared" ca="1" si="94"/>
        <v/>
      </c>
      <c r="AG359" s="110" t="str">
        <f t="shared" ca="1" si="88"/>
        <v/>
      </c>
      <c r="AH359" s="109" t="str">
        <f t="shared" ca="1" si="95"/>
        <v/>
      </c>
    </row>
    <row r="360" spans="5:34" x14ac:dyDescent="0.2">
      <c r="E360" s="108" t="str">
        <f ca="1">SELECTED!C360</f>
        <v/>
      </c>
      <c r="F360" s="104" t="str">
        <f ca="1">SELECTED!D360</f>
        <v/>
      </c>
      <c r="G360" s="104" t="str">
        <f ca="1">SELECTED!E360</f>
        <v/>
      </c>
      <c r="I360" s="110" t="str">
        <f t="shared" ca="1" si="81"/>
        <v/>
      </c>
      <c r="J360" s="110" t="str">
        <f t="shared" ca="1" si="82"/>
        <v/>
      </c>
      <c r="K360" s="110" t="str">
        <f t="shared" ca="1" si="83"/>
        <v/>
      </c>
      <c r="M360" s="110" t="str">
        <f ca="1">IFERROR(MATCH(E360,INDEX!A:A,1),"")</f>
        <v/>
      </c>
      <c r="N360" s="109" t="str">
        <f ca="1">IFERROR(OFFSET(INDEX!$F$1,M360-1,0),"")</f>
        <v/>
      </c>
      <c r="P360" s="109" t="str">
        <f t="shared" ca="1" si="89"/>
        <v/>
      </c>
      <c r="Q360" s="109" t="str">
        <f t="shared" ca="1" si="84"/>
        <v/>
      </c>
      <c r="R360" s="109" t="str">
        <f t="shared" ca="1" si="85"/>
        <v/>
      </c>
      <c r="S360" s="109" t="str">
        <f t="shared" ca="1" si="96"/>
        <v/>
      </c>
      <c r="T360" s="109" t="str">
        <f t="shared" ca="1" si="90"/>
        <v/>
      </c>
      <c r="V360" s="106" t="str">
        <f ca="1">IF(E360="","",IF(SUM($Q$4:Q360)=0,100000,ABS(SUM($P$4:P360)/SUM($Q$4:Q360))))</f>
        <v/>
      </c>
      <c r="W360" s="109" t="str">
        <f t="shared" ca="1" si="91"/>
        <v/>
      </c>
      <c r="X360" s="109" t="str">
        <f t="shared" ca="1" si="91"/>
        <v/>
      </c>
      <c r="Z360" s="110" t="str">
        <f t="shared" ca="1" si="86"/>
        <v/>
      </c>
      <c r="AA360" s="109" t="str">
        <f t="shared" ca="1" si="92"/>
        <v/>
      </c>
      <c r="AC360" s="110" t="str">
        <f t="shared" ca="1" si="87"/>
        <v/>
      </c>
      <c r="AD360" s="109" t="str">
        <f t="shared" ca="1" si="93"/>
        <v/>
      </c>
      <c r="AF360" s="109" t="str">
        <f t="shared" ca="1" si="94"/>
        <v/>
      </c>
      <c r="AG360" s="110" t="str">
        <f t="shared" ca="1" si="88"/>
        <v/>
      </c>
      <c r="AH360" s="109" t="str">
        <f t="shared" ca="1" si="95"/>
        <v/>
      </c>
    </row>
    <row r="361" spans="5:34" x14ac:dyDescent="0.2">
      <c r="E361" s="108" t="str">
        <f ca="1">SELECTED!C361</f>
        <v/>
      </c>
      <c r="F361" s="104" t="str">
        <f ca="1">SELECTED!D361</f>
        <v/>
      </c>
      <c r="G361" s="104" t="str">
        <f ca="1">SELECTED!E361</f>
        <v/>
      </c>
      <c r="I361" s="110" t="str">
        <f t="shared" ca="1" si="81"/>
        <v/>
      </c>
      <c r="J361" s="110" t="str">
        <f t="shared" ca="1" si="82"/>
        <v/>
      </c>
      <c r="K361" s="110" t="str">
        <f t="shared" ca="1" si="83"/>
        <v/>
      </c>
      <c r="M361" s="110" t="str">
        <f ca="1">IFERROR(MATCH(E361,INDEX!A:A,1),"")</f>
        <v/>
      </c>
      <c r="N361" s="109" t="str">
        <f ca="1">IFERROR(OFFSET(INDEX!$F$1,M361-1,0),"")</f>
        <v/>
      </c>
      <c r="P361" s="109" t="str">
        <f t="shared" ca="1" si="89"/>
        <v/>
      </c>
      <c r="Q361" s="109" t="str">
        <f t="shared" ca="1" si="84"/>
        <v/>
      </c>
      <c r="R361" s="109" t="str">
        <f t="shared" ca="1" si="85"/>
        <v/>
      </c>
      <c r="S361" s="109" t="str">
        <f t="shared" ca="1" si="96"/>
        <v/>
      </c>
      <c r="T361" s="109" t="str">
        <f t="shared" ca="1" si="90"/>
        <v/>
      </c>
      <c r="V361" s="106" t="str">
        <f ca="1">IF(E361="","",IF(SUM($Q$4:Q361)=0,100000,ABS(SUM($P$4:P361)/SUM($Q$4:Q361))))</f>
        <v/>
      </c>
      <c r="W361" s="109" t="str">
        <f t="shared" ca="1" si="91"/>
        <v/>
      </c>
      <c r="X361" s="109" t="str">
        <f t="shared" ca="1" si="91"/>
        <v/>
      </c>
      <c r="Z361" s="110" t="str">
        <f t="shared" ca="1" si="86"/>
        <v/>
      </c>
      <c r="AA361" s="109" t="str">
        <f t="shared" ca="1" si="92"/>
        <v/>
      </c>
      <c r="AC361" s="110" t="str">
        <f t="shared" ca="1" si="87"/>
        <v/>
      </c>
      <c r="AD361" s="109" t="str">
        <f t="shared" ca="1" si="93"/>
        <v/>
      </c>
      <c r="AF361" s="109" t="str">
        <f t="shared" ca="1" si="94"/>
        <v/>
      </c>
      <c r="AG361" s="110" t="str">
        <f t="shared" ca="1" si="88"/>
        <v/>
      </c>
      <c r="AH361" s="109" t="str">
        <f t="shared" ca="1" si="95"/>
        <v/>
      </c>
    </row>
    <row r="362" spans="5:34" x14ac:dyDescent="0.2">
      <c r="E362" s="108" t="str">
        <f ca="1">SELECTED!C362</f>
        <v/>
      </c>
      <c r="F362" s="104" t="str">
        <f ca="1">SELECTED!D362</f>
        <v/>
      </c>
      <c r="G362" s="104" t="str">
        <f ca="1">SELECTED!E362</f>
        <v/>
      </c>
      <c r="I362" s="110" t="str">
        <f t="shared" ca="1" si="81"/>
        <v/>
      </c>
      <c r="J362" s="110" t="str">
        <f t="shared" ca="1" si="82"/>
        <v/>
      </c>
      <c r="K362" s="110" t="str">
        <f t="shared" ca="1" si="83"/>
        <v/>
      </c>
      <c r="M362" s="110" t="str">
        <f ca="1">IFERROR(MATCH(E362,INDEX!A:A,1),"")</f>
        <v/>
      </c>
      <c r="N362" s="109" t="str">
        <f ca="1">IFERROR(OFFSET(INDEX!$F$1,M362-1,0),"")</f>
        <v/>
      </c>
      <c r="P362" s="109" t="str">
        <f t="shared" ca="1" si="89"/>
        <v/>
      </c>
      <c r="Q362" s="109" t="str">
        <f t="shared" ca="1" si="84"/>
        <v/>
      </c>
      <c r="R362" s="109" t="str">
        <f t="shared" ca="1" si="85"/>
        <v/>
      </c>
      <c r="S362" s="109" t="str">
        <f t="shared" ca="1" si="96"/>
        <v/>
      </c>
      <c r="T362" s="109" t="str">
        <f t="shared" ca="1" si="90"/>
        <v/>
      </c>
      <c r="V362" s="106" t="str">
        <f ca="1">IF(E362="","",IF(SUM($Q$4:Q362)=0,100000,ABS(SUM($P$4:P362)/SUM($Q$4:Q362))))</f>
        <v/>
      </c>
      <c r="W362" s="109" t="str">
        <f t="shared" ca="1" si="91"/>
        <v/>
      </c>
      <c r="X362" s="109" t="str">
        <f t="shared" ca="1" si="91"/>
        <v/>
      </c>
      <c r="Z362" s="110" t="str">
        <f t="shared" ca="1" si="86"/>
        <v/>
      </c>
      <c r="AA362" s="109" t="str">
        <f t="shared" ca="1" si="92"/>
        <v/>
      </c>
      <c r="AC362" s="110" t="str">
        <f t="shared" ca="1" si="87"/>
        <v/>
      </c>
      <c r="AD362" s="109" t="str">
        <f t="shared" ca="1" si="93"/>
        <v/>
      </c>
      <c r="AF362" s="109" t="str">
        <f t="shared" ca="1" si="94"/>
        <v/>
      </c>
      <c r="AG362" s="110" t="str">
        <f t="shared" ca="1" si="88"/>
        <v/>
      </c>
      <c r="AH362" s="109" t="str">
        <f t="shared" ca="1" si="95"/>
        <v/>
      </c>
    </row>
    <row r="363" spans="5:34" x14ac:dyDescent="0.2">
      <c r="E363" s="108" t="str">
        <f ca="1">SELECTED!C363</f>
        <v/>
      </c>
      <c r="F363" s="104" t="str">
        <f ca="1">SELECTED!D363</f>
        <v/>
      </c>
      <c r="G363" s="104" t="str">
        <f ca="1">SELECTED!E363</f>
        <v/>
      </c>
      <c r="I363" s="110" t="str">
        <f t="shared" ca="1" si="81"/>
        <v/>
      </c>
      <c r="J363" s="110" t="str">
        <f t="shared" ca="1" si="82"/>
        <v/>
      </c>
      <c r="K363" s="110" t="str">
        <f t="shared" ca="1" si="83"/>
        <v/>
      </c>
      <c r="M363" s="110" t="str">
        <f ca="1">IFERROR(MATCH(E363,INDEX!A:A,1),"")</f>
        <v/>
      </c>
      <c r="N363" s="109" t="str">
        <f ca="1">IFERROR(OFFSET(INDEX!$F$1,M363-1,0),"")</f>
        <v/>
      </c>
      <c r="P363" s="109" t="str">
        <f t="shared" ca="1" si="89"/>
        <v/>
      </c>
      <c r="Q363" s="109" t="str">
        <f t="shared" ca="1" si="84"/>
        <v/>
      </c>
      <c r="R363" s="109" t="str">
        <f t="shared" ca="1" si="85"/>
        <v/>
      </c>
      <c r="S363" s="109" t="str">
        <f t="shared" ca="1" si="96"/>
        <v/>
      </c>
      <c r="T363" s="109" t="str">
        <f t="shared" ca="1" si="90"/>
        <v/>
      </c>
      <c r="V363" s="106" t="str">
        <f ca="1">IF(E363="","",IF(SUM($Q$4:Q363)=0,100000,ABS(SUM($P$4:P363)/SUM($Q$4:Q363))))</f>
        <v/>
      </c>
      <c r="W363" s="109" t="str">
        <f t="shared" ca="1" si="91"/>
        <v/>
      </c>
      <c r="X363" s="109" t="str">
        <f t="shared" ca="1" si="91"/>
        <v/>
      </c>
      <c r="Z363" s="110" t="str">
        <f t="shared" ca="1" si="86"/>
        <v/>
      </c>
      <c r="AA363" s="109" t="str">
        <f t="shared" ca="1" si="92"/>
        <v/>
      </c>
      <c r="AC363" s="110" t="str">
        <f t="shared" ca="1" si="87"/>
        <v/>
      </c>
      <c r="AD363" s="109" t="str">
        <f t="shared" ca="1" si="93"/>
        <v/>
      </c>
      <c r="AF363" s="109" t="str">
        <f t="shared" ca="1" si="94"/>
        <v/>
      </c>
      <c r="AG363" s="110" t="str">
        <f t="shared" ca="1" si="88"/>
        <v/>
      </c>
      <c r="AH363" s="109" t="str">
        <f t="shared" ca="1" si="95"/>
        <v/>
      </c>
    </row>
    <row r="364" spans="5:34" x14ac:dyDescent="0.2">
      <c r="E364" s="108" t="str">
        <f ca="1">SELECTED!C364</f>
        <v/>
      </c>
      <c r="F364" s="104" t="str">
        <f ca="1">SELECTED!D364</f>
        <v/>
      </c>
      <c r="G364" s="104" t="str">
        <f ca="1">SELECTED!E364</f>
        <v/>
      </c>
      <c r="I364" s="110" t="str">
        <f t="shared" ca="1" si="81"/>
        <v/>
      </c>
      <c r="J364" s="110" t="str">
        <f t="shared" ca="1" si="82"/>
        <v/>
      </c>
      <c r="K364" s="110" t="str">
        <f t="shared" ca="1" si="83"/>
        <v/>
      </c>
      <c r="M364" s="110" t="str">
        <f ca="1">IFERROR(MATCH(E364,INDEX!A:A,1),"")</f>
        <v/>
      </c>
      <c r="N364" s="109" t="str">
        <f ca="1">IFERROR(OFFSET(INDEX!$F$1,M364-1,0),"")</f>
        <v/>
      </c>
      <c r="P364" s="109" t="str">
        <f t="shared" ca="1" si="89"/>
        <v/>
      </c>
      <c r="Q364" s="109" t="str">
        <f t="shared" ca="1" si="84"/>
        <v/>
      </c>
      <c r="R364" s="109" t="str">
        <f t="shared" ca="1" si="85"/>
        <v/>
      </c>
      <c r="S364" s="109" t="str">
        <f t="shared" ca="1" si="96"/>
        <v/>
      </c>
      <c r="T364" s="109" t="str">
        <f t="shared" ca="1" si="90"/>
        <v/>
      </c>
      <c r="V364" s="106" t="str">
        <f ca="1">IF(E364="","",IF(SUM($Q$4:Q364)=0,100000,ABS(SUM($P$4:P364)/SUM($Q$4:Q364))))</f>
        <v/>
      </c>
      <c r="W364" s="109" t="str">
        <f t="shared" ca="1" si="91"/>
        <v/>
      </c>
      <c r="X364" s="109" t="str">
        <f t="shared" ca="1" si="91"/>
        <v/>
      </c>
      <c r="Z364" s="110" t="str">
        <f t="shared" ca="1" si="86"/>
        <v/>
      </c>
      <c r="AA364" s="109" t="str">
        <f t="shared" ca="1" si="92"/>
        <v/>
      </c>
      <c r="AC364" s="110" t="str">
        <f t="shared" ca="1" si="87"/>
        <v/>
      </c>
      <c r="AD364" s="109" t="str">
        <f t="shared" ca="1" si="93"/>
        <v/>
      </c>
      <c r="AF364" s="109" t="str">
        <f t="shared" ca="1" si="94"/>
        <v/>
      </c>
      <c r="AG364" s="110" t="str">
        <f t="shared" ca="1" si="88"/>
        <v/>
      </c>
      <c r="AH364" s="109" t="str">
        <f t="shared" ca="1" si="95"/>
        <v/>
      </c>
    </row>
    <row r="365" spans="5:34" x14ac:dyDescent="0.2">
      <c r="E365" s="108" t="str">
        <f ca="1">SELECTED!C365</f>
        <v/>
      </c>
      <c r="F365" s="104" t="str">
        <f ca="1">SELECTED!D365</f>
        <v/>
      </c>
      <c r="G365" s="104" t="str">
        <f ca="1">SELECTED!E365</f>
        <v/>
      </c>
      <c r="I365" s="110" t="str">
        <f t="shared" ca="1" si="81"/>
        <v/>
      </c>
      <c r="J365" s="110" t="str">
        <f t="shared" ca="1" si="82"/>
        <v/>
      </c>
      <c r="K365" s="110" t="str">
        <f t="shared" ca="1" si="83"/>
        <v/>
      </c>
      <c r="M365" s="110" t="str">
        <f ca="1">IFERROR(MATCH(E365,INDEX!A:A,1),"")</f>
        <v/>
      </c>
      <c r="N365" s="109" t="str">
        <f ca="1">IFERROR(OFFSET(INDEX!$F$1,M365-1,0),"")</f>
        <v/>
      </c>
      <c r="P365" s="109" t="str">
        <f t="shared" ca="1" si="89"/>
        <v/>
      </c>
      <c r="Q365" s="109" t="str">
        <f t="shared" ca="1" si="84"/>
        <v/>
      </c>
      <c r="R365" s="109" t="str">
        <f t="shared" ca="1" si="85"/>
        <v/>
      </c>
      <c r="S365" s="109" t="str">
        <f t="shared" ca="1" si="96"/>
        <v/>
      </c>
      <c r="T365" s="109" t="str">
        <f t="shared" ca="1" si="90"/>
        <v/>
      </c>
      <c r="V365" s="106" t="str">
        <f ca="1">IF(E365="","",IF(SUM($Q$4:Q365)=0,100000,ABS(SUM($P$4:P365)/SUM($Q$4:Q365))))</f>
        <v/>
      </c>
      <c r="W365" s="109" t="str">
        <f t="shared" ca="1" si="91"/>
        <v/>
      </c>
      <c r="X365" s="109" t="str">
        <f t="shared" ca="1" si="91"/>
        <v/>
      </c>
      <c r="Z365" s="110" t="str">
        <f t="shared" ca="1" si="86"/>
        <v/>
      </c>
      <c r="AA365" s="109" t="str">
        <f t="shared" ca="1" si="92"/>
        <v/>
      </c>
      <c r="AC365" s="110" t="str">
        <f t="shared" ca="1" si="87"/>
        <v/>
      </c>
      <c r="AD365" s="109" t="str">
        <f t="shared" ca="1" si="93"/>
        <v/>
      </c>
      <c r="AF365" s="109" t="str">
        <f t="shared" ca="1" si="94"/>
        <v/>
      </c>
      <c r="AG365" s="110" t="str">
        <f t="shared" ca="1" si="88"/>
        <v/>
      </c>
      <c r="AH365" s="109" t="str">
        <f t="shared" ca="1" si="95"/>
        <v/>
      </c>
    </row>
    <row r="366" spans="5:34" x14ac:dyDescent="0.2">
      <c r="E366" s="108" t="str">
        <f ca="1">SELECTED!C366</f>
        <v/>
      </c>
      <c r="F366" s="104" t="str">
        <f ca="1">SELECTED!D366</f>
        <v/>
      </c>
      <c r="G366" s="104" t="str">
        <f ca="1">SELECTED!E366</f>
        <v/>
      </c>
      <c r="I366" s="110" t="str">
        <f t="shared" ca="1" si="81"/>
        <v/>
      </c>
      <c r="J366" s="110" t="str">
        <f t="shared" ca="1" si="82"/>
        <v/>
      </c>
      <c r="K366" s="110" t="str">
        <f t="shared" ca="1" si="83"/>
        <v/>
      </c>
      <c r="M366" s="110" t="str">
        <f ca="1">IFERROR(MATCH(E366,INDEX!A:A,1),"")</f>
        <v/>
      </c>
      <c r="N366" s="109" t="str">
        <f ca="1">IFERROR(OFFSET(INDEX!$F$1,M366-1,0),"")</f>
        <v/>
      </c>
      <c r="P366" s="109" t="str">
        <f t="shared" ca="1" si="89"/>
        <v/>
      </c>
      <c r="Q366" s="109" t="str">
        <f t="shared" ca="1" si="84"/>
        <v/>
      </c>
      <c r="R366" s="109" t="str">
        <f t="shared" ca="1" si="85"/>
        <v/>
      </c>
      <c r="S366" s="109" t="str">
        <f t="shared" ca="1" si="96"/>
        <v/>
      </c>
      <c r="T366" s="109" t="str">
        <f t="shared" ca="1" si="90"/>
        <v/>
      </c>
      <c r="V366" s="106" t="str">
        <f ca="1">IF(E366="","",IF(SUM($Q$4:Q366)=0,100000,ABS(SUM($P$4:P366)/SUM($Q$4:Q366))))</f>
        <v/>
      </c>
      <c r="W366" s="109" t="str">
        <f t="shared" ca="1" si="91"/>
        <v/>
      </c>
      <c r="X366" s="109" t="str">
        <f t="shared" ca="1" si="91"/>
        <v/>
      </c>
      <c r="Z366" s="110" t="str">
        <f t="shared" ca="1" si="86"/>
        <v/>
      </c>
      <c r="AA366" s="109" t="str">
        <f t="shared" ca="1" si="92"/>
        <v/>
      </c>
      <c r="AC366" s="110" t="str">
        <f t="shared" ca="1" si="87"/>
        <v/>
      </c>
      <c r="AD366" s="109" t="str">
        <f t="shared" ca="1" si="93"/>
        <v/>
      </c>
      <c r="AF366" s="109" t="str">
        <f t="shared" ca="1" si="94"/>
        <v/>
      </c>
      <c r="AG366" s="110" t="str">
        <f t="shared" ca="1" si="88"/>
        <v/>
      </c>
      <c r="AH366" s="109" t="str">
        <f t="shared" ca="1" si="95"/>
        <v/>
      </c>
    </row>
    <row r="367" spans="5:34" x14ac:dyDescent="0.2">
      <c r="E367" s="108" t="str">
        <f ca="1">SELECTED!C367</f>
        <v/>
      </c>
      <c r="F367" s="104" t="str">
        <f ca="1">SELECTED!D367</f>
        <v/>
      </c>
      <c r="G367" s="104" t="str">
        <f ca="1">SELECTED!E367</f>
        <v/>
      </c>
      <c r="I367" s="110" t="str">
        <f t="shared" ca="1" si="81"/>
        <v/>
      </c>
      <c r="J367" s="110" t="str">
        <f t="shared" ca="1" si="82"/>
        <v/>
      </c>
      <c r="K367" s="110" t="str">
        <f t="shared" ca="1" si="83"/>
        <v/>
      </c>
      <c r="M367" s="110" t="str">
        <f ca="1">IFERROR(MATCH(E367,INDEX!A:A,1),"")</f>
        <v/>
      </c>
      <c r="N367" s="109" t="str">
        <f ca="1">IFERROR(OFFSET(INDEX!$F$1,M367-1,0),"")</f>
        <v/>
      </c>
      <c r="P367" s="109" t="str">
        <f t="shared" ca="1" si="89"/>
        <v/>
      </c>
      <c r="Q367" s="109" t="str">
        <f t="shared" ca="1" si="84"/>
        <v/>
      </c>
      <c r="R367" s="109" t="str">
        <f t="shared" ca="1" si="85"/>
        <v/>
      </c>
      <c r="S367" s="109" t="str">
        <f t="shared" ca="1" si="96"/>
        <v/>
      </c>
      <c r="T367" s="109" t="str">
        <f t="shared" ca="1" si="90"/>
        <v/>
      </c>
      <c r="V367" s="106" t="str">
        <f ca="1">IF(E367="","",IF(SUM($Q$4:Q367)=0,100000,ABS(SUM($P$4:P367)/SUM($Q$4:Q367))))</f>
        <v/>
      </c>
      <c r="W367" s="109" t="str">
        <f t="shared" ca="1" si="91"/>
        <v/>
      </c>
      <c r="X367" s="109" t="str">
        <f t="shared" ca="1" si="91"/>
        <v/>
      </c>
      <c r="Z367" s="110" t="str">
        <f t="shared" ca="1" si="86"/>
        <v/>
      </c>
      <c r="AA367" s="109" t="str">
        <f t="shared" ca="1" si="92"/>
        <v/>
      </c>
      <c r="AC367" s="110" t="str">
        <f t="shared" ca="1" si="87"/>
        <v/>
      </c>
      <c r="AD367" s="109" t="str">
        <f t="shared" ca="1" si="93"/>
        <v/>
      </c>
      <c r="AF367" s="109" t="str">
        <f t="shared" ca="1" si="94"/>
        <v/>
      </c>
      <c r="AG367" s="110" t="str">
        <f t="shared" ca="1" si="88"/>
        <v/>
      </c>
      <c r="AH367" s="109" t="str">
        <f t="shared" ca="1" si="95"/>
        <v/>
      </c>
    </row>
    <row r="368" spans="5:34" x14ac:dyDescent="0.2">
      <c r="E368" s="108" t="str">
        <f ca="1">SELECTED!C368</f>
        <v/>
      </c>
      <c r="F368" s="104" t="str">
        <f ca="1">SELECTED!D368</f>
        <v/>
      </c>
      <c r="G368" s="104" t="str">
        <f ca="1">SELECTED!E368</f>
        <v/>
      </c>
      <c r="I368" s="110" t="str">
        <f t="shared" ca="1" si="81"/>
        <v/>
      </c>
      <c r="J368" s="110" t="str">
        <f t="shared" ca="1" si="82"/>
        <v/>
      </c>
      <c r="K368" s="110" t="str">
        <f t="shared" ca="1" si="83"/>
        <v/>
      </c>
      <c r="M368" s="110" t="str">
        <f ca="1">IFERROR(MATCH(E368,INDEX!A:A,1),"")</f>
        <v/>
      </c>
      <c r="N368" s="109" t="str">
        <f ca="1">IFERROR(OFFSET(INDEX!$F$1,M368-1,0),"")</f>
        <v/>
      </c>
      <c r="P368" s="109" t="str">
        <f t="shared" ca="1" si="89"/>
        <v/>
      </c>
      <c r="Q368" s="109" t="str">
        <f t="shared" ca="1" si="84"/>
        <v/>
      </c>
      <c r="R368" s="109" t="str">
        <f t="shared" ca="1" si="85"/>
        <v/>
      </c>
      <c r="S368" s="109" t="str">
        <f t="shared" ca="1" si="96"/>
        <v/>
      </c>
      <c r="T368" s="109" t="str">
        <f t="shared" ca="1" si="90"/>
        <v/>
      </c>
      <c r="V368" s="106" t="str">
        <f ca="1">IF(E368="","",IF(SUM($Q$4:Q368)=0,100000,ABS(SUM($P$4:P368)/SUM($Q$4:Q368))))</f>
        <v/>
      </c>
      <c r="W368" s="109" t="str">
        <f t="shared" ca="1" si="91"/>
        <v/>
      </c>
      <c r="X368" s="109" t="str">
        <f t="shared" ca="1" si="91"/>
        <v/>
      </c>
      <c r="Z368" s="110" t="str">
        <f t="shared" ca="1" si="86"/>
        <v/>
      </c>
      <c r="AA368" s="109" t="str">
        <f t="shared" ca="1" si="92"/>
        <v/>
      </c>
      <c r="AC368" s="110" t="str">
        <f t="shared" ca="1" si="87"/>
        <v/>
      </c>
      <c r="AD368" s="109" t="str">
        <f t="shared" ca="1" si="93"/>
        <v/>
      </c>
      <c r="AF368" s="109" t="str">
        <f t="shared" ca="1" si="94"/>
        <v/>
      </c>
      <c r="AG368" s="110" t="str">
        <f t="shared" ca="1" si="88"/>
        <v/>
      </c>
      <c r="AH368" s="109" t="str">
        <f t="shared" ca="1" si="95"/>
        <v/>
      </c>
    </row>
    <row r="369" spans="5:34" x14ac:dyDescent="0.2">
      <c r="E369" s="108" t="str">
        <f ca="1">SELECTED!C369</f>
        <v/>
      </c>
      <c r="F369" s="104" t="str">
        <f ca="1">SELECTED!D369</f>
        <v/>
      </c>
      <c r="G369" s="104" t="str">
        <f ca="1">SELECTED!E369</f>
        <v/>
      </c>
      <c r="I369" s="110" t="str">
        <f t="shared" ca="1" si="81"/>
        <v/>
      </c>
      <c r="J369" s="110" t="str">
        <f t="shared" ca="1" si="82"/>
        <v/>
      </c>
      <c r="K369" s="110" t="str">
        <f t="shared" ca="1" si="83"/>
        <v/>
      </c>
      <c r="M369" s="110" t="str">
        <f ca="1">IFERROR(MATCH(E369,INDEX!A:A,1),"")</f>
        <v/>
      </c>
      <c r="N369" s="109" t="str">
        <f ca="1">IFERROR(OFFSET(INDEX!$F$1,M369-1,0),"")</f>
        <v/>
      </c>
      <c r="P369" s="109" t="str">
        <f t="shared" ca="1" si="89"/>
        <v/>
      </c>
      <c r="Q369" s="109" t="str">
        <f t="shared" ca="1" si="84"/>
        <v/>
      </c>
      <c r="R369" s="109" t="str">
        <f t="shared" ca="1" si="85"/>
        <v/>
      </c>
      <c r="S369" s="109" t="str">
        <f t="shared" ca="1" si="96"/>
        <v/>
      </c>
      <c r="T369" s="109" t="str">
        <f t="shared" ca="1" si="90"/>
        <v/>
      </c>
      <c r="V369" s="106" t="str">
        <f ca="1">IF(E369="","",IF(SUM($Q$4:Q369)=0,100000,ABS(SUM($P$4:P369)/SUM($Q$4:Q369))))</f>
        <v/>
      </c>
      <c r="W369" s="109" t="str">
        <f t="shared" ca="1" si="91"/>
        <v/>
      </c>
      <c r="X369" s="109" t="str">
        <f t="shared" ca="1" si="91"/>
        <v/>
      </c>
      <c r="Z369" s="110" t="str">
        <f t="shared" ca="1" si="86"/>
        <v/>
      </c>
      <c r="AA369" s="109" t="str">
        <f t="shared" ca="1" si="92"/>
        <v/>
      </c>
      <c r="AC369" s="110" t="str">
        <f t="shared" ca="1" si="87"/>
        <v/>
      </c>
      <c r="AD369" s="109" t="str">
        <f t="shared" ca="1" si="93"/>
        <v/>
      </c>
      <c r="AF369" s="109" t="str">
        <f t="shared" ca="1" si="94"/>
        <v/>
      </c>
      <c r="AG369" s="110" t="str">
        <f t="shared" ca="1" si="88"/>
        <v/>
      </c>
      <c r="AH369" s="109" t="str">
        <f t="shared" ca="1" si="95"/>
        <v/>
      </c>
    </row>
    <row r="370" spans="5:34" x14ac:dyDescent="0.2">
      <c r="E370" s="108" t="str">
        <f ca="1">SELECTED!C370</f>
        <v/>
      </c>
      <c r="F370" s="104" t="str">
        <f ca="1">SELECTED!D370</f>
        <v/>
      </c>
      <c r="G370" s="104" t="str">
        <f ca="1">SELECTED!E370</f>
        <v/>
      </c>
      <c r="I370" s="110" t="str">
        <f t="shared" ca="1" si="81"/>
        <v/>
      </c>
      <c r="J370" s="110" t="str">
        <f t="shared" ca="1" si="82"/>
        <v/>
      </c>
      <c r="K370" s="110" t="str">
        <f t="shared" ca="1" si="83"/>
        <v/>
      </c>
      <c r="M370" s="110" t="str">
        <f ca="1">IFERROR(MATCH(E370,INDEX!A:A,1),"")</f>
        <v/>
      </c>
      <c r="N370" s="109" t="str">
        <f ca="1">IFERROR(OFFSET(INDEX!$F$1,M370-1,0),"")</f>
        <v/>
      </c>
      <c r="P370" s="109" t="str">
        <f t="shared" ca="1" si="89"/>
        <v/>
      </c>
      <c r="Q370" s="109" t="str">
        <f t="shared" ca="1" si="84"/>
        <v/>
      </c>
      <c r="R370" s="109" t="str">
        <f t="shared" ca="1" si="85"/>
        <v/>
      </c>
      <c r="S370" s="109" t="str">
        <f t="shared" ca="1" si="96"/>
        <v/>
      </c>
      <c r="T370" s="109" t="str">
        <f t="shared" ca="1" si="90"/>
        <v/>
      </c>
      <c r="V370" s="106" t="str">
        <f ca="1">IF(E370="","",IF(SUM($Q$4:Q370)=0,100000,ABS(SUM($P$4:P370)/SUM($Q$4:Q370))))</f>
        <v/>
      </c>
      <c r="W370" s="109" t="str">
        <f t="shared" ca="1" si="91"/>
        <v/>
      </c>
      <c r="X370" s="109" t="str">
        <f t="shared" ca="1" si="91"/>
        <v/>
      </c>
      <c r="Z370" s="110" t="str">
        <f t="shared" ca="1" si="86"/>
        <v/>
      </c>
      <c r="AA370" s="109" t="str">
        <f t="shared" ca="1" si="92"/>
        <v/>
      </c>
      <c r="AC370" s="110" t="str">
        <f t="shared" ca="1" si="87"/>
        <v/>
      </c>
      <c r="AD370" s="109" t="str">
        <f t="shared" ca="1" si="93"/>
        <v/>
      </c>
      <c r="AF370" s="109" t="str">
        <f t="shared" ca="1" si="94"/>
        <v/>
      </c>
      <c r="AG370" s="110" t="str">
        <f t="shared" ca="1" si="88"/>
        <v/>
      </c>
      <c r="AH370" s="109" t="str">
        <f t="shared" ca="1" si="95"/>
        <v/>
      </c>
    </row>
    <row r="371" spans="5:34" x14ac:dyDescent="0.2">
      <c r="E371" s="108" t="str">
        <f ca="1">SELECTED!C371</f>
        <v/>
      </c>
      <c r="F371" s="104" t="str">
        <f ca="1">SELECTED!D371</f>
        <v/>
      </c>
      <c r="G371" s="104" t="str">
        <f ca="1">SELECTED!E371</f>
        <v/>
      </c>
      <c r="I371" s="110" t="str">
        <f t="shared" ca="1" si="81"/>
        <v/>
      </c>
      <c r="J371" s="110" t="str">
        <f t="shared" ca="1" si="82"/>
        <v/>
      </c>
      <c r="K371" s="110" t="str">
        <f t="shared" ca="1" si="83"/>
        <v/>
      </c>
      <c r="M371" s="110" t="str">
        <f ca="1">IFERROR(MATCH(E371,INDEX!A:A,1),"")</f>
        <v/>
      </c>
      <c r="N371" s="109" t="str">
        <f ca="1">IFERROR(OFFSET(INDEX!$F$1,M371-1,0),"")</f>
        <v/>
      </c>
      <c r="P371" s="109" t="str">
        <f t="shared" ca="1" si="89"/>
        <v/>
      </c>
      <c r="Q371" s="109" t="str">
        <f t="shared" ca="1" si="84"/>
        <v/>
      </c>
      <c r="R371" s="109" t="str">
        <f t="shared" ca="1" si="85"/>
        <v/>
      </c>
      <c r="S371" s="109" t="str">
        <f t="shared" ca="1" si="96"/>
        <v/>
      </c>
      <c r="T371" s="109" t="str">
        <f t="shared" ca="1" si="90"/>
        <v/>
      </c>
      <c r="V371" s="106" t="str">
        <f ca="1">IF(E371="","",IF(SUM($Q$4:Q371)=0,100000,ABS(SUM($P$4:P371)/SUM($Q$4:Q371))))</f>
        <v/>
      </c>
      <c r="W371" s="109" t="str">
        <f t="shared" ca="1" si="91"/>
        <v/>
      </c>
      <c r="X371" s="109" t="str">
        <f t="shared" ca="1" si="91"/>
        <v/>
      </c>
      <c r="Z371" s="110" t="str">
        <f t="shared" ca="1" si="86"/>
        <v/>
      </c>
      <c r="AA371" s="109" t="str">
        <f t="shared" ca="1" si="92"/>
        <v/>
      </c>
      <c r="AC371" s="110" t="str">
        <f t="shared" ca="1" si="87"/>
        <v/>
      </c>
      <c r="AD371" s="109" t="str">
        <f t="shared" ca="1" si="93"/>
        <v/>
      </c>
      <c r="AF371" s="109" t="str">
        <f t="shared" ca="1" si="94"/>
        <v/>
      </c>
      <c r="AG371" s="110" t="str">
        <f t="shared" ca="1" si="88"/>
        <v/>
      </c>
      <c r="AH371" s="109" t="str">
        <f t="shared" ca="1" si="95"/>
        <v/>
      </c>
    </row>
    <row r="372" spans="5:34" x14ac:dyDescent="0.2">
      <c r="E372" s="108" t="str">
        <f ca="1">SELECTED!C372</f>
        <v/>
      </c>
      <c r="F372" s="104" t="str">
        <f ca="1">SELECTED!D372</f>
        <v/>
      </c>
      <c r="G372" s="104" t="str">
        <f ca="1">SELECTED!E372</f>
        <v/>
      </c>
      <c r="I372" s="110" t="str">
        <f t="shared" ca="1" si="81"/>
        <v/>
      </c>
      <c r="J372" s="110" t="str">
        <f t="shared" ca="1" si="82"/>
        <v/>
      </c>
      <c r="K372" s="110" t="str">
        <f t="shared" ca="1" si="83"/>
        <v/>
      </c>
      <c r="M372" s="110" t="str">
        <f ca="1">IFERROR(MATCH(E372,INDEX!A:A,1),"")</f>
        <v/>
      </c>
      <c r="N372" s="109" t="str">
        <f ca="1">IFERROR(OFFSET(INDEX!$F$1,M372-1,0),"")</f>
        <v/>
      </c>
      <c r="P372" s="109" t="str">
        <f t="shared" ca="1" si="89"/>
        <v/>
      </c>
      <c r="Q372" s="109" t="str">
        <f t="shared" ca="1" si="84"/>
        <v/>
      </c>
      <c r="R372" s="109" t="str">
        <f t="shared" ca="1" si="85"/>
        <v/>
      </c>
      <c r="S372" s="109" t="str">
        <f t="shared" ca="1" si="96"/>
        <v/>
      </c>
      <c r="T372" s="109" t="str">
        <f t="shared" ca="1" si="90"/>
        <v/>
      </c>
      <c r="V372" s="106" t="str">
        <f ca="1">IF(E372="","",IF(SUM($Q$4:Q372)=0,100000,ABS(SUM($P$4:P372)/SUM($Q$4:Q372))))</f>
        <v/>
      </c>
      <c r="W372" s="109" t="str">
        <f t="shared" ca="1" si="91"/>
        <v/>
      </c>
      <c r="X372" s="109" t="str">
        <f t="shared" ca="1" si="91"/>
        <v/>
      </c>
      <c r="Z372" s="110" t="str">
        <f t="shared" ca="1" si="86"/>
        <v/>
      </c>
      <c r="AA372" s="109" t="str">
        <f t="shared" ca="1" si="92"/>
        <v/>
      </c>
      <c r="AC372" s="110" t="str">
        <f t="shared" ca="1" si="87"/>
        <v/>
      </c>
      <c r="AD372" s="109" t="str">
        <f t="shared" ca="1" si="93"/>
        <v/>
      </c>
      <c r="AF372" s="109" t="str">
        <f t="shared" ca="1" si="94"/>
        <v/>
      </c>
      <c r="AG372" s="110" t="str">
        <f t="shared" ca="1" si="88"/>
        <v/>
      </c>
      <c r="AH372" s="109" t="str">
        <f t="shared" ca="1" si="95"/>
        <v/>
      </c>
    </row>
    <row r="373" spans="5:34" x14ac:dyDescent="0.2">
      <c r="E373" s="108" t="str">
        <f ca="1">SELECTED!C373</f>
        <v/>
      </c>
      <c r="F373" s="104" t="str">
        <f ca="1">SELECTED!D373</f>
        <v/>
      </c>
      <c r="G373" s="104" t="str">
        <f ca="1">SELECTED!E373</f>
        <v/>
      </c>
      <c r="I373" s="110" t="str">
        <f t="shared" ca="1" si="81"/>
        <v/>
      </c>
      <c r="J373" s="110" t="str">
        <f t="shared" ca="1" si="82"/>
        <v/>
      </c>
      <c r="K373" s="110" t="str">
        <f t="shared" ca="1" si="83"/>
        <v/>
      </c>
      <c r="M373" s="110" t="str">
        <f ca="1">IFERROR(MATCH(E373,INDEX!A:A,1),"")</f>
        <v/>
      </c>
      <c r="N373" s="109" t="str">
        <f ca="1">IFERROR(OFFSET(INDEX!$F$1,M373-1,0),"")</f>
        <v/>
      </c>
      <c r="P373" s="109" t="str">
        <f t="shared" ca="1" si="89"/>
        <v/>
      </c>
      <c r="Q373" s="109" t="str">
        <f t="shared" ca="1" si="84"/>
        <v/>
      </c>
      <c r="R373" s="109" t="str">
        <f t="shared" ca="1" si="85"/>
        <v/>
      </c>
      <c r="S373" s="109" t="str">
        <f t="shared" ca="1" si="96"/>
        <v/>
      </c>
      <c r="T373" s="109" t="str">
        <f t="shared" ca="1" si="90"/>
        <v/>
      </c>
      <c r="V373" s="106" t="str">
        <f ca="1">IF(E373="","",IF(SUM($Q$4:Q373)=0,100000,ABS(SUM($P$4:P373)/SUM($Q$4:Q373))))</f>
        <v/>
      </c>
      <c r="W373" s="109" t="str">
        <f t="shared" ca="1" si="91"/>
        <v/>
      </c>
      <c r="X373" s="109" t="str">
        <f t="shared" ca="1" si="91"/>
        <v/>
      </c>
      <c r="Z373" s="110" t="str">
        <f t="shared" ca="1" si="86"/>
        <v/>
      </c>
      <c r="AA373" s="109" t="str">
        <f t="shared" ca="1" si="92"/>
        <v/>
      </c>
      <c r="AC373" s="110" t="str">
        <f t="shared" ca="1" si="87"/>
        <v/>
      </c>
      <c r="AD373" s="109" t="str">
        <f t="shared" ca="1" si="93"/>
        <v/>
      </c>
      <c r="AF373" s="109" t="str">
        <f t="shared" ca="1" si="94"/>
        <v/>
      </c>
      <c r="AG373" s="110" t="str">
        <f t="shared" ca="1" si="88"/>
        <v/>
      </c>
      <c r="AH373" s="109" t="str">
        <f t="shared" ca="1" si="95"/>
        <v/>
      </c>
    </row>
    <row r="374" spans="5:34" x14ac:dyDescent="0.2">
      <c r="E374" s="108" t="str">
        <f ca="1">SELECTED!C374</f>
        <v/>
      </c>
      <c r="F374" s="104" t="str">
        <f ca="1">SELECTED!D374</f>
        <v/>
      </c>
      <c r="G374" s="104" t="str">
        <f ca="1">SELECTED!E374</f>
        <v/>
      </c>
      <c r="I374" s="110" t="str">
        <f t="shared" ca="1" si="81"/>
        <v/>
      </c>
      <c r="J374" s="110" t="str">
        <f t="shared" ca="1" si="82"/>
        <v/>
      </c>
      <c r="K374" s="110" t="str">
        <f t="shared" ca="1" si="83"/>
        <v/>
      </c>
      <c r="M374" s="110" t="str">
        <f ca="1">IFERROR(MATCH(E374,INDEX!A:A,1),"")</f>
        <v/>
      </c>
      <c r="N374" s="109" t="str">
        <f ca="1">IFERROR(OFFSET(INDEX!$F$1,M374-1,0),"")</f>
        <v/>
      </c>
      <c r="P374" s="109" t="str">
        <f t="shared" ca="1" si="89"/>
        <v/>
      </c>
      <c r="Q374" s="109" t="str">
        <f t="shared" ca="1" si="84"/>
        <v/>
      </c>
      <c r="R374" s="109" t="str">
        <f t="shared" ca="1" si="85"/>
        <v/>
      </c>
      <c r="S374" s="109" t="str">
        <f t="shared" ca="1" si="96"/>
        <v/>
      </c>
      <c r="T374" s="109" t="str">
        <f t="shared" ca="1" si="90"/>
        <v/>
      </c>
      <c r="V374" s="106" t="str">
        <f ca="1">IF(E374="","",IF(SUM($Q$4:Q374)=0,100000,ABS(SUM($P$4:P374)/SUM($Q$4:Q374))))</f>
        <v/>
      </c>
      <c r="W374" s="109" t="str">
        <f t="shared" ca="1" si="91"/>
        <v/>
      </c>
      <c r="X374" s="109" t="str">
        <f t="shared" ca="1" si="91"/>
        <v/>
      </c>
      <c r="Z374" s="110" t="str">
        <f t="shared" ca="1" si="86"/>
        <v/>
      </c>
      <c r="AA374" s="109" t="str">
        <f t="shared" ca="1" si="92"/>
        <v/>
      </c>
      <c r="AC374" s="110" t="str">
        <f t="shared" ca="1" si="87"/>
        <v/>
      </c>
      <c r="AD374" s="109" t="str">
        <f t="shared" ca="1" si="93"/>
        <v/>
      </c>
      <c r="AF374" s="109" t="str">
        <f t="shared" ca="1" si="94"/>
        <v/>
      </c>
      <c r="AG374" s="110" t="str">
        <f t="shared" ca="1" si="88"/>
        <v/>
      </c>
      <c r="AH374" s="109" t="str">
        <f t="shared" ca="1" si="95"/>
        <v/>
      </c>
    </row>
    <row r="375" spans="5:34" x14ac:dyDescent="0.2">
      <c r="E375" s="108" t="str">
        <f ca="1">SELECTED!C375</f>
        <v/>
      </c>
      <c r="F375" s="104" t="str">
        <f ca="1">SELECTED!D375</f>
        <v/>
      </c>
      <c r="G375" s="104" t="str">
        <f ca="1">SELECTED!E375</f>
        <v/>
      </c>
      <c r="I375" s="110" t="str">
        <f t="shared" ca="1" si="81"/>
        <v/>
      </c>
      <c r="J375" s="110" t="str">
        <f t="shared" ca="1" si="82"/>
        <v/>
      </c>
      <c r="K375" s="110" t="str">
        <f t="shared" ca="1" si="83"/>
        <v/>
      </c>
      <c r="M375" s="110" t="str">
        <f ca="1">IFERROR(MATCH(E375,INDEX!A:A,1),"")</f>
        <v/>
      </c>
      <c r="N375" s="109" t="str">
        <f ca="1">IFERROR(OFFSET(INDEX!$F$1,M375-1,0),"")</f>
        <v/>
      </c>
      <c r="P375" s="109" t="str">
        <f t="shared" ca="1" si="89"/>
        <v/>
      </c>
      <c r="Q375" s="109" t="str">
        <f t="shared" ca="1" si="84"/>
        <v/>
      </c>
      <c r="R375" s="109" t="str">
        <f t="shared" ca="1" si="85"/>
        <v/>
      </c>
      <c r="S375" s="109" t="str">
        <f t="shared" ca="1" si="96"/>
        <v/>
      </c>
      <c r="T375" s="109" t="str">
        <f t="shared" ca="1" si="90"/>
        <v/>
      </c>
      <c r="V375" s="106" t="str">
        <f ca="1">IF(E375="","",IF(SUM($Q$4:Q375)=0,100000,ABS(SUM($P$4:P375)/SUM($Q$4:Q375))))</f>
        <v/>
      </c>
      <c r="W375" s="109" t="str">
        <f t="shared" ca="1" si="91"/>
        <v/>
      </c>
      <c r="X375" s="109" t="str">
        <f t="shared" ca="1" si="91"/>
        <v/>
      </c>
      <c r="Z375" s="110" t="str">
        <f t="shared" ca="1" si="86"/>
        <v/>
      </c>
      <c r="AA375" s="109" t="str">
        <f t="shared" ca="1" si="92"/>
        <v/>
      </c>
      <c r="AC375" s="110" t="str">
        <f t="shared" ca="1" si="87"/>
        <v/>
      </c>
      <c r="AD375" s="109" t="str">
        <f t="shared" ca="1" si="93"/>
        <v/>
      </c>
      <c r="AF375" s="109" t="str">
        <f t="shared" ca="1" si="94"/>
        <v/>
      </c>
      <c r="AG375" s="110" t="str">
        <f t="shared" ca="1" si="88"/>
        <v/>
      </c>
      <c r="AH375" s="109" t="str">
        <f t="shared" ca="1" si="95"/>
        <v/>
      </c>
    </row>
    <row r="376" spans="5:34" x14ac:dyDescent="0.2">
      <c r="E376" s="108" t="str">
        <f ca="1">SELECTED!C376</f>
        <v/>
      </c>
      <c r="F376" s="104" t="str">
        <f ca="1">SELECTED!D376</f>
        <v/>
      </c>
      <c r="G376" s="104" t="str">
        <f ca="1">SELECTED!E376</f>
        <v/>
      </c>
      <c r="I376" s="110" t="str">
        <f t="shared" ca="1" si="81"/>
        <v/>
      </c>
      <c r="J376" s="110" t="str">
        <f t="shared" ca="1" si="82"/>
        <v/>
      </c>
      <c r="K376" s="110" t="str">
        <f t="shared" ca="1" si="83"/>
        <v/>
      </c>
      <c r="M376" s="110" t="str">
        <f ca="1">IFERROR(MATCH(E376,INDEX!A:A,1),"")</f>
        <v/>
      </c>
      <c r="N376" s="109" t="str">
        <f ca="1">IFERROR(OFFSET(INDEX!$F$1,M376-1,0),"")</f>
        <v/>
      </c>
      <c r="P376" s="109" t="str">
        <f t="shared" ca="1" si="89"/>
        <v/>
      </c>
      <c r="Q376" s="109" t="str">
        <f t="shared" ca="1" si="84"/>
        <v/>
      </c>
      <c r="R376" s="109" t="str">
        <f t="shared" ca="1" si="85"/>
        <v/>
      </c>
      <c r="S376" s="109" t="str">
        <f t="shared" ca="1" si="96"/>
        <v/>
      </c>
      <c r="T376" s="109" t="str">
        <f t="shared" ca="1" si="90"/>
        <v/>
      </c>
      <c r="V376" s="106" t="str">
        <f ca="1">IF(E376="","",IF(SUM($Q$4:Q376)=0,100000,ABS(SUM($P$4:P376)/SUM($Q$4:Q376))))</f>
        <v/>
      </c>
      <c r="W376" s="109" t="str">
        <f t="shared" ca="1" si="91"/>
        <v/>
      </c>
      <c r="X376" s="109" t="str">
        <f t="shared" ca="1" si="91"/>
        <v/>
      </c>
      <c r="Z376" s="110" t="str">
        <f t="shared" ca="1" si="86"/>
        <v/>
      </c>
      <c r="AA376" s="109" t="str">
        <f t="shared" ca="1" si="92"/>
        <v/>
      </c>
      <c r="AC376" s="110" t="str">
        <f t="shared" ca="1" si="87"/>
        <v/>
      </c>
      <c r="AD376" s="109" t="str">
        <f t="shared" ca="1" si="93"/>
        <v/>
      </c>
      <c r="AF376" s="109" t="str">
        <f t="shared" ca="1" si="94"/>
        <v/>
      </c>
      <c r="AG376" s="110" t="str">
        <f t="shared" ca="1" si="88"/>
        <v/>
      </c>
      <c r="AH376" s="109" t="str">
        <f t="shared" ca="1" si="95"/>
        <v/>
      </c>
    </row>
    <row r="377" spans="5:34" x14ac:dyDescent="0.2">
      <c r="E377" s="108" t="str">
        <f ca="1">SELECTED!C377</f>
        <v/>
      </c>
      <c r="F377" s="104" t="str">
        <f ca="1">SELECTED!D377</f>
        <v/>
      </c>
      <c r="G377" s="104" t="str">
        <f ca="1">SELECTED!E377</f>
        <v/>
      </c>
      <c r="I377" s="110" t="str">
        <f t="shared" ca="1" si="81"/>
        <v/>
      </c>
      <c r="J377" s="110" t="str">
        <f t="shared" ca="1" si="82"/>
        <v/>
      </c>
      <c r="K377" s="110" t="str">
        <f t="shared" ca="1" si="83"/>
        <v/>
      </c>
      <c r="M377" s="110" t="str">
        <f ca="1">IFERROR(MATCH(E377,INDEX!A:A,1),"")</f>
        <v/>
      </c>
      <c r="N377" s="109" t="str">
        <f ca="1">IFERROR(OFFSET(INDEX!$F$1,M377-1,0),"")</f>
        <v/>
      </c>
      <c r="P377" s="109" t="str">
        <f t="shared" ca="1" si="89"/>
        <v/>
      </c>
      <c r="Q377" s="109" t="str">
        <f t="shared" ca="1" si="84"/>
        <v/>
      </c>
      <c r="R377" s="109" t="str">
        <f t="shared" ca="1" si="85"/>
        <v/>
      </c>
      <c r="S377" s="109" t="str">
        <f t="shared" ca="1" si="96"/>
        <v/>
      </c>
      <c r="T377" s="109" t="str">
        <f t="shared" ca="1" si="90"/>
        <v/>
      </c>
      <c r="V377" s="106" t="str">
        <f ca="1">IF(E377="","",IF(SUM($Q$4:Q377)=0,100000,ABS(SUM($P$4:P377)/SUM($Q$4:Q377))))</f>
        <v/>
      </c>
      <c r="W377" s="109" t="str">
        <f t="shared" ca="1" si="91"/>
        <v/>
      </c>
      <c r="X377" s="109" t="str">
        <f t="shared" ca="1" si="91"/>
        <v/>
      </c>
      <c r="Z377" s="110" t="str">
        <f t="shared" ca="1" si="86"/>
        <v/>
      </c>
      <c r="AA377" s="109" t="str">
        <f t="shared" ca="1" si="92"/>
        <v/>
      </c>
      <c r="AC377" s="110" t="str">
        <f t="shared" ca="1" si="87"/>
        <v/>
      </c>
      <c r="AD377" s="109" t="str">
        <f t="shared" ca="1" si="93"/>
        <v/>
      </c>
      <c r="AF377" s="109" t="str">
        <f t="shared" ca="1" si="94"/>
        <v/>
      </c>
      <c r="AG377" s="110" t="str">
        <f t="shared" ca="1" si="88"/>
        <v/>
      </c>
      <c r="AH377" s="109" t="str">
        <f t="shared" ca="1" si="95"/>
        <v/>
      </c>
    </row>
    <row r="378" spans="5:34" x14ac:dyDescent="0.2">
      <c r="E378" s="108" t="str">
        <f ca="1">SELECTED!C378</f>
        <v/>
      </c>
      <c r="F378" s="104" t="str">
        <f ca="1">SELECTED!D378</f>
        <v/>
      </c>
      <c r="G378" s="104" t="str">
        <f ca="1">SELECTED!E378</f>
        <v/>
      </c>
      <c r="I378" s="110" t="str">
        <f t="shared" ca="1" si="81"/>
        <v/>
      </c>
      <c r="J378" s="110" t="str">
        <f t="shared" ca="1" si="82"/>
        <v/>
      </c>
      <c r="K378" s="110" t="str">
        <f t="shared" ca="1" si="83"/>
        <v/>
      </c>
      <c r="M378" s="110" t="str">
        <f ca="1">IFERROR(MATCH(E378,INDEX!A:A,1),"")</f>
        <v/>
      </c>
      <c r="N378" s="109" t="str">
        <f ca="1">IFERROR(OFFSET(INDEX!$F$1,M378-1,0),"")</f>
        <v/>
      </c>
      <c r="P378" s="109" t="str">
        <f t="shared" ca="1" si="89"/>
        <v/>
      </c>
      <c r="Q378" s="109" t="str">
        <f t="shared" ca="1" si="84"/>
        <v/>
      </c>
      <c r="R378" s="109" t="str">
        <f t="shared" ca="1" si="85"/>
        <v/>
      </c>
      <c r="S378" s="109" t="str">
        <f t="shared" ca="1" si="96"/>
        <v/>
      </c>
      <c r="T378" s="109" t="str">
        <f t="shared" ca="1" si="90"/>
        <v/>
      </c>
      <c r="V378" s="106" t="str">
        <f ca="1">IF(E378="","",IF(SUM($Q$4:Q378)=0,100000,ABS(SUM($P$4:P378)/SUM($Q$4:Q378))))</f>
        <v/>
      </c>
      <c r="W378" s="109" t="str">
        <f t="shared" ca="1" si="91"/>
        <v/>
      </c>
      <c r="X378" s="109" t="str">
        <f t="shared" ca="1" si="91"/>
        <v/>
      </c>
      <c r="Z378" s="110" t="str">
        <f t="shared" ca="1" si="86"/>
        <v/>
      </c>
      <c r="AA378" s="109" t="str">
        <f t="shared" ca="1" si="92"/>
        <v/>
      </c>
      <c r="AC378" s="110" t="str">
        <f t="shared" ca="1" si="87"/>
        <v/>
      </c>
      <c r="AD378" s="109" t="str">
        <f t="shared" ca="1" si="93"/>
        <v/>
      </c>
      <c r="AF378" s="109" t="str">
        <f t="shared" ca="1" si="94"/>
        <v/>
      </c>
      <c r="AG378" s="110" t="str">
        <f t="shared" ca="1" si="88"/>
        <v/>
      </c>
      <c r="AH378" s="109" t="str">
        <f t="shared" ca="1" si="95"/>
        <v/>
      </c>
    </row>
    <row r="379" spans="5:34" x14ac:dyDescent="0.2">
      <c r="E379" s="108" t="str">
        <f ca="1">SELECTED!C379</f>
        <v/>
      </c>
      <c r="F379" s="104" t="str">
        <f ca="1">SELECTED!D379</f>
        <v/>
      </c>
      <c r="G379" s="104" t="str">
        <f ca="1">SELECTED!E379</f>
        <v/>
      </c>
      <c r="I379" s="110" t="str">
        <f t="shared" ca="1" si="81"/>
        <v/>
      </c>
      <c r="J379" s="110" t="str">
        <f t="shared" ca="1" si="82"/>
        <v/>
      </c>
      <c r="K379" s="110" t="str">
        <f t="shared" ca="1" si="83"/>
        <v/>
      </c>
      <c r="M379" s="110" t="str">
        <f ca="1">IFERROR(MATCH(E379,INDEX!A:A,1),"")</f>
        <v/>
      </c>
      <c r="N379" s="109" t="str">
        <f ca="1">IFERROR(OFFSET(INDEX!$F$1,M379-1,0),"")</f>
        <v/>
      </c>
      <c r="P379" s="109" t="str">
        <f t="shared" ca="1" si="89"/>
        <v/>
      </c>
      <c r="Q379" s="109" t="str">
        <f t="shared" ca="1" si="84"/>
        <v/>
      </c>
      <c r="R379" s="109" t="str">
        <f t="shared" ca="1" si="85"/>
        <v/>
      </c>
      <c r="S379" s="109" t="str">
        <f t="shared" ca="1" si="96"/>
        <v/>
      </c>
      <c r="T379" s="109" t="str">
        <f t="shared" ca="1" si="90"/>
        <v/>
      </c>
      <c r="V379" s="106" t="str">
        <f ca="1">IF(E379="","",IF(SUM($Q$4:Q379)=0,100000,ABS(SUM($P$4:P379)/SUM($Q$4:Q379))))</f>
        <v/>
      </c>
      <c r="W379" s="109" t="str">
        <f t="shared" ca="1" si="91"/>
        <v/>
      </c>
      <c r="X379" s="109" t="str">
        <f t="shared" ca="1" si="91"/>
        <v/>
      </c>
      <c r="Z379" s="110" t="str">
        <f t="shared" ca="1" si="86"/>
        <v/>
      </c>
      <c r="AA379" s="109" t="str">
        <f t="shared" ca="1" si="92"/>
        <v/>
      </c>
      <c r="AC379" s="110" t="str">
        <f t="shared" ca="1" si="87"/>
        <v/>
      </c>
      <c r="AD379" s="109" t="str">
        <f t="shared" ca="1" si="93"/>
        <v/>
      </c>
      <c r="AF379" s="109" t="str">
        <f t="shared" ca="1" si="94"/>
        <v/>
      </c>
      <c r="AG379" s="110" t="str">
        <f t="shared" ca="1" si="88"/>
        <v/>
      </c>
      <c r="AH379" s="109" t="str">
        <f t="shared" ca="1" si="95"/>
        <v/>
      </c>
    </row>
    <row r="380" spans="5:34" x14ac:dyDescent="0.2">
      <c r="E380" s="108" t="str">
        <f ca="1">SELECTED!C380</f>
        <v/>
      </c>
      <c r="F380" s="104" t="str">
        <f ca="1">SELECTED!D380</f>
        <v/>
      </c>
      <c r="G380" s="104" t="str">
        <f ca="1">SELECTED!E380</f>
        <v/>
      </c>
      <c r="I380" s="110" t="str">
        <f t="shared" ca="1" si="81"/>
        <v/>
      </c>
      <c r="J380" s="110" t="str">
        <f t="shared" ca="1" si="82"/>
        <v/>
      </c>
      <c r="K380" s="110" t="str">
        <f t="shared" ca="1" si="83"/>
        <v/>
      </c>
      <c r="M380" s="110" t="str">
        <f ca="1">IFERROR(MATCH(E380,INDEX!A:A,1),"")</f>
        <v/>
      </c>
      <c r="N380" s="109" t="str">
        <f ca="1">IFERROR(OFFSET(INDEX!$F$1,M380-1,0),"")</f>
        <v/>
      </c>
      <c r="P380" s="109" t="str">
        <f t="shared" ca="1" si="89"/>
        <v/>
      </c>
      <c r="Q380" s="109" t="str">
        <f t="shared" ca="1" si="84"/>
        <v/>
      </c>
      <c r="R380" s="109" t="str">
        <f t="shared" ca="1" si="85"/>
        <v/>
      </c>
      <c r="S380" s="109" t="str">
        <f t="shared" ca="1" si="96"/>
        <v/>
      </c>
      <c r="T380" s="109" t="str">
        <f t="shared" ca="1" si="90"/>
        <v/>
      </c>
      <c r="V380" s="106" t="str">
        <f ca="1">IF(E380="","",IF(SUM($Q$4:Q380)=0,100000,ABS(SUM($P$4:P380)/SUM($Q$4:Q380))))</f>
        <v/>
      </c>
      <c r="W380" s="109" t="str">
        <f t="shared" ca="1" si="91"/>
        <v/>
      </c>
      <c r="X380" s="109" t="str">
        <f t="shared" ca="1" si="91"/>
        <v/>
      </c>
      <c r="Z380" s="110" t="str">
        <f t="shared" ca="1" si="86"/>
        <v/>
      </c>
      <c r="AA380" s="109" t="str">
        <f t="shared" ca="1" si="92"/>
        <v/>
      </c>
      <c r="AC380" s="110" t="str">
        <f t="shared" ca="1" si="87"/>
        <v/>
      </c>
      <c r="AD380" s="109" t="str">
        <f t="shared" ca="1" si="93"/>
        <v/>
      </c>
      <c r="AF380" s="109" t="str">
        <f t="shared" ca="1" si="94"/>
        <v/>
      </c>
      <c r="AG380" s="110" t="str">
        <f t="shared" ca="1" si="88"/>
        <v/>
      </c>
      <c r="AH380" s="109" t="str">
        <f t="shared" ca="1" si="95"/>
        <v/>
      </c>
    </row>
    <row r="381" spans="5:34" x14ac:dyDescent="0.2">
      <c r="E381" s="108" t="str">
        <f ca="1">SELECTED!C381</f>
        <v/>
      </c>
      <c r="F381" s="104" t="str">
        <f ca="1">SELECTED!D381</f>
        <v/>
      </c>
      <c r="G381" s="104" t="str">
        <f ca="1">SELECTED!E381</f>
        <v/>
      </c>
      <c r="I381" s="110" t="str">
        <f t="shared" ca="1" si="81"/>
        <v/>
      </c>
      <c r="J381" s="110" t="str">
        <f t="shared" ca="1" si="82"/>
        <v/>
      </c>
      <c r="K381" s="110" t="str">
        <f t="shared" ca="1" si="83"/>
        <v/>
      </c>
      <c r="M381" s="110" t="str">
        <f ca="1">IFERROR(MATCH(E381,INDEX!A:A,1),"")</f>
        <v/>
      </c>
      <c r="N381" s="109" t="str">
        <f ca="1">IFERROR(OFFSET(INDEX!$F$1,M381-1,0),"")</f>
        <v/>
      </c>
      <c r="P381" s="109" t="str">
        <f t="shared" ca="1" si="89"/>
        <v/>
      </c>
      <c r="Q381" s="109" t="str">
        <f t="shared" ca="1" si="84"/>
        <v/>
      </c>
      <c r="R381" s="109" t="str">
        <f t="shared" ca="1" si="85"/>
        <v/>
      </c>
      <c r="S381" s="109" t="str">
        <f t="shared" ca="1" si="96"/>
        <v/>
      </c>
      <c r="T381" s="109" t="str">
        <f t="shared" ca="1" si="90"/>
        <v/>
      </c>
      <c r="V381" s="106" t="str">
        <f ca="1">IF(E381="","",IF(SUM($Q$4:Q381)=0,100000,ABS(SUM($P$4:P381)/SUM($Q$4:Q381))))</f>
        <v/>
      </c>
      <c r="W381" s="109" t="str">
        <f t="shared" ca="1" si="91"/>
        <v/>
      </c>
      <c r="X381" s="109" t="str">
        <f t="shared" ca="1" si="91"/>
        <v/>
      </c>
      <c r="Z381" s="110" t="str">
        <f t="shared" ca="1" si="86"/>
        <v/>
      </c>
      <c r="AA381" s="109" t="str">
        <f t="shared" ca="1" si="92"/>
        <v/>
      </c>
      <c r="AC381" s="110" t="str">
        <f t="shared" ca="1" si="87"/>
        <v/>
      </c>
      <c r="AD381" s="109" t="str">
        <f t="shared" ca="1" si="93"/>
        <v/>
      </c>
      <c r="AF381" s="109" t="str">
        <f t="shared" ca="1" si="94"/>
        <v/>
      </c>
      <c r="AG381" s="110" t="str">
        <f t="shared" ca="1" si="88"/>
        <v/>
      </c>
      <c r="AH381" s="109" t="str">
        <f t="shared" ca="1" si="95"/>
        <v/>
      </c>
    </row>
    <row r="382" spans="5:34" x14ac:dyDescent="0.2">
      <c r="E382" s="108" t="str">
        <f ca="1">SELECTED!C382</f>
        <v/>
      </c>
      <c r="F382" s="104" t="str">
        <f ca="1">SELECTED!D382</f>
        <v/>
      </c>
      <c r="G382" s="104" t="str">
        <f ca="1">SELECTED!E382</f>
        <v/>
      </c>
      <c r="I382" s="110" t="str">
        <f t="shared" ca="1" si="81"/>
        <v/>
      </c>
      <c r="J382" s="110" t="str">
        <f t="shared" ca="1" si="82"/>
        <v/>
      </c>
      <c r="K382" s="110" t="str">
        <f t="shared" ca="1" si="83"/>
        <v/>
      </c>
      <c r="M382" s="110" t="str">
        <f ca="1">IFERROR(MATCH(E382,INDEX!A:A,1),"")</f>
        <v/>
      </c>
      <c r="N382" s="109" t="str">
        <f ca="1">IFERROR(OFFSET(INDEX!$F$1,M382-1,0),"")</f>
        <v/>
      </c>
      <c r="P382" s="109" t="str">
        <f t="shared" ca="1" si="89"/>
        <v/>
      </c>
      <c r="Q382" s="109" t="str">
        <f t="shared" ca="1" si="84"/>
        <v/>
      </c>
      <c r="R382" s="109" t="str">
        <f t="shared" ca="1" si="85"/>
        <v/>
      </c>
      <c r="S382" s="109" t="str">
        <f t="shared" ca="1" si="96"/>
        <v/>
      </c>
      <c r="T382" s="109" t="str">
        <f t="shared" ca="1" si="90"/>
        <v/>
      </c>
      <c r="V382" s="106" t="str">
        <f ca="1">IF(E382="","",IF(SUM($Q$4:Q382)=0,100000,ABS(SUM($P$4:P382)/SUM($Q$4:Q382))))</f>
        <v/>
      </c>
      <c r="W382" s="109" t="str">
        <f t="shared" ca="1" si="91"/>
        <v/>
      </c>
      <c r="X382" s="109" t="str">
        <f t="shared" ca="1" si="91"/>
        <v/>
      </c>
      <c r="Z382" s="110" t="str">
        <f t="shared" ca="1" si="86"/>
        <v/>
      </c>
      <c r="AA382" s="109" t="str">
        <f t="shared" ca="1" si="92"/>
        <v/>
      </c>
      <c r="AC382" s="110" t="str">
        <f t="shared" ca="1" si="87"/>
        <v/>
      </c>
      <c r="AD382" s="109" t="str">
        <f t="shared" ca="1" si="93"/>
        <v/>
      </c>
      <c r="AF382" s="109" t="str">
        <f t="shared" ca="1" si="94"/>
        <v/>
      </c>
      <c r="AG382" s="110" t="str">
        <f t="shared" ca="1" si="88"/>
        <v/>
      </c>
      <c r="AH382" s="109" t="str">
        <f t="shared" ca="1" si="95"/>
        <v/>
      </c>
    </row>
    <row r="383" spans="5:34" x14ac:dyDescent="0.2">
      <c r="E383" s="108" t="str">
        <f ca="1">SELECTED!C383</f>
        <v/>
      </c>
      <c r="F383" s="104" t="str">
        <f ca="1">SELECTED!D383</f>
        <v/>
      </c>
      <c r="G383" s="104" t="str">
        <f ca="1">SELECTED!E383</f>
        <v/>
      </c>
      <c r="I383" s="110" t="str">
        <f t="shared" ca="1" si="81"/>
        <v/>
      </c>
      <c r="J383" s="110" t="str">
        <f t="shared" ca="1" si="82"/>
        <v/>
      </c>
      <c r="K383" s="110" t="str">
        <f t="shared" ca="1" si="83"/>
        <v/>
      </c>
      <c r="M383" s="110" t="str">
        <f ca="1">IFERROR(MATCH(E383,INDEX!A:A,1),"")</f>
        <v/>
      </c>
      <c r="N383" s="109" t="str">
        <f ca="1">IFERROR(OFFSET(INDEX!$F$1,M383-1,0),"")</f>
        <v/>
      </c>
      <c r="P383" s="109" t="str">
        <f t="shared" ca="1" si="89"/>
        <v/>
      </c>
      <c r="Q383" s="109" t="str">
        <f t="shared" ca="1" si="84"/>
        <v/>
      </c>
      <c r="R383" s="109" t="str">
        <f t="shared" ca="1" si="85"/>
        <v/>
      </c>
      <c r="S383" s="109" t="str">
        <f t="shared" ca="1" si="96"/>
        <v/>
      </c>
      <c r="T383" s="109" t="str">
        <f t="shared" ca="1" si="90"/>
        <v/>
      </c>
      <c r="V383" s="106" t="str">
        <f ca="1">IF(E383="","",IF(SUM($Q$4:Q383)=0,100000,ABS(SUM($P$4:P383)/SUM($Q$4:Q383))))</f>
        <v/>
      </c>
      <c r="W383" s="109" t="str">
        <f t="shared" ca="1" si="91"/>
        <v/>
      </c>
      <c r="X383" s="109" t="str">
        <f t="shared" ca="1" si="91"/>
        <v/>
      </c>
      <c r="Z383" s="110" t="str">
        <f t="shared" ca="1" si="86"/>
        <v/>
      </c>
      <c r="AA383" s="109" t="str">
        <f t="shared" ca="1" si="92"/>
        <v/>
      </c>
      <c r="AC383" s="110" t="str">
        <f t="shared" ca="1" si="87"/>
        <v/>
      </c>
      <c r="AD383" s="109" t="str">
        <f t="shared" ca="1" si="93"/>
        <v/>
      </c>
      <c r="AF383" s="109" t="str">
        <f t="shared" ca="1" si="94"/>
        <v/>
      </c>
      <c r="AG383" s="110" t="str">
        <f t="shared" ca="1" si="88"/>
        <v/>
      </c>
      <c r="AH383" s="109" t="str">
        <f t="shared" ca="1" si="95"/>
        <v/>
      </c>
    </row>
    <row r="384" spans="5:34" x14ac:dyDescent="0.2">
      <c r="E384" s="108" t="str">
        <f ca="1">SELECTED!C384</f>
        <v/>
      </c>
      <c r="F384" s="104" t="str">
        <f ca="1">SELECTED!D384</f>
        <v/>
      </c>
      <c r="G384" s="104" t="str">
        <f ca="1">SELECTED!E384</f>
        <v/>
      </c>
      <c r="I384" s="110" t="str">
        <f t="shared" ca="1" si="81"/>
        <v/>
      </c>
      <c r="J384" s="110" t="str">
        <f t="shared" ca="1" si="82"/>
        <v/>
      </c>
      <c r="K384" s="110" t="str">
        <f t="shared" ca="1" si="83"/>
        <v/>
      </c>
      <c r="M384" s="110" t="str">
        <f ca="1">IFERROR(MATCH(E384,INDEX!A:A,1),"")</f>
        <v/>
      </c>
      <c r="N384" s="109" t="str">
        <f ca="1">IFERROR(OFFSET(INDEX!$F$1,M384-1,0),"")</f>
        <v/>
      </c>
      <c r="P384" s="109" t="str">
        <f t="shared" ca="1" si="89"/>
        <v/>
      </c>
      <c r="Q384" s="109" t="str">
        <f t="shared" ca="1" si="84"/>
        <v/>
      </c>
      <c r="R384" s="109" t="str">
        <f t="shared" ca="1" si="85"/>
        <v/>
      </c>
      <c r="S384" s="109" t="str">
        <f t="shared" ca="1" si="96"/>
        <v/>
      </c>
      <c r="T384" s="109" t="str">
        <f t="shared" ca="1" si="90"/>
        <v/>
      </c>
      <c r="V384" s="106" t="str">
        <f ca="1">IF(E384="","",IF(SUM($Q$4:Q384)=0,100000,ABS(SUM($P$4:P384)/SUM($Q$4:Q384))))</f>
        <v/>
      </c>
      <c r="W384" s="109" t="str">
        <f t="shared" ca="1" si="91"/>
        <v/>
      </c>
      <c r="X384" s="109" t="str">
        <f t="shared" ca="1" si="91"/>
        <v/>
      </c>
      <c r="Z384" s="110" t="str">
        <f t="shared" ca="1" si="86"/>
        <v/>
      </c>
      <c r="AA384" s="109" t="str">
        <f t="shared" ca="1" si="92"/>
        <v/>
      </c>
      <c r="AC384" s="110" t="str">
        <f t="shared" ca="1" si="87"/>
        <v/>
      </c>
      <c r="AD384" s="109" t="str">
        <f t="shared" ca="1" si="93"/>
        <v/>
      </c>
      <c r="AF384" s="109" t="str">
        <f t="shared" ca="1" si="94"/>
        <v/>
      </c>
      <c r="AG384" s="110" t="str">
        <f t="shared" ca="1" si="88"/>
        <v/>
      </c>
      <c r="AH384" s="109" t="str">
        <f t="shared" ca="1" si="95"/>
        <v/>
      </c>
    </row>
    <row r="385" spans="5:34" x14ac:dyDescent="0.2">
      <c r="E385" s="108" t="str">
        <f ca="1">SELECTED!C385</f>
        <v/>
      </c>
      <c r="F385" s="104" t="str">
        <f ca="1">SELECTED!D385</f>
        <v/>
      </c>
      <c r="G385" s="104" t="str">
        <f ca="1">SELECTED!E385</f>
        <v/>
      </c>
      <c r="I385" s="110" t="str">
        <f t="shared" ca="1" si="81"/>
        <v/>
      </c>
      <c r="J385" s="110" t="str">
        <f t="shared" ca="1" si="82"/>
        <v/>
      </c>
      <c r="K385" s="110" t="str">
        <f t="shared" ca="1" si="83"/>
        <v/>
      </c>
      <c r="M385" s="110" t="str">
        <f ca="1">IFERROR(MATCH(E385,INDEX!A:A,1),"")</f>
        <v/>
      </c>
      <c r="N385" s="109" t="str">
        <f ca="1">IFERROR(OFFSET(INDEX!$F$1,M385-1,0),"")</f>
        <v/>
      </c>
      <c r="P385" s="109" t="str">
        <f t="shared" ca="1" si="89"/>
        <v/>
      </c>
      <c r="Q385" s="109" t="str">
        <f t="shared" ca="1" si="84"/>
        <v/>
      </c>
      <c r="R385" s="109" t="str">
        <f t="shared" ca="1" si="85"/>
        <v/>
      </c>
      <c r="S385" s="109" t="str">
        <f t="shared" ca="1" si="96"/>
        <v/>
      </c>
      <c r="T385" s="109" t="str">
        <f t="shared" ca="1" si="90"/>
        <v/>
      </c>
      <c r="V385" s="106" t="str">
        <f ca="1">IF(E385="","",IF(SUM($Q$4:Q385)=0,100000,ABS(SUM($P$4:P385)/SUM($Q$4:Q385))))</f>
        <v/>
      </c>
      <c r="W385" s="109" t="str">
        <f t="shared" ca="1" si="91"/>
        <v/>
      </c>
      <c r="X385" s="109" t="str">
        <f t="shared" ca="1" si="91"/>
        <v/>
      </c>
      <c r="Z385" s="110" t="str">
        <f t="shared" ca="1" si="86"/>
        <v/>
      </c>
      <c r="AA385" s="109" t="str">
        <f t="shared" ca="1" si="92"/>
        <v/>
      </c>
      <c r="AC385" s="110" t="str">
        <f t="shared" ca="1" si="87"/>
        <v/>
      </c>
      <c r="AD385" s="109" t="str">
        <f t="shared" ca="1" si="93"/>
        <v/>
      </c>
      <c r="AF385" s="109" t="str">
        <f t="shared" ca="1" si="94"/>
        <v/>
      </c>
      <c r="AG385" s="110" t="str">
        <f t="shared" ca="1" si="88"/>
        <v/>
      </c>
      <c r="AH385" s="109" t="str">
        <f t="shared" ca="1" si="95"/>
        <v/>
      </c>
    </row>
    <row r="386" spans="5:34" x14ac:dyDescent="0.2">
      <c r="E386" s="108" t="str">
        <f ca="1">SELECTED!C386</f>
        <v/>
      </c>
      <c r="F386" s="104" t="str">
        <f ca="1">SELECTED!D386</f>
        <v/>
      </c>
      <c r="G386" s="104" t="str">
        <f ca="1">SELECTED!E386</f>
        <v/>
      </c>
      <c r="I386" s="110" t="str">
        <f t="shared" ca="1" si="81"/>
        <v/>
      </c>
      <c r="J386" s="110" t="str">
        <f t="shared" ca="1" si="82"/>
        <v/>
      </c>
      <c r="K386" s="110" t="str">
        <f t="shared" ca="1" si="83"/>
        <v/>
      </c>
      <c r="M386" s="110" t="str">
        <f ca="1">IFERROR(MATCH(E386,INDEX!A:A,1),"")</f>
        <v/>
      </c>
      <c r="N386" s="109" t="str">
        <f ca="1">IFERROR(OFFSET(INDEX!$F$1,M386-1,0),"")</f>
        <v/>
      </c>
      <c r="P386" s="109" t="str">
        <f t="shared" ca="1" si="89"/>
        <v/>
      </c>
      <c r="Q386" s="109" t="str">
        <f t="shared" ca="1" si="84"/>
        <v/>
      </c>
      <c r="R386" s="109" t="str">
        <f t="shared" ca="1" si="85"/>
        <v/>
      </c>
      <c r="S386" s="109" t="str">
        <f t="shared" ca="1" si="96"/>
        <v/>
      </c>
      <c r="T386" s="109" t="str">
        <f t="shared" ca="1" si="90"/>
        <v/>
      </c>
      <c r="V386" s="106" t="str">
        <f ca="1">IF(E386="","",IF(SUM($Q$4:Q386)=0,100000,ABS(SUM($P$4:P386)/SUM($Q$4:Q386))))</f>
        <v/>
      </c>
      <c r="W386" s="109" t="str">
        <f t="shared" ca="1" si="91"/>
        <v/>
      </c>
      <c r="X386" s="109" t="str">
        <f t="shared" ca="1" si="91"/>
        <v/>
      </c>
      <c r="Z386" s="110" t="str">
        <f t="shared" ca="1" si="86"/>
        <v/>
      </c>
      <c r="AA386" s="109" t="str">
        <f t="shared" ca="1" si="92"/>
        <v/>
      </c>
      <c r="AC386" s="110" t="str">
        <f t="shared" ca="1" si="87"/>
        <v/>
      </c>
      <c r="AD386" s="109" t="str">
        <f t="shared" ca="1" si="93"/>
        <v/>
      </c>
      <c r="AF386" s="109" t="str">
        <f t="shared" ca="1" si="94"/>
        <v/>
      </c>
      <c r="AG386" s="110" t="str">
        <f t="shared" ca="1" si="88"/>
        <v/>
      </c>
      <c r="AH386" s="109" t="str">
        <f t="shared" ca="1" si="95"/>
        <v/>
      </c>
    </row>
    <row r="387" spans="5:34" x14ac:dyDescent="0.2">
      <c r="E387" s="108" t="str">
        <f ca="1">SELECTED!C387</f>
        <v/>
      </c>
      <c r="F387" s="104" t="str">
        <f ca="1">SELECTED!D387</f>
        <v/>
      </c>
      <c r="G387" s="104" t="str">
        <f ca="1">SELECTED!E387</f>
        <v/>
      </c>
      <c r="I387" s="110" t="str">
        <f t="shared" ca="1" si="81"/>
        <v/>
      </c>
      <c r="J387" s="110" t="str">
        <f t="shared" ca="1" si="82"/>
        <v/>
      </c>
      <c r="K387" s="110" t="str">
        <f t="shared" ca="1" si="83"/>
        <v/>
      </c>
      <c r="M387" s="110" t="str">
        <f ca="1">IFERROR(MATCH(E387,INDEX!A:A,1),"")</f>
        <v/>
      </c>
      <c r="N387" s="109" t="str">
        <f ca="1">IFERROR(OFFSET(INDEX!$F$1,M387-1,0),"")</f>
        <v/>
      </c>
      <c r="P387" s="109" t="str">
        <f t="shared" ca="1" si="89"/>
        <v/>
      </c>
      <c r="Q387" s="109" t="str">
        <f t="shared" ca="1" si="84"/>
        <v/>
      </c>
      <c r="R387" s="109" t="str">
        <f t="shared" ca="1" si="85"/>
        <v/>
      </c>
      <c r="S387" s="109" t="str">
        <f t="shared" ca="1" si="96"/>
        <v/>
      </c>
      <c r="T387" s="109" t="str">
        <f t="shared" ca="1" si="90"/>
        <v/>
      </c>
      <c r="V387" s="106" t="str">
        <f ca="1">IF(E387="","",IF(SUM($Q$4:Q387)=0,100000,ABS(SUM($P$4:P387)/SUM($Q$4:Q387))))</f>
        <v/>
      </c>
      <c r="W387" s="109" t="str">
        <f t="shared" ca="1" si="91"/>
        <v/>
      </c>
      <c r="X387" s="109" t="str">
        <f t="shared" ca="1" si="91"/>
        <v/>
      </c>
      <c r="Z387" s="110" t="str">
        <f t="shared" ca="1" si="86"/>
        <v/>
      </c>
      <c r="AA387" s="109" t="str">
        <f t="shared" ca="1" si="92"/>
        <v/>
      </c>
      <c r="AC387" s="110" t="str">
        <f t="shared" ca="1" si="87"/>
        <v/>
      </c>
      <c r="AD387" s="109" t="str">
        <f t="shared" ca="1" si="93"/>
        <v/>
      </c>
      <c r="AF387" s="109" t="str">
        <f t="shared" ca="1" si="94"/>
        <v/>
      </c>
      <c r="AG387" s="110" t="str">
        <f t="shared" ca="1" si="88"/>
        <v/>
      </c>
      <c r="AH387" s="109" t="str">
        <f t="shared" ca="1" si="95"/>
        <v/>
      </c>
    </row>
    <row r="388" spans="5:34" x14ac:dyDescent="0.2">
      <c r="E388" s="108" t="str">
        <f ca="1">SELECTED!C388</f>
        <v/>
      </c>
      <c r="F388" s="104" t="str">
        <f ca="1">SELECTED!D388</f>
        <v/>
      </c>
      <c r="G388" s="104" t="str">
        <f ca="1">SELECTED!E388</f>
        <v/>
      </c>
      <c r="I388" s="110" t="str">
        <f t="shared" ref="I388:I451" ca="1" si="97">IF(E388="","",IF($F388=I$2,$G388,0))</f>
        <v/>
      </c>
      <c r="J388" s="110" t="str">
        <f t="shared" ref="J388:J451" ca="1" si="98">IF(E388="","",IF($F388=J$2,$G388,0))</f>
        <v/>
      </c>
      <c r="K388" s="110" t="str">
        <f t="shared" ref="K388:K451" ca="1" si="99">IF(E388="","",IF($F388=K$2,$G388,0))</f>
        <v/>
      </c>
      <c r="M388" s="110" t="str">
        <f ca="1">IFERROR(MATCH(E388,INDEX!A:A,1),"")</f>
        <v/>
      </c>
      <c r="N388" s="109" t="str">
        <f ca="1">IFERROR(OFFSET(INDEX!$F$1,M388-1,0),"")</f>
        <v/>
      </c>
      <c r="P388" s="109" t="str">
        <f t="shared" ca="1" si="89"/>
        <v/>
      </c>
      <c r="Q388" s="109" t="str">
        <f t="shared" ref="Q388:Q451" ca="1" si="100">IF(E388="","",IFERROR(J388/N388,0))</f>
        <v/>
      </c>
      <c r="R388" s="109" t="str">
        <f t="shared" ref="R388:R451" ca="1" si="101">IF(E388="","",IFERROR(K388/N388,0))</f>
        <v/>
      </c>
      <c r="S388" s="109" t="str">
        <f t="shared" ca="1" si="96"/>
        <v/>
      </c>
      <c r="T388" s="109" t="str">
        <f t="shared" ca="1" si="90"/>
        <v/>
      </c>
      <c r="V388" s="106" t="str">
        <f ca="1">IF(E388="","",IF(SUM($Q$4:Q388)=0,100000,ABS(SUM($P$4:P388)/SUM($Q$4:Q388))))</f>
        <v/>
      </c>
      <c r="W388" s="109" t="str">
        <f t="shared" ca="1" si="91"/>
        <v/>
      </c>
      <c r="X388" s="109" t="str">
        <f t="shared" ca="1" si="91"/>
        <v/>
      </c>
      <c r="Z388" s="110" t="str">
        <f t="shared" ref="Z388:Z451" ca="1" si="102">IF(E388="","",I388+$X$3*J388+K388)</f>
        <v/>
      </c>
      <c r="AA388" s="109" t="str">
        <f t="shared" ca="1" si="92"/>
        <v/>
      </c>
      <c r="AC388" s="110" t="str">
        <f t="shared" ref="AC388:AC451" ca="1" si="103">IF(E388="","",I388+J388+K388)</f>
        <v/>
      </c>
      <c r="AD388" s="109" t="str">
        <f t="shared" ca="1" si="93"/>
        <v/>
      </c>
      <c r="AF388" s="109" t="str">
        <f t="shared" ca="1" si="94"/>
        <v/>
      </c>
      <c r="AG388" s="110" t="str">
        <f t="shared" ref="AG388:AG451" ca="1" si="104">IF(E388="","",I388+J388+IF(AND(AC389="",AC388&lt;&gt;""),$AF$3*N388,0))</f>
        <v/>
      </c>
      <c r="AH388" s="109" t="str">
        <f t="shared" ca="1" si="95"/>
        <v/>
      </c>
    </row>
    <row r="389" spans="5:34" x14ac:dyDescent="0.2">
      <c r="E389" s="108" t="str">
        <f ca="1">SELECTED!C389</f>
        <v/>
      </c>
      <c r="F389" s="104" t="str">
        <f ca="1">SELECTED!D389</f>
        <v/>
      </c>
      <c r="G389" s="104" t="str">
        <f ca="1">SELECTED!E389</f>
        <v/>
      </c>
      <c r="I389" s="110" t="str">
        <f t="shared" ca="1" si="97"/>
        <v/>
      </c>
      <c r="J389" s="110" t="str">
        <f t="shared" ca="1" si="98"/>
        <v/>
      </c>
      <c r="K389" s="110" t="str">
        <f t="shared" ca="1" si="99"/>
        <v/>
      </c>
      <c r="M389" s="110" t="str">
        <f ca="1">IFERROR(MATCH(E389,INDEX!A:A,1),"")</f>
        <v/>
      </c>
      <c r="N389" s="109" t="str">
        <f ca="1">IFERROR(OFFSET(INDEX!$F$1,M389-1,0),"")</f>
        <v/>
      </c>
      <c r="P389" s="109" t="str">
        <f t="shared" ref="P389:P452" ca="1" si="105">IF(E389="","",IFERROR(-I389/N389,0))</f>
        <v/>
      </c>
      <c r="Q389" s="109" t="str">
        <f t="shared" ca="1" si="100"/>
        <v/>
      </c>
      <c r="R389" s="109" t="str">
        <f t="shared" ca="1" si="101"/>
        <v/>
      </c>
      <c r="S389" s="109" t="str">
        <f t="shared" ca="1" si="96"/>
        <v/>
      </c>
      <c r="T389" s="109" t="str">
        <f t="shared" ref="T389:T452" ca="1" si="106">IF(R389="",""," ")</f>
        <v/>
      </c>
      <c r="V389" s="106" t="str">
        <f ca="1">IF(E389="","",IF(SUM($Q$4:Q389)=0,100000,ABS(SUM($P$4:P389)/SUM($Q$4:Q389))))</f>
        <v/>
      </c>
      <c r="W389" s="109" t="str">
        <f t="shared" ref="W389:X452" ca="1" si="107">IF(V389="",""," ")</f>
        <v/>
      </c>
      <c r="X389" s="109" t="str">
        <f t="shared" ca="1" si="107"/>
        <v/>
      </c>
      <c r="Z389" s="110" t="str">
        <f t="shared" ca="1" si="102"/>
        <v/>
      </c>
      <c r="AA389" s="109" t="str">
        <f t="shared" ref="AA389:AA452" ca="1" si="108">IF(Z389="",""," ")</f>
        <v/>
      </c>
      <c r="AC389" s="110" t="str">
        <f t="shared" ca="1" si="103"/>
        <v/>
      </c>
      <c r="AD389" s="109" t="str">
        <f t="shared" ref="AD389:AD452" ca="1" si="109">IF(AC389="",""," ")</f>
        <v/>
      </c>
      <c r="AF389" s="109" t="str">
        <f t="shared" ref="AF389:AF452" ca="1" si="110">IF(AD389="",""," ")</f>
        <v/>
      </c>
      <c r="AG389" s="110" t="str">
        <f t="shared" ca="1" si="104"/>
        <v/>
      </c>
      <c r="AH389" s="109" t="str">
        <f t="shared" ref="AH389:AH452" ca="1" si="111">IF(AF389="",""," ")</f>
        <v/>
      </c>
    </row>
    <row r="390" spans="5:34" x14ac:dyDescent="0.2">
      <c r="E390" s="108" t="str">
        <f ca="1">SELECTED!C390</f>
        <v/>
      </c>
      <c r="F390" s="104" t="str">
        <f ca="1">SELECTED!D390</f>
        <v/>
      </c>
      <c r="G390" s="104" t="str">
        <f ca="1">SELECTED!E390</f>
        <v/>
      </c>
      <c r="I390" s="110" t="str">
        <f t="shared" ca="1" si="97"/>
        <v/>
      </c>
      <c r="J390" s="110" t="str">
        <f t="shared" ca="1" si="98"/>
        <v/>
      </c>
      <c r="K390" s="110" t="str">
        <f t="shared" ca="1" si="99"/>
        <v/>
      </c>
      <c r="M390" s="110" t="str">
        <f ca="1">IFERROR(MATCH(E390,INDEX!A:A,1),"")</f>
        <v/>
      </c>
      <c r="N390" s="109" t="str">
        <f ca="1">IFERROR(OFFSET(INDEX!$F$1,M390-1,0),"")</f>
        <v/>
      </c>
      <c r="P390" s="109" t="str">
        <f t="shared" ca="1" si="105"/>
        <v/>
      </c>
      <c r="Q390" s="109" t="str">
        <f t="shared" ca="1" si="100"/>
        <v/>
      </c>
      <c r="R390" s="109" t="str">
        <f t="shared" ca="1" si="101"/>
        <v/>
      </c>
      <c r="S390" s="109" t="str">
        <f t="shared" ref="S390:S453" ca="1" si="112">IF(E390="","",P390-Q390+S389)</f>
        <v/>
      </c>
      <c r="T390" s="109" t="str">
        <f t="shared" ca="1" si="106"/>
        <v/>
      </c>
      <c r="V390" s="106" t="str">
        <f ca="1">IF(E390="","",IF(SUM($Q$4:Q390)=0,100000,ABS(SUM($P$4:P390)/SUM($Q$4:Q390))))</f>
        <v/>
      </c>
      <c r="W390" s="109" t="str">
        <f t="shared" ca="1" si="107"/>
        <v/>
      </c>
      <c r="X390" s="109" t="str">
        <f t="shared" ca="1" si="107"/>
        <v/>
      </c>
      <c r="Z390" s="110" t="str">
        <f t="shared" ca="1" si="102"/>
        <v/>
      </c>
      <c r="AA390" s="109" t="str">
        <f t="shared" ca="1" si="108"/>
        <v/>
      </c>
      <c r="AC390" s="110" t="str">
        <f t="shared" ca="1" si="103"/>
        <v/>
      </c>
      <c r="AD390" s="109" t="str">
        <f t="shared" ca="1" si="109"/>
        <v/>
      </c>
      <c r="AF390" s="109" t="str">
        <f t="shared" ca="1" si="110"/>
        <v/>
      </c>
      <c r="AG390" s="110" t="str">
        <f t="shared" ca="1" si="104"/>
        <v/>
      </c>
      <c r="AH390" s="109" t="str">
        <f t="shared" ca="1" si="111"/>
        <v/>
      </c>
    </row>
    <row r="391" spans="5:34" x14ac:dyDescent="0.2">
      <c r="E391" s="108" t="str">
        <f ca="1">SELECTED!C391</f>
        <v/>
      </c>
      <c r="F391" s="104" t="str">
        <f ca="1">SELECTED!D391</f>
        <v/>
      </c>
      <c r="G391" s="104" t="str">
        <f ca="1">SELECTED!E391</f>
        <v/>
      </c>
      <c r="I391" s="110" t="str">
        <f t="shared" ca="1" si="97"/>
        <v/>
      </c>
      <c r="J391" s="110" t="str">
        <f t="shared" ca="1" si="98"/>
        <v/>
      </c>
      <c r="K391" s="110" t="str">
        <f t="shared" ca="1" si="99"/>
        <v/>
      </c>
      <c r="M391" s="110" t="str">
        <f ca="1">IFERROR(MATCH(E391,INDEX!A:A,1),"")</f>
        <v/>
      </c>
      <c r="N391" s="109" t="str">
        <f ca="1">IFERROR(OFFSET(INDEX!$F$1,M391-1,0),"")</f>
        <v/>
      </c>
      <c r="P391" s="109" t="str">
        <f t="shared" ca="1" si="105"/>
        <v/>
      </c>
      <c r="Q391" s="109" t="str">
        <f t="shared" ca="1" si="100"/>
        <v/>
      </c>
      <c r="R391" s="109" t="str">
        <f t="shared" ca="1" si="101"/>
        <v/>
      </c>
      <c r="S391" s="109" t="str">
        <f t="shared" ca="1" si="112"/>
        <v/>
      </c>
      <c r="T391" s="109" t="str">
        <f t="shared" ca="1" si="106"/>
        <v/>
      </c>
      <c r="V391" s="106" t="str">
        <f ca="1">IF(E391="","",IF(SUM($Q$4:Q391)=0,100000,ABS(SUM($P$4:P391)/SUM($Q$4:Q391))))</f>
        <v/>
      </c>
      <c r="W391" s="109" t="str">
        <f t="shared" ca="1" si="107"/>
        <v/>
      </c>
      <c r="X391" s="109" t="str">
        <f t="shared" ca="1" si="107"/>
        <v/>
      </c>
      <c r="Z391" s="110" t="str">
        <f t="shared" ca="1" si="102"/>
        <v/>
      </c>
      <c r="AA391" s="109" t="str">
        <f t="shared" ca="1" si="108"/>
        <v/>
      </c>
      <c r="AC391" s="110" t="str">
        <f t="shared" ca="1" si="103"/>
        <v/>
      </c>
      <c r="AD391" s="109" t="str">
        <f t="shared" ca="1" si="109"/>
        <v/>
      </c>
      <c r="AF391" s="109" t="str">
        <f t="shared" ca="1" si="110"/>
        <v/>
      </c>
      <c r="AG391" s="110" t="str">
        <f t="shared" ca="1" si="104"/>
        <v/>
      </c>
      <c r="AH391" s="109" t="str">
        <f t="shared" ca="1" si="111"/>
        <v/>
      </c>
    </row>
    <row r="392" spans="5:34" x14ac:dyDescent="0.2">
      <c r="E392" s="108" t="str">
        <f ca="1">SELECTED!C392</f>
        <v/>
      </c>
      <c r="F392" s="104" t="str">
        <f ca="1">SELECTED!D392</f>
        <v/>
      </c>
      <c r="G392" s="104" t="str">
        <f ca="1">SELECTED!E392</f>
        <v/>
      </c>
      <c r="I392" s="110" t="str">
        <f t="shared" ca="1" si="97"/>
        <v/>
      </c>
      <c r="J392" s="110" t="str">
        <f t="shared" ca="1" si="98"/>
        <v/>
      </c>
      <c r="K392" s="110" t="str">
        <f t="shared" ca="1" si="99"/>
        <v/>
      </c>
      <c r="M392" s="110" t="str">
        <f ca="1">IFERROR(MATCH(E392,INDEX!A:A,1),"")</f>
        <v/>
      </c>
      <c r="N392" s="109" t="str">
        <f ca="1">IFERROR(OFFSET(INDEX!$F$1,M392-1,0),"")</f>
        <v/>
      </c>
      <c r="P392" s="109" t="str">
        <f t="shared" ca="1" si="105"/>
        <v/>
      </c>
      <c r="Q392" s="109" t="str">
        <f t="shared" ca="1" si="100"/>
        <v/>
      </c>
      <c r="R392" s="109" t="str">
        <f t="shared" ca="1" si="101"/>
        <v/>
      </c>
      <c r="S392" s="109" t="str">
        <f t="shared" ca="1" si="112"/>
        <v/>
      </c>
      <c r="T392" s="109" t="str">
        <f t="shared" ca="1" si="106"/>
        <v/>
      </c>
      <c r="V392" s="106" t="str">
        <f ca="1">IF(E392="","",IF(SUM($Q$4:Q392)=0,100000,ABS(SUM($P$4:P392)/SUM($Q$4:Q392))))</f>
        <v/>
      </c>
      <c r="W392" s="109" t="str">
        <f t="shared" ca="1" si="107"/>
        <v/>
      </c>
      <c r="X392" s="109" t="str">
        <f t="shared" ca="1" si="107"/>
        <v/>
      </c>
      <c r="Z392" s="110" t="str">
        <f t="shared" ca="1" si="102"/>
        <v/>
      </c>
      <c r="AA392" s="109" t="str">
        <f t="shared" ca="1" si="108"/>
        <v/>
      </c>
      <c r="AC392" s="110" t="str">
        <f t="shared" ca="1" si="103"/>
        <v/>
      </c>
      <c r="AD392" s="109" t="str">
        <f t="shared" ca="1" si="109"/>
        <v/>
      </c>
      <c r="AF392" s="109" t="str">
        <f t="shared" ca="1" si="110"/>
        <v/>
      </c>
      <c r="AG392" s="110" t="str">
        <f t="shared" ca="1" si="104"/>
        <v/>
      </c>
      <c r="AH392" s="109" t="str">
        <f t="shared" ca="1" si="111"/>
        <v/>
      </c>
    </row>
    <row r="393" spans="5:34" x14ac:dyDescent="0.2">
      <c r="E393" s="108" t="str">
        <f ca="1">SELECTED!C393</f>
        <v/>
      </c>
      <c r="F393" s="104" t="str">
        <f ca="1">SELECTED!D393</f>
        <v/>
      </c>
      <c r="G393" s="104" t="str">
        <f ca="1">SELECTED!E393</f>
        <v/>
      </c>
      <c r="I393" s="110" t="str">
        <f t="shared" ca="1" si="97"/>
        <v/>
      </c>
      <c r="J393" s="110" t="str">
        <f t="shared" ca="1" si="98"/>
        <v/>
      </c>
      <c r="K393" s="110" t="str">
        <f t="shared" ca="1" si="99"/>
        <v/>
      </c>
      <c r="M393" s="110" t="str">
        <f ca="1">IFERROR(MATCH(E393,INDEX!A:A,1),"")</f>
        <v/>
      </c>
      <c r="N393" s="109" t="str">
        <f ca="1">IFERROR(OFFSET(INDEX!$F$1,M393-1,0),"")</f>
        <v/>
      </c>
      <c r="P393" s="109" t="str">
        <f t="shared" ca="1" si="105"/>
        <v/>
      </c>
      <c r="Q393" s="109" t="str">
        <f t="shared" ca="1" si="100"/>
        <v/>
      </c>
      <c r="R393" s="109" t="str">
        <f t="shared" ca="1" si="101"/>
        <v/>
      </c>
      <c r="S393" s="109" t="str">
        <f t="shared" ca="1" si="112"/>
        <v/>
      </c>
      <c r="T393" s="109" t="str">
        <f t="shared" ca="1" si="106"/>
        <v/>
      </c>
      <c r="V393" s="106" t="str">
        <f ca="1">IF(E393="","",IF(SUM($Q$4:Q393)=0,100000,ABS(SUM($P$4:P393)/SUM($Q$4:Q393))))</f>
        <v/>
      </c>
      <c r="W393" s="109" t="str">
        <f t="shared" ca="1" si="107"/>
        <v/>
      </c>
      <c r="X393" s="109" t="str">
        <f t="shared" ca="1" si="107"/>
        <v/>
      </c>
      <c r="Z393" s="110" t="str">
        <f t="shared" ca="1" si="102"/>
        <v/>
      </c>
      <c r="AA393" s="109" t="str">
        <f t="shared" ca="1" si="108"/>
        <v/>
      </c>
      <c r="AC393" s="110" t="str">
        <f t="shared" ca="1" si="103"/>
        <v/>
      </c>
      <c r="AD393" s="109" t="str">
        <f t="shared" ca="1" si="109"/>
        <v/>
      </c>
      <c r="AF393" s="109" t="str">
        <f t="shared" ca="1" si="110"/>
        <v/>
      </c>
      <c r="AG393" s="110" t="str">
        <f t="shared" ca="1" si="104"/>
        <v/>
      </c>
      <c r="AH393" s="109" t="str">
        <f t="shared" ca="1" si="111"/>
        <v/>
      </c>
    </row>
    <row r="394" spans="5:34" x14ac:dyDescent="0.2">
      <c r="E394" s="108" t="str">
        <f ca="1">SELECTED!C394</f>
        <v/>
      </c>
      <c r="F394" s="104" t="str">
        <f ca="1">SELECTED!D394</f>
        <v/>
      </c>
      <c r="G394" s="104" t="str">
        <f ca="1">SELECTED!E394</f>
        <v/>
      </c>
      <c r="I394" s="110" t="str">
        <f t="shared" ca="1" si="97"/>
        <v/>
      </c>
      <c r="J394" s="110" t="str">
        <f t="shared" ca="1" si="98"/>
        <v/>
      </c>
      <c r="K394" s="110" t="str">
        <f t="shared" ca="1" si="99"/>
        <v/>
      </c>
      <c r="M394" s="110" t="str">
        <f ca="1">IFERROR(MATCH(E394,INDEX!A:A,1),"")</f>
        <v/>
      </c>
      <c r="N394" s="109" t="str">
        <f ca="1">IFERROR(OFFSET(INDEX!$F$1,M394-1,0),"")</f>
        <v/>
      </c>
      <c r="P394" s="109" t="str">
        <f t="shared" ca="1" si="105"/>
        <v/>
      </c>
      <c r="Q394" s="109" t="str">
        <f t="shared" ca="1" si="100"/>
        <v/>
      </c>
      <c r="R394" s="109" t="str">
        <f t="shared" ca="1" si="101"/>
        <v/>
      </c>
      <c r="S394" s="109" t="str">
        <f t="shared" ca="1" si="112"/>
        <v/>
      </c>
      <c r="T394" s="109" t="str">
        <f t="shared" ca="1" si="106"/>
        <v/>
      </c>
      <c r="V394" s="106" t="str">
        <f ca="1">IF(E394="","",IF(SUM($Q$4:Q394)=0,100000,ABS(SUM($P$4:P394)/SUM($Q$4:Q394))))</f>
        <v/>
      </c>
      <c r="W394" s="109" t="str">
        <f t="shared" ca="1" si="107"/>
        <v/>
      </c>
      <c r="X394" s="109" t="str">
        <f t="shared" ca="1" si="107"/>
        <v/>
      </c>
      <c r="Z394" s="110" t="str">
        <f t="shared" ca="1" si="102"/>
        <v/>
      </c>
      <c r="AA394" s="109" t="str">
        <f t="shared" ca="1" si="108"/>
        <v/>
      </c>
      <c r="AC394" s="110" t="str">
        <f t="shared" ca="1" si="103"/>
        <v/>
      </c>
      <c r="AD394" s="109" t="str">
        <f t="shared" ca="1" si="109"/>
        <v/>
      </c>
      <c r="AF394" s="109" t="str">
        <f t="shared" ca="1" si="110"/>
        <v/>
      </c>
      <c r="AG394" s="110" t="str">
        <f t="shared" ca="1" si="104"/>
        <v/>
      </c>
      <c r="AH394" s="109" t="str">
        <f t="shared" ca="1" si="111"/>
        <v/>
      </c>
    </row>
    <row r="395" spans="5:34" x14ac:dyDescent="0.2">
      <c r="E395" s="108" t="str">
        <f ca="1">SELECTED!C395</f>
        <v/>
      </c>
      <c r="F395" s="104" t="str">
        <f ca="1">SELECTED!D395</f>
        <v/>
      </c>
      <c r="G395" s="104" t="str">
        <f ca="1">SELECTED!E395</f>
        <v/>
      </c>
      <c r="I395" s="110" t="str">
        <f t="shared" ca="1" si="97"/>
        <v/>
      </c>
      <c r="J395" s="110" t="str">
        <f t="shared" ca="1" si="98"/>
        <v/>
      </c>
      <c r="K395" s="110" t="str">
        <f t="shared" ca="1" si="99"/>
        <v/>
      </c>
      <c r="M395" s="110" t="str">
        <f ca="1">IFERROR(MATCH(E395,INDEX!A:A,1),"")</f>
        <v/>
      </c>
      <c r="N395" s="109" t="str">
        <f ca="1">IFERROR(OFFSET(INDEX!$F$1,M395-1,0),"")</f>
        <v/>
      </c>
      <c r="P395" s="109" t="str">
        <f t="shared" ca="1" si="105"/>
        <v/>
      </c>
      <c r="Q395" s="109" t="str">
        <f t="shared" ca="1" si="100"/>
        <v/>
      </c>
      <c r="R395" s="109" t="str">
        <f t="shared" ca="1" si="101"/>
        <v/>
      </c>
      <c r="S395" s="109" t="str">
        <f t="shared" ca="1" si="112"/>
        <v/>
      </c>
      <c r="T395" s="109" t="str">
        <f t="shared" ca="1" si="106"/>
        <v/>
      </c>
      <c r="V395" s="106" t="str">
        <f ca="1">IF(E395="","",IF(SUM($Q$4:Q395)=0,100000,ABS(SUM($P$4:P395)/SUM($Q$4:Q395))))</f>
        <v/>
      </c>
      <c r="W395" s="109" t="str">
        <f t="shared" ca="1" si="107"/>
        <v/>
      </c>
      <c r="X395" s="109" t="str">
        <f t="shared" ca="1" si="107"/>
        <v/>
      </c>
      <c r="Z395" s="110" t="str">
        <f t="shared" ca="1" si="102"/>
        <v/>
      </c>
      <c r="AA395" s="109" t="str">
        <f t="shared" ca="1" si="108"/>
        <v/>
      </c>
      <c r="AC395" s="110" t="str">
        <f t="shared" ca="1" si="103"/>
        <v/>
      </c>
      <c r="AD395" s="109" t="str">
        <f t="shared" ca="1" si="109"/>
        <v/>
      </c>
      <c r="AF395" s="109" t="str">
        <f t="shared" ca="1" si="110"/>
        <v/>
      </c>
      <c r="AG395" s="110" t="str">
        <f t="shared" ca="1" si="104"/>
        <v/>
      </c>
      <c r="AH395" s="109" t="str">
        <f t="shared" ca="1" si="111"/>
        <v/>
      </c>
    </row>
    <row r="396" spans="5:34" x14ac:dyDescent="0.2">
      <c r="E396" s="108" t="str">
        <f ca="1">SELECTED!C396</f>
        <v/>
      </c>
      <c r="F396" s="104" t="str">
        <f ca="1">SELECTED!D396</f>
        <v/>
      </c>
      <c r="G396" s="104" t="str">
        <f ca="1">SELECTED!E396</f>
        <v/>
      </c>
      <c r="I396" s="110" t="str">
        <f t="shared" ca="1" si="97"/>
        <v/>
      </c>
      <c r="J396" s="110" t="str">
        <f t="shared" ca="1" si="98"/>
        <v/>
      </c>
      <c r="K396" s="110" t="str">
        <f t="shared" ca="1" si="99"/>
        <v/>
      </c>
      <c r="M396" s="110" t="str">
        <f ca="1">IFERROR(MATCH(E396,INDEX!A:A,1),"")</f>
        <v/>
      </c>
      <c r="N396" s="109" t="str">
        <f ca="1">IFERROR(OFFSET(INDEX!$F$1,M396-1,0),"")</f>
        <v/>
      </c>
      <c r="P396" s="109" t="str">
        <f t="shared" ca="1" si="105"/>
        <v/>
      </c>
      <c r="Q396" s="109" t="str">
        <f t="shared" ca="1" si="100"/>
        <v/>
      </c>
      <c r="R396" s="109" t="str">
        <f t="shared" ca="1" si="101"/>
        <v/>
      </c>
      <c r="S396" s="109" t="str">
        <f t="shared" ca="1" si="112"/>
        <v/>
      </c>
      <c r="T396" s="109" t="str">
        <f t="shared" ca="1" si="106"/>
        <v/>
      </c>
      <c r="V396" s="106" t="str">
        <f ca="1">IF(E396="","",IF(SUM($Q$4:Q396)=0,100000,ABS(SUM($P$4:P396)/SUM($Q$4:Q396))))</f>
        <v/>
      </c>
      <c r="W396" s="109" t="str">
        <f t="shared" ca="1" si="107"/>
        <v/>
      </c>
      <c r="X396" s="109" t="str">
        <f t="shared" ca="1" si="107"/>
        <v/>
      </c>
      <c r="Z396" s="110" t="str">
        <f t="shared" ca="1" si="102"/>
        <v/>
      </c>
      <c r="AA396" s="109" t="str">
        <f t="shared" ca="1" si="108"/>
        <v/>
      </c>
      <c r="AC396" s="110" t="str">
        <f t="shared" ca="1" si="103"/>
        <v/>
      </c>
      <c r="AD396" s="109" t="str">
        <f t="shared" ca="1" si="109"/>
        <v/>
      </c>
      <c r="AF396" s="109" t="str">
        <f t="shared" ca="1" si="110"/>
        <v/>
      </c>
      <c r="AG396" s="110" t="str">
        <f t="shared" ca="1" si="104"/>
        <v/>
      </c>
      <c r="AH396" s="109" t="str">
        <f t="shared" ca="1" si="111"/>
        <v/>
      </c>
    </row>
    <row r="397" spans="5:34" x14ac:dyDescent="0.2">
      <c r="E397" s="108" t="str">
        <f ca="1">SELECTED!C397</f>
        <v/>
      </c>
      <c r="F397" s="104" t="str">
        <f ca="1">SELECTED!D397</f>
        <v/>
      </c>
      <c r="G397" s="104" t="str">
        <f ca="1">SELECTED!E397</f>
        <v/>
      </c>
      <c r="I397" s="110" t="str">
        <f t="shared" ca="1" si="97"/>
        <v/>
      </c>
      <c r="J397" s="110" t="str">
        <f t="shared" ca="1" si="98"/>
        <v/>
      </c>
      <c r="K397" s="110" t="str">
        <f t="shared" ca="1" si="99"/>
        <v/>
      </c>
      <c r="M397" s="110" t="str">
        <f ca="1">IFERROR(MATCH(E397,INDEX!A:A,1),"")</f>
        <v/>
      </c>
      <c r="N397" s="109" t="str">
        <f ca="1">IFERROR(OFFSET(INDEX!$F$1,M397-1,0),"")</f>
        <v/>
      </c>
      <c r="P397" s="109" t="str">
        <f t="shared" ca="1" si="105"/>
        <v/>
      </c>
      <c r="Q397" s="109" t="str">
        <f t="shared" ca="1" si="100"/>
        <v/>
      </c>
      <c r="R397" s="109" t="str">
        <f t="shared" ca="1" si="101"/>
        <v/>
      </c>
      <c r="S397" s="109" t="str">
        <f t="shared" ca="1" si="112"/>
        <v/>
      </c>
      <c r="T397" s="109" t="str">
        <f t="shared" ca="1" si="106"/>
        <v/>
      </c>
      <c r="V397" s="106" t="str">
        <f ca="1">IF(E397="","",IF(SUM($Q$4:Q397)=0,100000,ABS(SUM($P$4:P397)/SUM($Q$4:Q397))))</f>
        <v/>
      </c>
      <c r="W397" s="109" t="str">
        <f t="shared" ca="1" si="107"/>
        <v/>
      </c>
      <c r="X397" s="109" t="str">
        <f t="shared" ca="1" si="107"/>
        <v/>
      </c>
      <c r="Z397" s="110" t="str">
        <f t="shared" ca="1" si="102"/>
        <v/>
      </c>
      <c r="AA397" s="109" t="str">
        <f t="shared" ca="1" si="108"/>
        <v/>
      </c>
      <c r="AC397" s="110" t="str">
        <f t="shared" ca="1" si="103"/>
        <v/>
      </c>
      <c r="AD397" s="109" t="str">
        <f t="shared" ca="1" si="109"/>
        <v/>
      </c>
      <c r="AF397" s="109" t="str">
        <f t="shared" ca="1" si="110"/>
        <v/>
      </c>
      <c r="AG397" s="110" t="str">
        <f t="shared" ca="1" si="104"/>
        <v/>
      </c>
      <c r="AH397" s="109" t="str">
        <f t="shared" ca="1" si="111"/>
        <v/>
      </c>
    </row>
    <row r="398" spans="5:34" x14ac:dyDescent="0.2">
      <c r="E398" s="108" t="str">
        <f ca="1">SELECTED!C398</f>
        <v/>
      </c>
      <c r="F398" s="104" t="str">
        <f ca="1">SELECTED!D398</f>
        <v/>
      </c>
      <c r="G398" s="104" t="str">
        <f ca="1">SELECTED!E398</f>
        <v/>
      </c>
      <c r="I398" s="110" t="str">
        <f t="shared" ca="1" si="97"/>
        <v/>
      </c>
      <c r="J398" s="110" t="str">
        <f t="shared" ca="1" si="98"/>
        <v/>
      </c>
      <c r="K398" s="110" t="str">
        <f t="shared" ca="1" si="99"/>
        <v/>
      </c>
      <c r="M398" s="110" t="str">
        <f ca="1">IFERROR(MATCH(E398,INDEX!A:A,1),"")</f>
        <v/>
      </c>
      <c r="N398" s="109" t="str">
        <f ca="1">IFERROR(OFFSET(INDEX!$F$1,M398-1,0),"")</f>
        <v/>
      </c>
      <c r="P398" s="109" t="str">
        <f t="shared" ca="1" si="105"/>
        <v/>
      </c>
      <c r="Q398" s="109" t="str">
        <f t="shared" ca="1" si="100"/>
        <v/>
      </c>
      <c r="R398" s="109" t="str">
        <f t="shared" ca="1" si="101"/>
        <v/>
      </c>
      <c r="S398" s="109" t="str">
        <f t="shared" ca="1" si="112"/>
        <v/>
      </c>
      <c r="T398" s="109" t="str">
        <f t="shared" ca="1" si="106"/>
        <v/>
      </c>
      <c r="V398" s="106" t="str">
        <f ca="1">IF(E398="","",IF(SUM($Q$4:Q398)=0,100000,ABS(SUM($P$4:P398)/SUM($Q$4:Q398))))</f>
        <v/>
      </c>
      <c r="W398" s="109" t="str">
        <f t="shared" ca="1" si="107"/>
        <v/>
      </c>
      <c r="X398" s="109" t="str">
        <f t="shared" ca="1" si="107"/>
        <v/>
      </c>
      <c r="Z398" s="110" t="str">
        <f t="shared" ca="1" si="102"/>
        <v/>
      </c>
      <c r="AA398" s="109" t="str">
        <f t="shared" ca="1" si="108"/>
        <v/>
      </c>
      <c r="AC398" s="110" t="str">
        <f t="shared" ca="1" si="103"/>
        <v/>
      </c>
      <c r="AD398" s="109" t="str">
        <f t="shared" ca="1" si="109"/>
        <v/>
      </c>
      <c r="AF398" s="109" t="str">
        <f t="shared" ca="1" si="110"/>
        <v/>
      </c>
      <c r="AG398" s="110" t="str">
        <f t="shared" ca="1" si="104"/>
        <v/>
      </c>
      <c r="AH398" s="109" t="str">
        <f t="shared" ca="1" si="111"/>
        <v/>
      </c>
    </row>
    <row r="399" spans="5:34" x14ac:dyDescent="0.2">
      <c r="E399" s="108" t="str">
        <f ca="1">SELECTED!C399</f>
        <v/>
      </c>
      <c r="F399" s="104" t="str">
        <f ca="1">SELECTED!D399</f>
        <v/>
      </c>
      <c r="G399" s="104" t="str">
        <f ca="1">SELECTED!E399</f>
        <v/>
      </c>
      <c r="I399" s="110" t="str">
        <f t="shared" ca="1" si="97"/>
        <v/>
      </c>
      <c r="J399" s="110" t="str">
        <f t="shared" ca="1" si="98"/>
        <v/>
      </c>
      <c r="K399" s="110" t="str">
        <f t="shared" ca="1" si="99"/>
        <v/>
      </c>
      <c r="M399" s="110" t="str">
        <f ca="1">IFERROR(MATCH(E399,INDEX!A:A,1),"")</f>
        <v/>
      </c>
      <c r="N399" s="109" t="str">
        <f ca="1">IFERROR(OFFSET(INDEX!$F$1,M399-1,0),"")</f>
        <v/>
      </c>
      <c r="P399" s="109" t="str">
        <f t="shared" ca="1" si="105"/>
        <v/>
      </c>
      <c r="Q399" s="109" t="str">
        <f t="shared" ca="1" si="100"/>
        <v/>
      </c>
      <c r="R399" s="109" t="str">
        <f t="shared" ca="1" si="101"/>
        <v/>
      </c>
      <c r="S399" s="109" t="str">
        <f t="shared" ca="1" si="112"/>
        <v/>
      </c>
      <c r="T399" s="109" t="str">
        <f t="shared" ca="1" si="106"/>
        <v/>
      </c>
      <c r="V399" s="106" t="str">
        <f ca="1">IF(E399="","",IF(SUM($Q$4:Q399)=0,100000,ABS(SUM($P$4:P399)/SUM($Q$4:Q399))))</f>
        <v/>
      </c>
      <c r="W399" s="109" t="str">
        <f t="shared" ca="1" si="107"/>
        <v/>
      </c>
      <c r="X399" s="109" t="str">
        <f t="shared" ca="1" si="107"/>
        <v/>
      </c>
      <c r="Z399" s="110" t="str">
        <f t="shared" ca="1" si="102"/>
        <v/>
      </c>
      <c r="AA399" s="109" t="str">
        <f t="shared" ca="1" si="108"/>
        <v/>
      </c>
      <c r="AC399" s="110" t="str">
        <f t="shared" ca="1" si="103"/>
        <v/>
      </c>
      <c r="AD399" s="109" t="str">
        <f t="shared" ca="1" si="109"/>
        <v/>
      </c>
      <c r="AF399" s="109" t="str">
        <f t="shared" ca="1" si="110"/>
        <v/>
      </c>
      <c r="AG399" s="110" t="str">
        <f t="shared" ca="1" si="104"/>
        <v/>
      </c>
      <c r="AH399" s="109" t="str">
        <f t="shared" ca="1" si="111"/>
        <v/>
      </c>
    </row>
    <row r="400" spans="5:34" x14ac:dyDescent="0.2">
      <c r="E400" s="108" t="str">
        <f ca="1">SELECTED!C400</f>
        <v/>
      </c>
      <c r="F400" s="104" t="str">
        <f ca="1">SELECTED!D400</f>
        <v/>
      </c>
      <c r="G400" s="104" t="str">
        <f ca="1">SELECTED!E400</f>
        <v/>
      </c>
      <c r="I400" s="110" t="str">
        <f t="shared" ca="1" si="97"/>
        <v/>
      </c>
      <c r="J400" s="110" t="str">
        <f t="shared" ca="1" si="98"/>
        <v/>
      </c>
      <c r="K400" s="110" t="str">
        <f t="shared" ca="1" si="99"/>
        <v/>
      </c>
      <c r="M400" s="110" t="str">
        <f ca="1">IFERROR(MATCH(E400,INDEX!A:A,1),"")</f>
        <v/>
      </c>
      <c r="N400" s="109" t="str">
        <f ca="1">IFERROR(OFFSET(INDEX!$F$1,M400-1,0),"")</f>
        <v/>
      </c>
      <c r="P400" s="109" t="str">
        <f t="shared" ca="1" si="105"/>
        <v/>
      </c>
      <c r="Q400" s="109" t="str">
        <f t="shared" ca="1" si="100"/>
        <v/>
      </c>
      <c r="R400" s="109" t="str">
        <f t="shared" ca="1" si="101"/>
        <v/>
      </c>
      <c r="S400" s="109" t="str">
        <f t="shared" ca="1" si="112"/>
        <v/>
      </c>
      <c r="T400" s="109" t="str">
        <f t="shared" ca="1" si="106"/>
        <v/>
      </c>
      <c r="V400" s="106" t="str">
        <f ca="1">IF(E400="","",IF(SUM($Q$4:Q400)=0,100000,ABS(SUM($P$4:P400)/SUM($Q$4:Q400))))</f>
        <v/>
      </c>
      <c r="W400" s="109" t="str">
        <f t="shared" ca="1" si="107"/>
        <v/>
      </c>
      <c r="X400" s="109" t="str">
        <f t="shared" ca="1" si="107"/>
        <v/>
      </c>
      <c r="Z400" s="110" t="str">
        <f t="shared" ca="1" si="102"/>
        <v/>
      </c>
      <c r="AA400" s="109" t="str">
        <f t="shared" ca="1" si="108"/>
        <v/>
      </c>
      <c r="AC400" s="110" t="str">
        <f t="shared" ca="1" si="103"/>
        <v/>
      </c>
      <c r="AD400" s="109" t="str">
        <f t="shared" ca="1" si="109"/>
        <v/>
      </c>
      <c r="AF400" s="109" t="str">
        <f t="shared" ca="1" si="110"/>
        <v/>
      </c>
      <c r="AG400" s="110" t="str">
        <f t="shared" ca="1" si="104"/>
        <v/>
      </c>
      <c r="AH400" s="109" t="str">
        <f t="shared" ca="1" si="111"/>
        <v/>
      </c>
    </row>
    <row r="401" spans="5:34" x14ac:dyDescent="0.2">
      <c r="E401" s="108" t="str">
        <f ca="1">SELECTED!C401</f>
        <v/>
      </c>
      <c r="F401" s="104" t="str">
        <f ca="1">SELECTED!D401</f>
        <v/>
      </c>
      <c r="G401" s="104" t="str">
        <f ca="1">SELECTED!E401</f>
        <v/>
      </c>
      <c r="I401" s="110" t="str">
        <f t="shared" ca="1" si="97"/>
        <v/>
      </c>
      <c r="J401" s="110" t="str">
        <f t="shared" ca="1" si="98"/>
        <v/>
      </c>
      <c r="K401" s="110" t="str">
        <f t="shared" ca="1" si="99"/>
        <v/>
      </c>
      <c r="M401" s="110" t="str">
        <f ca="1">IFERROR(MATCH(E401,INDEX!A:A,1),"")</f>
        <v/>
      </c>
      <c r="N401" s="109" t="str">
        <f ca="1">IFERROR(OFFSET(INDEX!$F$1,M401-1,0),"")</f>
        <v/>
      </c>
      <c r="P401" s="109" t="str">
        <f t="shared" ca="1" si="105"/>
        <v/>
      </c>
      <c r="Q401" s="109" t="str">
        <f t="shared" ca="1" si="100"/>
        <v/>
      </c>
      <c r="R401" s="109" t="str">
        <f t="shared" ca="1" si="101"/>
        <v/>
      </c>
      <c r="S401" s="109" t="str">
        <f t="shared" ca="1" si="112"/>
        <v/>
      </c>
      <c r="T401" s="109" t="str">
        <f t="shared" ca="1" si="106"/>
        <v/>
      </c>
      <c r="V401" s="106" t="str">
        <f ca="1">IF(E401="","",IF(SUM($Q$4:Q401)=0,100000,ABS(SUM($P$4:P401)/SUM($Q$4:Q401))))</f>
        <v/>
      </c>
      <c r="W401" s="109" t="str">
        <f t="shared" ca="1" si="107"/>
        <v/>
      </c>
      <c r="X401" s="109" t="str">
        <f t="shared" ca="1" si="107"/>
        <v/>
      </c>
      <c r="Z401" s="110" t="str">
        <f t="shared" ca="1" si="102"/>
        <v/>
      </c>
      <c r="AA401" s="109" t="str">
        <f t="shared" ca="1" si="108"/>
        <v/>
      </c>
      <c r="AC401" s="110" t="str">
        <f t="shared" ca="1" si="103"/>
        <v/>
      </c>
      <c r="AD401" s="109" t="str">
        <f t="shared" ca="1" si="109"/>
        <v/>
      </c>
      <c r="AF401" s="109" t="str">
        <f t="shared" ca="1" si="110"/>
        <v/>
      </c>
      <c r="AG401" s="110" t="str">
        <f t="shared" ca="1" si="104"/>
        <v/>
      </c>
      <c r="AH401" s="109" t="str">
        <f t="shared" ca="1" si="111"/>
        <v/>
      </c>
    </row>
    <row r="402" spans="5:34" x14ac:dyDescent="0.2">
      <c r="E402" s="108" t="str">
        <f ca="1">SELECTED!C402</f>
        <v/>
      </c>
      <c r="F402" s="104" t="str">
        <f ca="1">SELECTED!D402</f>
        <v/>
      </c>
      <c r="G402" s="104" t="str">
        <f ca="1">SELECTED!E402</f>
        <v/>
      </c>
      <c r="I402" s="110" t="str">
        <f t="shared" ca="1" si="97"/>
        <v/>
      </c>
      <c r="J402" s="110" t="str">
        <f t="shared" ca="1" si="98"/>
        <v/>
      </c>
      <c r="K402" s="110" t="str">
        <f t="shared" ca="1" si="99"/>
        <v/>
      </c>
      <c r="M402" s="110" t="str">
        <f ca="1">IFERROR(MATCH(E402,INDEX!A:A,1),"")</f>
        <v/>
      </c>
      <c r="N402" s="109" t="str">
        <f ca="1">IFERROR(OFFSET(INDEX!$F$1,M402-1,0),"")</f>
        <v/>
      </c>
      <c r="P402" s="109" t="str">
        <f t="shared" ca="1" si="105"/>
        <v/>
      </c>
      <c r="Q402" s="109" t="str">
        <f t="shared" ca="1" si="100"/>
        <v/>
      </c>
      <c r="R402" s="109" t="str">
        <f t="shared" ca="1" si="101"/>
        <v/>
      </c>
      <c r="S402" s="109" t="str">
        <f t="shared" ca="1" si="112"/>
        <v/>
      </c>
      <c r="T402" s="109" t="str">
        <f t="shared" ca="1" si="106"/>
        <v/>
      </c>
      <c r="V402" s="106" t="str">
        <f ca="1">IF(E402="","",IF(SUM($Q$4:Q402)=0,100000,ABS(SUM($P$4:P402)/SUM($Q$4:Q402))))</f>
        <v/>
      </c>
      <c r="W402" s="109" t="str">
        <f t="shared" ca="1" si="107"/>
        <v/>
      </c>
      <c r="X402" s="109" t="str">
        <f t="shared" ca="1" si="107"/>
        <v/>
      </c>
      <c r="Z402" s="110" t="str">
        <f t="shared" ca="1" si="102"/>
        <v/>
      </c>
      <c r="AA402" s="109" t="str">
        <f t="shared" ca="1" si="108"/>
        <v/>
      </c>
      <c r="AC402" s="110" t="str">
        <f t="shared" ca="1" si="103"/>
        <v/>
      </c>
      <c r="AD402" s="109" t="str">
        <f t="shared" ca="1" si="109"/>
        <v/>
      </c>
      <c r="AF402" s="109" t="str">
        <f t="shared" ca="1" si="110"/>
        <v/>
      </c>
      <c r="AG402" s="110" t="str">
        <f t="shared" ca="1" si="104"/>
        <v/>
      </c>
      <c r="AH402" s="109" t="str">
        <f t="shared" ca="1" si="111"/>
        <v/>
      </c>
    </row>
    <row r="403" spans="5:34" x14ac:dyDescent="0.2">
      <c r="E403" s="108" t="str">
        <f ca="1">SELECTED!C403</f>
        <v/>
      </c>
      <c r="F403" s="104" t="str">
        <f ca="1">SELECTED!D403</f>
        <v/>
      </c>
      <c r="G403" s="104" t="str">
        <f ca="1">SELECTED!E403</f>
        <v/>
      </c>
      <c r="I403" s="110" t="str">
        <f t="shared" ca="1" si="97"/>
        <v/>
      </c>
      <c r="J403" s="110" t="str">
        <f t="shared" ca="1" si="98"/>
        <v/>
      </c>
      <c r="K403" s="110" t="str">
        <f t="shared" ca="1" si="99"/>
        <v/>
      </c>
      <c r="M403" s="110" t="str">
        <f ca="1">IFERROR(MATCH(E403,INDEX!A:A,1),"")</f>
        <v/>
      </c>
      <c r="N403" s="109" t="str">
        <f ca="1">IFERROR(OFFSET(INDEX!$F$1,M403-1,0),"")</f>
        <v/>
      </c>
      <c r="P403" s="109" t="str">
        <f t="shared" ca="1" si="105"/>
        <v/>
      </c>
      <c r="Q403" s="109" t="str">
        <f t="shared" ca="1" si="100"/>
        <v/>
      </c>
      <c r="R403" s="109" t="str">
        <f t="shared" ca="1" si="101"/>
        <v/>
      </c>
      <c r="S403" s="109" t="str">
        <f t="shared" ca="1" si="112"/>
        <v/>
      </c>
      <c r="T403" s="109" t="str">
        <f t="shared" ca="1" si="106"/>
        <v/>
      </c>
      <c r="V403" s="106" t="str">
        <f ca="1">IF(E403="","",IF(SUM($Q$4:Q403)=0,100000,ABS(SUM($P$4:P403)/SUM($Q$4:Q403))))</f>
        <v/>
      </c>
      <c r="W403" s="109" t="str">
        <f t="shared" ca="1" si="107"/>
        <v/>
      </c>
      <c r="X403" s="109" t="str">
        <f t="shared" ca="1" si="107"/>
        <v/>
      </c>
      <c r="Z403" s="110" t="str">
        <f t="shared" ca="1" si="102"/>
        <v/>
      </c>
      <c r="AA403" s="109" t="str">
        <f t="shared" ca="1" si="108"/>
        <v/>
      </c>
      <c r="AC403" s="110" t="str">
        <f t="shared" ca="1" si="103"/>
        <v/>
      </c>
      <c r="AD403" s="109" t="str">
        <f t="shared" ca="1" si="109"/>
        <v/>
      </c>
      <c r="AF403" s="109" t="str">
        <f t="shared" ca="1" si="110"/>
        <v/>
      </c>
      <c r="AG403" s="110" t="str">
        <f t="shared" ca="1" si="104"/>
        <v/>
      </c>
      <c r="AH403" s="109" t="str">
        <f t="shared" ca="1" si="111"/>
        <v/>
      </c>
    </row>
    <row r="404" spans="5:34" x14ac:dyDescent="0.2">
      <c r="E404" s="108" t="str">
        <f ca="1">SELECTED!C404</f>
        <v/>
      </c>
      <c r="F404" s="104" t="str">
        <f ca="1">SELECTED!D404</f>
        <v/>
      </c>
      <c r="G404" s="104" t="str">
        <f ca="1">SELECTED!E404</f>
        <v/>
      </c>
      <c r="I404" s="110" t="str">
        <f t="shared" ca="1" si="97"/>
        <v/>
      </c>
      <c r="J404" s="110" t="str">
        <f t="shared" ca="1" si="98"/>
        <v/>
      </c>
      <c r="K404" s="110" t="str">
        <f t="shared" ca="1" si="99"/>
        <v/>
      </c>
      <c r="M404" s="110" t="str">
        <f ca="1">IFERROR(MATCH(E404,INDEX!A:A,1),"")</f>
        <v/>
      </c>
      <c r="N404" s="109" t="str">
        <f ca="1">IFERROR(OFFSET(INDEX!$F$1,M404-1,0),"")</f>
        <v/>
      </c>
      <c r="P404" s="109" t="str">
        <f t="shared" ca="1" si="105"/>
        <v/>
      </c>
      <c r="Q404" s="109" t="str">
        <f t="shared" ca="1" si="100"/>
        <v/>
      </c>
      <c r="R404" s="109" t="str">
        <f t="shared" ca="1" si="101"/>
        <v/>
      </c>
      <c r="S404" s="109" t="str">
        <f t="shared" ca="1" si="112"/>
        <v/>
      </c>
      <c r="T404" s="109" t="str">
        <f t="shared" ca="1" si="106"/>
        <v/>
      </c>
      <c r="V404" s="106" t="str">
        <f ca="1">IF(E404="","",IF(SUM($Q$4:Q404)=0,100000,ABS(SUM($P$4:P404)/SUM($Q$4:Q404))))</f>
        <v/>
      </c>
      <c r="W404" s="109" t="str">
        <f t="shared" ca="1" si="107"/>
        <v/>
      </c>
      <c r="X404" s="109" t="str">
        <f t="shared" ca="1" si="107"/>
        <v/>
      </c>
      <c r="Z404" s="110" t="str">
        <f t="shared" ca="1" si="102"/>
        <v/>
      </c>
      <c r="AA404" s="109" t="str">
        <f t="shared" ca="1" si="108"/>
        <v/>
      </c>
      <c r="AC404" s="110" t="str">
        <f t="shared" ca="1" si="103"/>
        <v/>
      </c>
      <c r="AD404" s="109" t="str">
        <f t="shared" ca="1" si="109"/>
        <v/>
      </c>
      <c r="AF404" s="109" t="str">
        <f t="shared" ca="1" si="110"/>
        <v/>
      </c>
      <c r="AG404" s="110" t="str">
        <f t="shared" ca="1" si="104"/>
        <v/>
      </c>
      <c r="AH404" s="109" t="str">
        <f t="shared" ca="1" si="111"/>
        <v/>
      </c>
    </row>
    <row r="405" spans="5:34" x14ac:dyDescent="0.2">
      <c r="E405" s="108" t="str">
        <f ca="1">SELECTED!C405</f>
        <v/>
      </c>
      <c r="F405" s="104" t="str">
        <f ca="1">SELECTED!D405</f>
        <v/>
      </c>
      <c r="G405" s="104" t="str">
        <f ca="1">SELECTED!E405</f>
        <v/>
      </c>
      <c r="I405" s="110" t="str">
        <f t="shared" ca="1" si="97"/>
        <v/>
      </c>
      <c r="J405" s="110" t="str">
        <f t="shared" ca="1" si="98"/>
        <v/>
      </c>
      <c r="K405" s="110" t="str">
        <f t="shared" ca="1" si="99"/>
        <v/>
      </c>
      <c r="M405" s="110" t="str">
        <f ca="1">IFERROR(MATCH(E405,INDEX!A:A,1),"")</f>
        <v/>
      </c>
      <c r="N405" s="109" t="str">
        <f ca="1">IFERROR(OFFSET(INDEX!$F$1,M405-1,0),"")</f>
        <v/>
      </c>
      <c r="P405" s="109" t="str">
        <f t="shared" ca="1" si="105"/>
        <v/>
      </c>
      <c r="Q405" s="109" t="str">
        <f t="shared" ca="1" si="100"/>
        <v/>
      </c>
      <c r="R405" s="109" t="str">
        <f t="shared" ca="1" si="101"/>
        <v/>
      </c>
      <c r="S405" s="109" t="str">
        <f t="shared" ca="1" si="112"/>
        <v/>
      </c>
      <c r="T405" s="109" t="str">
        <f t="shared" ca="1" si="106"/>
        <v/>
      </c>
      <c r="V405" s="106" t="str">
        <f ca="1">IF(E405="","",IF(SUM($Q$4:Q405)=0,100000,ABS(SUM($P$4:P405)/SUM($Q$4:Q405))))</f>
        <v/>
      </c>
      <c r="W405" s="109" t="str">
        <f t="shared" ca="1" si="107"/>
        <v/>
      </c>
      <c r="X405" s="109" t="str">
        <f t="shared" ca="1" si="107"/>
        <v/>
      </c>
      <c r="Z405" s="110" t="str">
        <f t="shared" ca="1" si="102"/>
        <v/>
      </c>
      <c r="AA405" s="109" t="str">
        <f t="shared" ca="1" si="108"/>
        <v/>
      </c>
      <c r="AC405" s="110" t="str">
        <f t="shared" ca="1" si="103"/>
        <v/>
      </c>
      <c r="AD405" s="109" t="str">
        <f t="shared" ca="1" si="109"/>
        <v/>
      </c>
      <c r="AF405" s="109" t="str">
        <f t="shared" ca="1" si="110"/>
        <v/>
      </c>
      <c r="AG405" s="110" t="str">
        <f t="shared" ca="1" si="104"/>
        <v/>
      </c>
      <c r="AH405" s="109" t="str">
        <f t="shared" ca="1" si="111"/>
        <v/>
      </c>
    </row>
    <row r="406" spans="5:34" x14ac:dyDescent="0.2">
      <c r="E406" s="108" t="str">
        <f ca="1">SELECTED!C406</f>
        <v/>
      </c>
      <c r="F406" s="104" t="str">
        <f ca="1">SELECTED!D406</f>
        <v/>
      </c>
      <c r="G406" s="104" t="str">
        <f ca="1">SELECTED!E406</f>
        <v/>
      </c>
      <c r="I406" s="110" t="str">
        <f t="shared" ca="1" si="97"/>
        <v/>
      </c>
      <c r="J406" s="110" t="str">
        <f t="shared" ca="1" si="98"/>
        <v/>
      </c>
      <c r="K406" s="110" t="str">
        <f t="shared" ca="1" si="99"/>
        <v/>
      </c>
      <c r="M406" s="110" t="str">
        <f ca="1">IFERROR(MATCH(E406,INDEX!A:A,1),"")</f>
        <v/>
      </c>
      <c r="N406" s="109" t="str">
        <f ca="1">IFERROR(OFFSET(INDEX!$F$1,M406-1,0),"")</f>
        <v/>
      </c>
      <c r="P406" s="109" t="str">
        <f t="shared" ca="1" si="105"/>
        <v/>
      </c>
      <c r="Q406" s="109" t="str">
        <f t="shared" ca="1" si="100"/>
        <v/>
      </c>
      <c r="R406" s="109" t="str">
        <f t="shared" ca="1" si="101"/>
        <v/>
      </c>
      <c r="S406" s="109" t="str">
        <f t="shared" ca="1" si="112"/>
        <v/>
      </c>
      <c r="T406" s="109" t="str">
        <f t="shared" ca="1" si="106"/>
        <v/>
      </c>
      <c r="V406" s="106" t="str">
        <f ca="1">IF(E406="","",IF(SUM($Q$4:Q406)=0,100000,ABS(SUM($P$4:P406)/SUM($Q$4:Q406))))</f>
        <v/>
      </c>
      <c r="W406" s="109" t="str">
        <f t="shared" ca="1" si="107"/>
        <v/>
      </c>
      <c r="X406" s="109" t="str">
        <f t="shared" ca="1" si="107"/>
        <v/>
      </c>
      <c r="Z406" s="110" t="str">
        <f t="shared" ca="1" si="102"/>
        <v/>
      </c>
      <c r="AA406" s="109" t="str">
        <f t="shared" ca="1" si="108"/>
        <v/>
      </c>
      <c r="AC406" s="110" t="str">
        <f t="shared" ca="1" si="103"/>
        <v/>
      </c>
      <c r="AD406" s="109" t="str">
        <f t="shared" ca="1" si="109"/>
        <v/>
      </c>
      <c r="AF406" s="109" t="str">
        <f t="shared" ca="1" si="110"/>
        <v/>
      </c>
      <c r="AG406" s="110" t="str">
        <f t="shared" ca="1" si="104"/>
        <v/>
      </c>
      <c r="AH406" s="109" t="str">
        <f t="shared" ca="1" si="111"/>
        <v/>
      </c>
    </row>
    <row r="407" spans="5:34" x14ac:dyDescent="0.2">
      <c r="E407" s="108" t="str">
        <f ca="1">SELECTED!C407</f>
        <v/>
      </c>
      <c r="F407" s="104" t="str">
        <f ca="1">SELECTED!D407</f>
        <v/>
      </c>
      <c r="G407" s="104" t="str">
        <f ca="1">SELECTED!E407</f>
        <v/>
      </c>
      <c r="I407" s="110" t="str">
        <f t="shared" ca="1" si="97"/>
        <v/>
      </c>
      <c r="J407" s="110" t="str">
        <f t="shared" ca="1" si="98"/>
        <v/>
      </c>
      <c r="K407" s="110" t="str">
        <f t="shared" ca="1" si="99"/>
        <v/>
      </c>
      <c r="M407" s="110" t="str">
        <f ca="1">IFERROR(MATCH(E407,INDEX!A:A,1),"")</f>
        <v/>
      </c>
      <c r="N407" s="109" t="str">
        <f ca="1">IFERROR(OFFSET(INDEX!$F$1,M407-1,0),"")</f>
        <v/>
      </c>
      <c r="P407" s="109" t="str">
        <f t="shared" ca="1" si="105"/>
        <v/>
      </c>
      <c r="Q407" s="109" t="str">
        <f t="shared" ca="1" si="100"/>
        <v/>
      </c>
      <c r="R407" s="109" t="str">
        <f t="shared" ca="1" si="101"/>
        <v/>
      </c>
      <c r="S407" s="109" t="str">
        <f t="shared" ca="1" si="112"/>
        <v/>
      </c>
      <c r="T407" s="109" t="str">
        <f t="shared" ca="1" si="106"/>
        <v/>
      </c>
      <c r="V407" s="106" t="str">
        <f ca="1">IF(E407="","",IF(SUM($Q$4:Q407)=0,100000,ABS(SUM($P$4:P407)/SUM($Q$4:Q407))))</f>
        <v/>
      </c>
      <c r="W407" s="109" t="str">
        <f t="shared" ca="1" si="107"/>
        <v/>
      </c>
      <c r="X407" s="109" t="str">
        <f t="shared" ca="1" si="107"/>
        <v/>
      </c>
      <c r="Z407" s="110" t="str">
        <f t="shared" ca="1" si="102"/>
        <v/>
      </c>
      <c r="AA407" s="109" t="str">
        <f t="shared" ca="1" si="108"/>
        <v/>
      </c>
      <c r="AC407" s="110" t="str">
        <f t="shared" ca="1" si="103"/>
        <v/>
      </c>
      <c r="AD407" s="109" t="str">
        <f t="shared" ca="1" si="109"/>
        <v/>
      </c>
      <c r="AF407" s="109" t="str">
        <f t="shared" ca="1" si="110"/>
        <v/>
      </c>
      <c r="AG407" s="110" t="str">
        <f t="shared" ca="1" si="104"/>
        <v/>
      </c>
      <c r="AH407" s="109" t="str">
        <f t="shared" ca="1" si="111"/>
        <v/>
      </c>
    </row>
    <row r="408" spans="5:34" x14ac:dyDescent="0.2">
      <c r="E408" s="108" t="str">
        <f ca="1">SELECTED!C408</f>
        <v/>
      </c>
      <c r="F408" s="104" t="str">
        <f ca="1">SELECTED!D408</f>
        <v/>
      </c>
      <c r="G408" s="104" t="str">
        <f ca="1">SELECTED!E408</f>
        <v/>
      </c>
      <c r="I408" s="110" t="str">
        <f t="shared" ca="1" si="97"/>
        <v/>
      </c>
      <c r="J408" s="110" t="str">
        <f t="shared" ca="1" si="98"/>
        <v/>
      </c>
      <c r="K408" s="110" t="str">
        <f t="shared" ca="1" si="99"/>
        <v/>
      </c>
      <c r="M408" s="110" t="str">
        <f ca="1">IFERROR(MATCH(E408,INDEX!A:A,1),"")</f>
        <v/>
      </c>
      <c r="N408" s="109" t="str">
        <f ca="1">IFERROR(OFFSET(INDEX!$F$1,M408-1,0),"")</f>
        <v/>
      </c>
      <c r="P408" s="109" t="str">
        <f t="shared" ca="1" si="105"/>
        <v/>
      </c>
      <c r="Q408" s="109" t="str">
        <f t="shared" ca="1" si="100"/>
        <v/>
      </c>
      <c r="R408" s="109" t="str">
        <f t="shared" ca="1" si="101"/>
        <v/>
      </c>
      <c r="S408" s="109" t="str">
        <f t="shared" ca="1" si="112"/>
        <v/>
      </c>
      <c r="T408" s="109" t="str">
        <f t="shared" ca="1" si="106"/>
        <v/>
      </c>
      <c r="V408" s="106" t="str">
        <f ca="1">IF(E408="","",IF(SUM($Q$4:Q408)=0,100000,ABS(SUM($P$4:P408)/SUM($Q$4:Q408))))</f>
        <v/>
      </c>
      <c r="W408" s="109" t="str">
        <f t="shared" ca="1" si="107"/>
        <v/>
      </c>
      <c r="X408" s="109" t="str">
        <f t="shared" ca="1" si="107"/>
        <v/>
      </c>
      <c r="Z408" s="110" t="str">
        <f t="shared" ca="1" si="102"/>
        <v/>
      </c>
      <c r="AA408" s="109" t="str">
        <f t="shared" ca="1" si="108"/>
        <v/>
      </c>
      <c r="AC408" s="110" t="str">
        <f t="shared" ca="1" si="103"/>
        <v/>
      </c>
      <c r="AD408" s="109" t="str">
        <f t="shared" ca="1" si="109"/>
        <v/>
      </c>
      <c r="AF408" s="109" t="str">
        <f t="shared" ca="1" si="110"/>
        <v/>
      </c>
      <c r="AG408" s="110" t="str">
        <f t="shared" ca="1" si="104"/>
        <v/>
      </c>
      <c r="AH408" s="109" t="str">
        <f t="shared" ca="1" si="111"/>
        <v/>
      </c>
    </row>
    <row r="409" spans="5:34" x14ac:dyDescent="0.2">
      <c r="E409" s="108" t="str">
        <f ca="1">SELECTED!C409</f>
        <v/>
      </c>
      <c r="F409" s="104" t="str">
        <f ca="1">SELECTED!D409</f>
        <v/>
      </c>
      <c r="G409" s="104" t="str">
        <f ca="1">SELECTED!E409</f>
        <v/>
      </c>
      <c r="I409" s="110" t="str">
        <f t="shared" ca="1" si="97"/>
        <v/>
      </c>
      <c r="J409" s="110" t="str">
        <f t="shared" ca="1" si="98"/>
        <v/>
      </c>
      <c r="K409" s="110" t="str">
        <f t="shared" ca="1" si="99"/>
        <v/>
      </c>
      <c r="M409" s="110" t="str">
        <f ca="1">IFERROR(MATCH(E409,INDEX!A:A,1),"")</f>
        <v/>
      </c>
      <c r="N409" s="109" t="str">
        <f ca="1">IFERROR(OFFSET(INDEX!$F$1,M409-1,0),"")</f>
        <v/>
      </c>
      <c r="P409" s="109" t="str">
        <f t="shared" ca="1" si="105"/>
        <v/>
      </c>
      <c r="Q409" s="109" t="str">
        <f t="shared" ca="1" si="100"/>
        <v/>
      </c>
      <c r="R409" s="109" t="str">
        <f t="shared" ca="1" si="101"/>
        <v/>
      </c>
      <c r="S409" s="109" t="str">
        <f t="shared" ca="1" si="112"/>
        <v/>
      </c>
      <c r="T409" s="109" t="str">
        <f t="shared" ca="1" si="106"/>
        <v/>
      </c>
      <c r="V409" s="106" t="str">
        <f ca="1">IF(E409="","",IF(SUM($Q$4:Q409)=0,100000,ABS(SUM($P$4:P409)/SUM($Q$4:Q409))))</f>
        <v/>
      </c>
      <c r="W409" s="109" t="str">
        <f t="shared" ca="1" si="107"/>
        <v/>
      </c>
      <c r="X409" s="109" t="str">
        <f t="shared" ca="1" si="107"/>
        <v/>
      </c>
      <c r="Z409" s="110" t="str">
        <f t="shared" ca="1" si="102"/>
        <v/>
      </c>
      <c r="AA409" s="109" t="str">
        <f t="shared" ca="1" si="108"/>
        <v/>
      </c>
      <c r="AC409" s="110" t="str">
        <f t="shared" ca="1" si="103"/>
        <v/>
      </c>
      <c r="AD409" s="109" t="str">
        <f t="shared" ca="1" si="109"/>
        <v/>
      </c>
      <c r="AF409" s="109" t="str">
        <f t="shared" ca="1" si="110"/>
        <v/>
      </c>
      <c r="AG409" s="110" t="str">
        <f t="shared" ca="1" si="104"/>
        <v/>
      </c>
      <c r="AH409" s="109" t="str">
        <f t="shared" ca="1" si="111"/>
        <v/>
      </c>
    </row>
    <row r="410" spans="5:34" x14ac:dyDescent="0.2">
      <c r="E410" s="108" t="str">
        <f ca="1">SELECTED!C410</f>
        <v/>
      </c>
      <c r="F410" s="104" t="str">
        <f ca="1">SELECTED!D410</f>
        <v/>
      </c>
      <c r="G410" s="104" t="str">
        <f ca="1">SELECTED!E410</f>
        <v/>
      </c>
      <c r="I410" s="110" t="str">
        <f t="shared" ca="1" si="97"/>
        <v/>
      </c>
      <c r="J410" s="110" t="str">
        <f t="shared" ca="1" si="98"/>
        <v/>
      </c>
      <c r="K410" s="110" t="str">
        <f t="shared" ca="1" si="99"/>
        <v/>
      </c>
      <c r="M410" s="110" t="str">
        <f ca="1">IFERROR(MATCH(E410,INDEX!A:A,1),"")</f>
        <v/>
      </c>
      <c r="N410" s="109" t="str">
        <f ca="1">IFERROR(OFFSET(INDEX!$F$1,M410-1,0),"")</f>
        <v/>
      </c>
      <c r="P410" s="109" t="str">
        <f t="shared" ca="1" si="105"/>
        <v/>
      </c>
      <c r="Q410" s="109" t="str">
        <f t="shared" ca="1" si="100"/>
        <v/>
      </c>
      <c r="R410" s="109" t="str">
        <f t="shared" ca="1" si="101"/>
        <v/>
      </c>
      <c r="S410" s="109" t="str">
        <f t="shared" ca="1" si="112"/>
        <v/>
      </c>
      <c r="T410" s="109" t="str">
        <f t="shared" ca="1" si="106"/>
        <v/>
      </c>
      <c r="V410" s="106" t="str">
        <f ca="1">IF(E410="","",IF(SUM($Q$4:Q410)=0,100000,ABS(SUM($P$4:P410)/SUM($Q$4:Q410))))</f>
        <v/>
      </c>
      <c r="W410" s="109" t="str">
        <f t="shared" ca="1" si="107"/>
        <v/>
      </c>
      <c r="X410" s="109" t="str">
        <f t="shared" ca="1" si="107"/>
        <v/>
      </c>
      <c r="Z410" s="110" t="str">
        <f t="shared" ca="1" si="102"/>
        <v/>
      </c>
      <c r="AA410" s="109" t="str">
        <f t="shared" ca="1" si="108"/>
        <v/>
      </c>
      <c r="AC410" s="110" t="str">
        <f t="shared" ca="1" si="103"/>
        <v/>
      </c>
      <c r="AD410" s="109" t="str">
        <f t="shared" ca="1" si="109"/>
        <v/>
      </c>
      <c r="AF410" s="109" t="str">
        <f t="shared" ca="1" si="110"/>
        <v/>
      </c>
      <c r="AG410" s="110" t="str">
        <f t="shared" ca="1" si="104"/>
        <v/>
      </c>
      <c r="AH410" s="109" t="str">
        <f t="shared" ca="1" si="111"/>
        <v/>
      </c>
    </row>
    <row r="411" spans="5:34" x14ac:dyDescent="0.2">
      <c r="E411" s="108" t="str">
        <f ca="1">SELECTED!C411</f>
        <v/>
      </c>
      <c r="F411" s="104" t="str">
        <f ca="1">SELECTED!D411</f>
        <v/>
      </c>
      <c r="G411" s="104" t="str">
        <f ca="1">SELECTED!E411</f>
        <v/>
      </c>
      <c r="I411" s="110" t="str">
        <f t="shared" ca="1" si="97"/>
        <v/>
      </c>
      <c r="J411" s="110" t="str">
        <f t="shared" ca="1" si="98"/>
        <v/>
      </c>
      <c r="K411" s="110" t="str">
        <f t="shared" ca="1" si="99"/>
        <v/>
      </c>
      <c r="M411" s="110" t="str">
        <f ca="1">IFERROR(MATCH(E411,INDEX!A:A,1),"")</f>
        <v/>
      </c>
      <c r="N411" s="109" t="str">
        <f ca="1">IFERROR(OFFSET(INDEX!$F$1,M411-1,0),"")</f>
        <v/>
      </c>
      <c r="P411" s="109" t="str">
        <f t="shared" ca="1" si="105"/>
        <v/>
      </c>
      <c r="Q411" s="109" t="str">
        <f t="shared" ca="1" si="100"/>
        <v/>
      </c>
      <c r="R411" s="109" t="str">
        <f t="shared" ca="1" si="101"/>
        <v/>
      </c>
      <c r="S411" s="109" t="str">
        <f t="shared" ca="1" si="112"/>
        <v/>
      </c>
      <c r="T411" s="109" t="str">
        <f t="shared" ca="1" si="106"/>
        <v/>
      </c>
      <c r="V411" s="106" t="str">
        <f ca="1">IF(E411="","",IF(SUM($Q$4:Q411)=0,100000,ABS(SUM($P$4:P411)/SUM($Q$4:Q411))))</f>
        <v/>
      </c>
      <c r="W411" s="109" t="str">
        <f t="shared" ca="1" si="107"/>
        <v/>
      </c>
      <c r="X411" s="109" t="str">
        <f t="shared" ca="1" si="107"/>
        <v/>
      </c>
      <c r="Z411" s="110" t="str">
        <f t="shared" ca="1" si="102"/>
        <v/>
      </c>
      <c r="AA411" s="109" t="str">
        <f t="shared" ca="1" si="108"/>
        <v/>
      </c>
      <c r="AC411" s="110" t="str">
        <f t="shared" ca="1" si="103"/>
        <v/>
      </c>
      <c r="AD411" s="109" t="str">
        <f t="shared" ca="1" si="109"/>
        <v/>
      </c>
      <c r="AF411" s="109" t="str">
        <f t="shared" ca="1" si="110"/>
        <v/>
      </c>
      <c r="AG411" s="110" t="str">
        <f t="shared" ca="1" si="104"/>
        <v/>
      </c>
      <c r="AH411" s="109" t="str">
        <f t="shared" ca="1" si="111"/>
        <v/>
      </c>
    </row>
    <row r="412" spans="5:34" x14ac:dyDescent="0.2">
      <c r="E412" s="108" t="str">
        <f ca="1">SELECTED!C412</f>
        <v/>
      </c>
      <c r="F412" s="104" t="str">
        <f ca="1">SELECTED!D412</f>
        <v/>
      </c>
      <c r="G412" s="104" t="str">
        <f ca="1">SELECTED!E412</f>
        <v/>
      </c>
      <c r="I412" s="110" t="str">
        <f t="shared" ca="1" si="97"/>
        <v/>
      </c>
      <c r="J412" s="110" t="str">
        <f t="shared" ca="1" si="98"/>
        <v/>
      </c>
      <c r="K412" s="110" t="str">
        <f t="shared" ca="1" si="99"/>
        <v/>
      </c>
      <c r="M412" s="110" t="str">
        <f ca="1">IFERROR(MATCH(E412,INDEX!A:A,1),"")</f>
        <v/>
      </c>
      <c r="N412" s="109" t="str">
        <f ca="1">IFERROR(OFFSET(INDEX!$F$1,M412-1,0),"")</f>
        <v/>
      </c>
      <c r="P412" s="109" t="str">
        <f t="shared" ca="1" si="105"/>
        <v/>
      </c>
      <c r="Q412" s="109" t="str">
        <f t="shared" ca="1" si="100"/>
        <v/>
      </c>
      <c r="R412" s="109" t="str">
        <f t="shared" ca="1" si="101"/>
        <v/>
      </c>
      <c r="S412" s="109" t="str">
        <f t="shared" ca="1" si="112"/>
        <v/>
      </c>
      <c r="T412" s="109" t="str">
        <f t="shared" ca="1" si="106"/>
        <v/>
      </c>
      <c r="V412" s="106" t="str">
        <f ca="1">IF(E412="","",IF(SUM($Q$4:Q412)=0,100000,ABS(SUM($P$4:P412)/SUM($Q$4:Q412))))</f>
        <v/>
      </c>
      <c r="W412" s="109" t="str">
        <f t="shared" ca="1" si="107"/>
        <v/>
      </c>
      <c r="X412" s="109" t="str">
        <f t="shared" ca="1" si="107"/>
        <v/>
      </c>
      <c r="Z412" s="110" t="str">
        <f t="shared" ca="1" si="102"/>
        <v/>
      </c>
      <c r="AA412" s="109" t="str">
        <f t="shared" ca="1" si="108"/>
        <v/>
      </c>
      <c r="AC412" s="110" t="str">
        <f t="shared" ca="1" si="103"/>
        <v/>
      </c>
      <c r="AD412" s="109" t="str">
        <f t="shared" ca="1" si="109"/>
        <v/>
      </c>
      <c r="AF412" s="109" t="str">
        <f t="shared" ca="1" si="110"/>
        <v/>
      </c>
      <c r="AG412" s="110" t="str">
        <f t="shared" ca="1" si="104"/>
        <v/>
      </c>
      <c r="AH412" s="109" t="str">
        <f t="shared" ca="1" si="111"/>
        <v/>
      </c>
    </row>
    <row r="413" spans="5:34" x14ac:dyDescent="0.2">
      <c r="E413" s="108" t="str">
        <f ca="1">SELECTED!C413</f>
        <v/>
      </c>
      <c r="F413" s="104" t="str">
        <f ca="1">SELECTED!D413</f>
        <v/>
      </c>
      <c r="G413" s="104" t="str">
        <f ca="1">SELECTED!E413</f>
        <v/>
      </c>
      <c r="I413" s="110" t="str">
        <f t="shared" ca="1" si="97"/>
        <v/>
      </c>
      <c r="J413" s="110" t="str">
        <f t="shared" ca="1" si="98"/>
        <v/>
      </c>
      <c r="K413" s="110" t="str">
        <f t="shared" ca="1" si="99"/>
        <v/>
      </c>
      <c r="M413" s="110" t="str">
        <f ca="1">IFERROR(MATCH(E413,INDEX!A:A,1),"")</f>
        <v/>
      </c>
      <c r="N413" s="109" t="str">
        <f ca="1">IFERROR(OFFSET(INDEX!$F$1,M413-1,0),"")</f>
        <v/>
      </c>
      <c r="P413" s="109" t="str">
        <f t="shared" ca="1" si="105"/>
        <v/>
      </c>
      <c r="Q413" s="109" t="str">
        <f t="shared" ca="1" si="100"/>
        <v/>
      </c>
      <c r="R413" s="109" t="str">
        <f t="shared" ca="1" si="101"/>
        <v/>
      </c>
      <c r="S413" s="109" t="str">
        <f t="shared" ca="1" si="112"/>
        <v/>
      </c>
      <c r="T413" s="109" t="str">
        <f t="shared" ca="1" si="106"/>
        <v/>
      </c>
      <c r="V413" s="106" t="str">
        <f ca="1">IF(E413="","",IF(SUM($Q$4:Q413)=0,100000,ABS(SUM($P$4:P413)/SUM($Q$4:Q413))))</f>
        <v/>
      </c>
      <c r="W413" s="109" t="str">
        <f t="shared" ca="1" si="107"/>
        <v/>
      </c>
      <c r="X413" s="109" t="str">
        <f t="shared" ca="1" si="107"/>
        <v/>
      </c>
      <c r="Z413" s="110" t="str">
        <f t="shared" ca="1" si="102"/>
        <v/>
      </c>
      <c r="AA413" s="109" t="str">
        <f t="shared" ca="1" si="108"/>
        <v/>
      </c>
      <c r="AC413" s="110" t="str">
        <f t="shared" ca="1" si="103"/>
        <v/>
      </c>
      <c r="AD413" s="109" t="str">
        <f t="shared" ca="1" si="109"/>
        <v/>
      </c>
      <c r="AF413" s="109" t="str">
        <f t="shared" ca="1" si="110"/>
        <v/>
      </c>
      <c r="AG413" s="110" t="str">
        <f t="shared" ca="1" si="104"/>
        <v/>
      </c>
      <c r="AH413" s="109" t="str">
        <f t="shared" ca="1" si="111"/>
        <v/>
      </c>
    </row>
    <row r="414" spans="5:34" x14ac:dyDescent="0.2">
      <c r="E414" s="108" t="str">
        <f ca="1">SELECTED!C414</f>
        <v/>
      </c>
      <c r="F414" s="104" t="str">
        <f ca="1">SELECTED!D414</f>
        <v/>
      </c>
      <c r="G414" s="104" t="str">
        <f ca="1">SELECTED!E414</f>
        <v/>
      </c>
      <c r="I414" s="110" t="str">
        <f t="shared" ca="1" si="97"/>
        <v/>
      </c>
      <c r="J414" s="110" t="str">
        <f t="shared" ca="1" si="98"/>
        <v/>
      </c>
      <c r="K414" s="110" t="str">
        <f t="shared" ca="1" si="99"/>
        <v/>
      </c>
      <c r="M414" s="110" t="str">
        <f ca="1">IFERROR(MATCH(E414,INDEX!A:A,1),"")</f>
        <v/>
      </c>
      <c r="N414" s="109" t="str">
        <f ca="1">IFERROR(OFFSET(INDEX!$F$1,M414-1,0),"")</f>
        <v/>
      </c>
      <c r="P414" s="109" t="str">
        <f t="shared" ca="1" si="105"/>
        <v/>
      </c>
      <c r="Q414" s="109" t="str">
        <f t="shared" ca="1" si="100"/>
        <v/>
      </c>
      <c r="R414" s="109" t="str">
        <f t="shared" ca="1" si="101"/>
        <v/>
      </c>
      <c r="S414" s="109" t="str">
        <f t="shared" ca="1" si="112"/>
        <v/>
      </c>
      <c r="T414" s="109" t="str">
        <f t="shared" ca="1" si="106"/>
        <v/>
      </c>
      <c r="V414" s="106" t="str">
        <f ca="1">IF(E414="","",IF(SUM($Q$4:Q414)=0,100000,ABS(SUM($P$4:P414)/SUM($Q$4:Q414))))</f>
        <v/>
      </c>
      <c r="W414" s="109" t="str">
        <f t="shared" ca="1" si="107"/>
        <v/>
      </c>
      <c r="X414" s="109" t="str">
        <f t="shared" ca="1" si="107"/>
        <v/>
      </c>
      <c r="Z414" s="110" t="str">
        <f t="shared" ca="1" si="102"/>
        <v/>
      </c>
      <c r="AA414" s="109" t="str">
        <f t="shared" ca="1" si="108"/>
        <v/>
      </c>
      <c r="AC414" s="110" t="str">
        <f t="shared" ca="1" si="103"/>
        <v/>
      </c>
      <c r="AD414" s="109" t="str">
        <f t="shared" ca="1" si="109"/>
        <v/>
      </c>
      <c r="AF414" s="109" t="str">
        <f t="shared" ca="1" si="110"/>
        <v/>
      </c>
      <c r="AG414" s="110" t="str">
        <f t="shared" ca="1" si="104"/>
        <v/>
      </c>
      <c r="AH414" s="109" t="str">
        <f t="shared" ca="1" si="111"/>
        <v/>
      </c>
    </row>
    <row r="415" spans="5:34" x14ac:dyDescent="0.2">
      <c r="E415" s="108" t="str">
        <f ca="1">SELECTED!C415</f>
        <v/>
      </c>
      <c r="F415" s="104" t="str">
        <f ca="1">SELECTED!D415</f>
        <v/>
      </c>
      <c r="G415" s="104" t="str">
        <f ca="1">SELECTED!E415</f>
        <v/>
      </c>
      <c r="I415" s="110" t="str">
        <f t="shared" ca="1" si="97"/>
        <v/>
      </c>
      <c r="J415" s="110" t="str">
        <f t="shared" ca="1" si="98"/>
        <v/>
      </c>
      <c r="K415" s="110" t="str">
        <f t="shared" ca="1" si="99"/>
        <v/>
      </c>
      <c r="M415" s="110" t="str">
        <f ca="1">IFERROR(MATCH(E415,INDEX!A:A,1),"")</f>
        <v/>
      </c>
      <c r="N415" s="109" t="str">
        <f ca="1">IFERROR(OFFSET(INDEX!$F$1,M415-1,0),"")</f>
        <v/>
      </c>
      <c r="P415" s="109" t="str">
        <f t="shared" ca="1" si="105"/>
        <v/>
      </c>
      <c r="Q415" s="109" t="str">
        <f t="shared" ca="1" si="100"/>
        <v/>
      </c>
      <c r="R415" s="109" t="str">
        <f t="shared" ca="1" si="101"/>
        <v/>
      </c>
      <c r="S415" s="109" t="str">
        <f t="shared" ca="1" si="112"/>
        <v/>
      </c>
      <c r="T415" s="109" t="str">
        <f t="shared" ca="1" si="106"/>
        <v/>
      </c>
      <c r="V415" s="106" t="str">
        <f ca="1">IF(E415="","",IF(SUM($Q$4:Q415)=0,100000,ABS(SUM($P$4:P415)/SUM($Q$4:Q415))))</f>
        <v/>
      </c>
      <c r="W415" s="109" t="str">
        <f t="shared" ca="1" si="107"/>
        <v/>
      </c>
      <c r="X415" s="109" t="str">
        <f t="shared" ca="1" si="107"/>
        <v/>
      </c>
      <c r="Z415" s="110" t="str">
        <f t="shared" ca="1" si="102"/>
        <v/>
      </c>
      <c r="AA415" s="109" t="str">
        <f t="shared" ca="1" si="108"/>
        <v/>
      </c>
      <c r="AC415" s="110" t="str">
        <f t="shared" ca="1" si="103"/>
        <v/>
      </c>
      <c r="AD415" s="109" t="str">
        <f t="shared" ca="1" si="109"/>
        <v/>
      </c>
      <c r="AF415" s="109" t="str">
        <f t="shared" ca="1" si="110"/>
        <v/>
      </c>
      <c r="AG415" s="110" t="str">
        <f t="shared" ca="1" si="104"/>
        <v/>
      </c>
      <c r="AH415" s="109" t="str">
        <f t="shared" ca="1" si="111"/>
        <v/>
      </c>
    </row>
    <row r="416" spans="5:34" x14ac:dyDescent="0.2">
      <c r="E416" s="108" t="str">
        <f ca="1">SELECTED!C416</f>
        <v/>
      </c>
      <c r="F416" s="104" t="str">
        <f ca="1">SELECTED!D416</f>
        <v/>
      </c>
      <c r="G416" s="104" t="str">
        <f ca="1">SELECTED!E416</f>
        <v/>
      </c>
      <c r="I416" s="110" t="str">
        <f t="shared" ca="1" si="97"/>
        <v/>
      </c>
      <c r="J416" s="110" t="str">
        <f t="shared" ca="1" si="98"/>
        <v/>
      </c>
      <c r="K416" s="110" t="str">
        <f t="shared" ca="1" si="99"/>
        <v/>
      </c>
      <c r="M416" s="110" t="str">
        <f ca="1">IFERROR(MATCH(E416,INDEX!A:A,1),"")</f>
        <v/>
      </c>
      <c r="N416" s="109" t="str">
        <f ca="1">IFERROR(OFFSET(INDEX!$F$1,M416-1,0),"")</f>
        <v/>
      </c>
      <c r="P416" s="109" t="str">
        <f t="shared" ca="1" si="105"/>
        <v/>
      </c>
      <c r="Q416" s="109" t="str">
        <f t="shared" ca="1" si="100"/>
        <v/>
      </c>
      <c r="R416" s="109" t="str">
        <f t="shared" ca="1" si="101"/>
        <v/>
      </c>
      <c r="S416" s="109" t="str">
        <f t="shared" ca="1" si="112"/>
        <v/>
      </c>
      <c r="T416" s="109" t="str">
        <f t="shared" ca="1" si="106"/>
        <v/>
      </c>
      <c r="V416" s="106" t="str">
        <f ca="1">IF(E416="","",IF(SUM($Q$4:Q416)=0,100000,ABS(SUM($P$4:P416)/SUM($Q$4:Q416))))</f>
        <v/>
      </c>
      <c r="W416" s="109" t="str">
        <f t="shared" ca="1" si="107"/>
        <v/>
      </c>
      <c r="X416" s="109" t="str">
        <f t="shared" ca="1" si="107"/>
        <v/>
      </c>
      <c r="Z416" s="110" t="str">
        <f t="shared" ca="1" si="102"/>
        <v/>
      </c>
      <c r="AA416" s="109" t="str">
        <f t="shared" ca="1" si="108"/>
        <v/>
      </c>
      <c r="AC416" s="110" t="str">
        <f t="shared" ca="1" si="103"/>
        <v/>
      </c>
      <c r="AD416" s="109" t="str">
        <f t="shared" ca="1" si="109"/>
        <v/>
      </c>
      <c r="AF416" s="109" t="str">
        <f t="shared" ca="1" si="110"/>
        <v/>
      </c>
      <c r="AG416" s="110" t="str">
        <f t="shared" ca="1" si="104"/>
        <v/>
      </c>
      <c r="AH416" s="109" t="str">
        <f t="shared" ca="1" si="111"/>
        <v/>
      </c>
    </row>
    <row r="417" spans="5:34" x14ac:dyDescent="0.2">
      <c r="E417" s="108" t="str">
        <f ca="1">SELECTED!C417</f>
        <v/>
      </c>
      <c r="F417" s="104" t="str">
        <f ca="1">SELECTED!D417</f>
        <v/>
      </c>
      <c r="G417" s="104" t="str">
        <f ca="1">SELECTED!E417</f>
        <v/>
      </c>
      <c r="I417" s="110" t="str">
        <f t="shared" ca="1" si="97"/>
        <v/>
      </c>
      <c r="J417" s="110" t="str">
        <f t="shared" ca="1" si="98"/>
        <v/>
      </c>
      <c r="K417" s="110" t="str">
        <f t="shared" ca="1" si="99"/>
        <v/>
      </c>
      <c r="M417" s="110" t="str">
        <f ca="1">IFERROR(MATCH(E417,INDEX!A:A,1),"")</f>
        <v/>
      </c>
      <c r="N417" s="109" t="str">
        <f ca="1">IFERROR(OFFSET(INDEX!$F$1,M417-1,0),"")</f>
        <v/>
      </c>
      <c r="P417" s="109" t="str">
        <f t="shared" ca="1" si="105"/>
        <v/>
      </c>
      <c r="Q417" s="109" t="str">
        <f t="shared" ca="1" si="100"/>
        <v/>
      </c>
      <c r="R417" s="109" t="str">
        <f t="shared" ca="1" si="101"/>
        <v/>
      </c>
      <c r="S417" s="109" t="str">
        <f t="shared" ca="1" si="112"/>
        <v/>
      </c>
      <c r="T417" s="109" t="str">
        <f t="shared" ca="1" si="106"/>
        <v/>
      </c>
      <c r="V417" s="106" t="str">
        <f ca="1">IF(E417="","",IF(SUM($Q$4:Q417)=0,100000,ABS(SUM($P$4:P417)/SUM($Q$4:Q417))))</f>
        <v/>
      </c>
      <c r="W417" s="109" t="str">
        <f t="shared" ca="1" si="107"/>
        <v/>
      </c>
      <c r="X417" s="109" t="str">
        <f t="shared" ca="1" si="107"/>
        <v/>
      </c>
      <c r="Z417" s="110" t="str">
        <f t="shared" ca="1" si="102"/>
        <v/>
      </c>
      <c r="AA417" s="109" t="str">
        <f t="shared" ca="1" si="108"/>
        <v/>
      </c>
      <c r="AC417" s="110" t="str">
        <f t="shared" ca="1" si="103"/>
        <v/>
      </c>
      <c r="AD417" s="109" t="str">
        <f t="shared" ca="1" si="109"/>
        <v/>
      </c>
      <c r="AF417" s="109" t="str">
        <f t="shared" ca="1" si="110"/>
        <v/>
      </c>
      <c r="AG417" s="110" t="str">
        <f t="shared" ca="1" si="104"/>
        <v/>
      </c>
      <c r="AH417" s="109" t="str">
        <f t="shared" ca="1" si="111"/>
        <v/>
      </c>
    </row>
    <row r="418" spans="5:34" x14ac:dyDescent="0.2">
      <c r="E418" s="108" t="str">
        <f ca="1">SELECTED!C418</f>
        <v/>
      </c>
      <c r="F418" s="104" t="str">
        <f ca="1">SELECTED!D418</f>
        <v/>
      </c>
      <c r="G418" s="104" t="str">
        <f ca="1">SELECTED!E418</f>
        <v/>
      </c>
      <c r="I418" s="110" t="str">
        <f t="shared" ca="1" si="97"/>
        <v/>
      </c>
      <c r="J418" s="110" t="str">
        <f t="shared" ca="1" si="98"/>
        <v/>
      </c>
      <c r="K418" s="110" t="str">
        <f t="shared" ca="1" si="99"/>
        <v/>
      </c>
      <c r="M418" s="110" t="str">
        <f ca="1">IFERROR(MATCH(E418,INDEX!A:A,1),"")</f>
        <v/>
      </c>
      <c r="N418" s="109" t="str">
        <f ca="1">IFERROR(OFFSET(INDEX!$F$1,M418-1,0),"")</f>
        <v/>
      </c>
      <c r="P418" s="109" t="str">
        <f t="shared" ca="1" si="105"/>
        <v/>
      </c>
      <c r="Q418" s="109" t="str">
        <f t="shared" ca="1" si="100"/>
        <v/>
      </c>
      <c r="R418" s="109" t="str">
        <f t="shared" ca="1" si="101"/>
        <v/>
      </c>
      <c r="S418" s="109" t="str">
        <f t="shared" ca="1" si="112"/>
        <v/>
      </c>
      <c r="T418" s="109" t="str">
        <f t="shared" ca="1" si="106"/>
        <v/>
      </c>
      <c r="V418" s="106" t="str">
        <f ca="1">IF(E418="","",IF(SUM($Q$4:Q418)=0,100000,ABS(SUM($P$4:P418)/SUM($Q$4:Q418))))</f>
        <v/>
      </c>
      <c r="W418" s="109" t="str">
        <f t="shared" ca="1" si="107"/>
        <v/>
      </c>
      <c r="X418" s="109" t="str">
        <f t="shared" ca="1" si="107"/>
        <v/>
      </c>
      <c r="Z418" s="110" t="str">
        <f t="shared" ca="1" si="102"/>
        <v/>
      </c>
      <c r="AA418" s="109" t="str">
        <f t="shared" ca="1" si="108"/>
        <v/>
      </c>
      <c r="AC418" s="110" t="str">
        <f t="shared" ca="1" si="103"/>
        <v/>
      </c>
      <c r="AD418" s="109" t="str">
        <f t="shared" ca="1" si="109"/>
        <v/>
      </c>
      <c r="AF418" s="109" t="str">
        <f t="shared" ca="1" si="110"/>
        <v/>
      </c>
      <c r="AG418" s="110" t="str">
        <f t="shared" ca="1" si="104"/>
        <v/>
      </c>
      <c r="AH418" s="109" t="str">
        <f t="shared" ca="1" si="111"/>
        <v/>
      </c>
    </row>
    <row r="419" spans="5:34" x14ac:dyDescent="0.2">
      <c r="E419" s="108" t="str">
        <f ca="1">SELECTED!C419</f>
        <v/>
      </c>
      <c r="F419" s="104" t="str">
        <f ca="1">SELECTED!D419</f>
        <v/>
      </c>
      <c r="G419" s="104" t="str">
        <f ca="1">SELECTED!E419</f>
        <v/>
      </c>
      <c r="I419" s="110" t="str">
        <f t="shared" ca="1" si="97"/>
        <v/>
      </c>
      <c r="J419" s="110" t="str">
        <f t="shared" ca="1" si="98"/>
        <v/>
      </c>
      <c r="K419" s="110" t="str">
        <f t="shared" ca="1" si="99"/>
        <v/>
      </c>
      <c r="M419" s="110" t="str">
        <f ca="1">IFERROR(MATCH(E419,INDEX!A:A,1),"")</f>
        <v/>
      </c>
      <c r="N419" s="109" t="str">
        <f ca="1">IFERROR(OFFSET(INDEX!$F$1,M419-1,0),"")</f>
        <v/>
      </c>
      <c r="P419" s="109" t="str">
        <f t="shared" ca="1" si="105"/>
        <v/>
      </c>
      <c r="Q419" s="109" t="str">
        <f t="shared" ca="1" si="100"/>
        <v/>
      </c>
      <c r="R419" s="109" t="str">
        <f t="shared" ca="1" si="101"/>
        <v/>
      </c>
      <c r="S419" s="109" t="str">
        <f t="shared" ca="1" si="112"/>
        <v/>
      </c>
      <c r="T419" s="109" t="str">
        <f t="shared" ca="1" si="106"/>
        <v/>
      </c>
      <c r="V419" s="106" t="str">
        <f ca="1">IF(E419="","",IF(SUM($Q$4:Q419)=0,100000,ABS(SUM($P$4:P419)/SUM($Q$4:Q419))))</f>
        <v/>
      </c>
      <c r="W419" s="109" t="str">
        <f t="shared" ca="1" si="107"/>
        <v/>
      </c>
      <c r="X419" s="109" t="str">
        <f t="shared" ca="1" si="107"/>
        <v/>
      </c>
      <c r="Z419" s="110" t="str">
        <f t="shared" ca="1" si="102"/>
        <v/>
      </c>
      <c r="AA419" s="109" t="str">
        <f t="shared" ca="1" si="108"/>
        <v/>
      </c>
      <c r="AC419" s="110" t="str">
        <f t="shared" ca="1" si="103"/>
        <v/>
      </c>
      <c r="AD419" s="109" t="str">
        <f t="shared" ca="1" si="109"/>
        <v/>
      </c>
      <c r="AF419" s="109" t="str">
        <f t="shared" ca="1" si="110"/>
        <v/>
      </c>
      <c r="AG419" s="110" t="str">
        <f t="shared" ca="1" si="104"/>
        <v/>
      </c>
      <c r="AH419" s="109" t="str">
        <f t="shared" ca="1" si="111"/>
        <v/>
      </c>
    </row>
    <row r="420" spans="5:34" x14ac:dyDescent="0.2">
      <c r="E420" s="108" t="str">
        <f ca="1">SELECTED!C420</f>
        <v/>
      </c>
      <c r="F420" s="104" t="str">
        <f ca="1">SELECTED!D420</f>
        <v/>
      </c>
      <c r="G420" s="104" t="str">
        <f ca="1">SELECTED!E420</f>
        <v/>
      </c>
      <c r="I420" s="110" t="str">
        <f t="shared" ca="1" si="97"/>
        <v/>
      </c>
      <c r="J420" s="110" t="str">
        <f t="shared" ca="1" si="98"/>
        <v/>
      </c>
      <c r="K420" s="110" t="str">
        <f t="shared" ca="1" si="99"/>
        <v/>
      </c>
      <c r="M420" s="110" t="str">
        <f ca="1">IFERROR(MATCH(E420,INDEX!A:A,1),"")</f>
        <v/>
      </c>
      <c r="N420" s="109" t="str">
        <f ca="1">IFERROR(OFFSET(INDEX!$F$1,M420-1,0),"")</f>
        <v/>
      </c>
      <c r="P420" s="109" t="str">
        <f t="shared" ca="1" si="105"/>
        <v/>
      </c>
      <c r="Q420" s="109" t="str">
        <f t="shared" ca="1" si="100"/>
        <v/>
      </c>
      <c r="R420" s="109" t="str">
        <f t="shared" ca="1" si="101"/>
        <v/>
      </c>
      <c r="S420" s="109" t="str">
        <f t="shared" ca="1" si="112"/>
        <v/>
      </c>
      <c r="T420" s="109" t="str">
        <f t="shared" ca="1" si="106"/>
        <v/>
      </c>
      <c r="V420" s="106" t="str">
        <f ca="1">IF(E420="","",IF(SUM($Q$4:Q420)=0,100000,ABS(SUM($P$4:P420)/SUM($Q$4:Q420))))</f>
        <v/>
      </c>
      <c r="W420" s="109" t="str">
        <f t="shared" ca="1" si="107"/>
        <v/>
      </c>
      <c r="X420" s="109" t="str">
        <f t="shared" ca="1" si="107"/>
        <v/>
      </c>
      <c r="Z420" s="110" t="str">
        <f t="shared" ca="1" si="102"/>
        <v/>
      </c>
      <c r="AA420" s="109" t="str">
        <f t="shared" ca="1" si="108"/>
        <v/>
      </c>
      <c r="AC420" s="110" t="str">
        <f t="shared" ca="1" si="103"/>
        <v/>
      </c>
      <c r="AD420" s="109" t="str">
        <f t="shared" ca="1" si="109"/>
        <v/>
      </c>
      <c r="AF420" s="109" t="str">
        <f t="shared" ca="1" si="110"/>
        <v/>
      </c>
      <c r="AG420" s="110" t="str">
        <f t="shared" ca="1" si="104"/>
        <v/>
      </c>
      <c r="AH420" s="109" t="str">
        <f t="shared" ca="1" si="111"/>
        <v/>
      </c>
    </row>
    <row r="421" spans="5:34" x14ac:dyDescent="0.2">
      <c r="E421" s="108" t="str">
        <f ca="1">SELECTED!C421</f>
        <v/>
      </c>
      <c r="F421" s="104" t="str">
        <f ca="1">SELECTED!D421</f>
        <v/>
      </c>
      <c r="G421" s="104" t="str">
        <f ca="1">SELECTED!E421</f>
        <v/>
      </c>
      <c r="I421" s="110" t="str">
        <f t="shared" ca="1" si="97"/>
        <v/>
      </c>
      <c r="J421" s="110" t="str">
        <f t="shared" ca="1" si="98"/>
        <v/>
      </c>
      <c r="K421" s="110" t="str">
        <f t="shared" ca="1" si="99"/>
        <v/>
      </c>
      <c r="M421" s="110" t="str">
        <f ca="1">IFERROR(MATCH(E421,INDEX!A:A,1),"")</f>
        <v/>
      </c>
      <c r="N421" s="109" t="str">
        <f ca="1">IFERROR(OFFSET(INDEX!$F$1,M421-1,0),"")</f>
        <v/>
      </c>
      <c r="P421" s="109" t="str">
        <f t="shared" ca="1" si="105"/>
        <v/>
      </c>
      <c r="Q421" s="109" t="str">
        <f t="shared" ca="1" si="100"/>
        <v/>
      </c>
      <c r="R421" s="109" t="str">
        <f t="shared" ca="1" si="101"/>
        <v/>
      </c>
      <c r="S421" s="109" t="str">
        <f t="shared" ca="1" si="112"/>
        <v/>
      </c>
      <c r="T421" s="109" t="str">
        <f t="shared" ca="1" si="106"/>
        <v/>
      </c>
      <c r="V421" s="106" t="str">
        <f ca="1">IF(E421="","",IF(SUM($Q$4:Q421)=0,100000,ABS(SUM($P$4:P421)/SUM($Q$4:Q421))))</f>
        <v/>
      </c>
      <c r="W421" s="109" t="str">
        <f t="shared" ca="1" si="107"/>
        <v/>
      </c>
      <c r="X421" s="109" t="str">
        <f t="shared" ca="1" si="107"/>
        <v/>
      </c>
      <c r="Z421" s="110" t="str">
        <f t="shared" ca="1" si="102"/>
        <v/>
      </c>
      <c r="AA421" s="109" t="str">
        <f t="shared" ca="1" si="108"/>
        <v/>
      </c>
      <c r="AC421" s="110" t="str">
        <f t="shared" ca="1" si="103"/>
        <v/>
      </c>
      <c r="AD421" s="109" t="str">
        <f t="shared" ca="1" si="109"/>
        <v/>
      </c>
      <c r="AF421" s="109" t="str">
        <f t="shared" ca="1" si="110"/>
        <v/>
      </c>
      <c r="AG421" s="110" t="str">
        <f t="shared" ca="1" si="104"/>
        <v/>
      </c>
      <c r="AH421" s="109" t="str">
        <f t="shared" ca="1" si="111"/>
        <v/>
      </c>
    </row>
    <row r="422" spans="5:34" x14ac:dyDescent="0.2">
      <c r="E422" s="108" t="str">
        <f ca="1">SELECTED!C422</f>
        <v/>
      </c>
      <c r="F422" s="104" t="str">
        <f ca="1">SELECTED!D422</f>
        <v/>
      </c>
      <c r="G422" s="104" t="str">
        <f ca="1">SELECTED!E422</f>
        <v/>
      </c>
      <c r="I422" s="110" t="str">
        <f t="shared" ca="1" si="97"/>
        <v/>
      </c>
      <c r="J422" s="110" t="str">
        <f t="shared" ca="1" si="98"/>
        <v/>
      </c>
      <c r="K422" s="110" t="str">
        <f t="shared" ca="1" si="99"/>
        <v/>
      </c>
      <c r="M422" s="110" t="str">
        <f ca="1">IFERROR(MATCH(E422,INDEX!A:A,1),"")</f>
        <v/>
      </c>
      <c r="N422" s="109" t="str">
        <f ca="1">IFERROR(OFFSET(INDEX!$F$1,M422-1,0),"")</f>
        <v/>
      </c>
      <c r="P422" s="109" t="str">
        <f t="shared" ca="1" si="105"/>
        <v/>
      </c>
      <c r="Q422" s="109" t="str">
        <f t="shared" ca="1" si="100"/>
        <v/>
      </c>
      <c r="R422" s="109" t="str">
        <f t="shared" ca="1" si="101"/>
        <v/>
      </c>
      <c r="S422" s="109" t="str">
        <f t="shared" ca="1" si="112"/>
        <v/>
      </c>
      <c r="T422" s="109" t="str">
        <f t="shared" ca="1" si="106"/>
        <v/>
      </c>
      <c r="V422" s="106" t="str">
        <f ca="1">IF(E422="","",IF(SUM($Q$4:Q422)=0,100000,ABS(SUM($P$4:P422)/SUM($Q$4:Q422))))</f>
        <v/>
      </c>
      <c r="W422" s="109" t="str">
        <f t="shared" ca="1" si="107"/>
        <v/>
      </c>
      <c r="X422" s="109" t="str">
        <f t="shared" ca="1" si="107"/>
        <v/>
      </c>
      <c r="Z422" s="110" t="str">
        <f t="shared" ca="1" si="102"/>
        <v/>
      </c>
      <c r="AA422" s="109" t="str">
        <f t="shared" ca="1" si="108"/>
        <v/>
      </c>
      <c r="AC422" s="110" t="str">
        <f t="shared" ca="1" si="103"/>
        <v/>
      </c>
      <c r="AD422" s="109" t="str">
        <f t="shared" ca="1" si="109"/>
        <v/>
      </c>
      <c r="AF422" s="109" t="str">
        <f t="shared" ca="1" si="110"/>
        <v/>
      </c>
      <c r="AG422" s="110" t="str">
        <f t="shared" ca="1" si="104"/>
        <v/>
      </c>
      <c r="AH422" s="109" t="str">
        <f t="shared" ca="1" si="111"/>
        <v/>
      </c>
    </row>
    <row r="423" spans="5:34" x14ac:dyDescent="0.2">
      <c r="E423" s="108" t="str">
        <f ca="1">SELECTED!C423</f>
        <v/>
      </c>
      <c r="F423" s="104" t="str">
        <f ca="1">SELECTED!D423</f>
        <v/>
      </c>
      <c r="G423" s="104" t="str">
        <f ca="1">SELECTED!E423</f>
        <v/>
      </c>
      <c r="I423" s="110" t="str">
        <f t="shared" ca="1" si="97"/>
        <v/>
      </c>
      <c r="J423" s="110" t="str">
        <f t="shared" ca="1" si="98"/>
        <v/>
      </c>
      <c r="K423" s="110" t="str">
        <f t="shared" ca="1" si="99"/>
        <v/>
      </c>
      <c r="M423" s="110" t="str">
        <f ca="1">IFERROR(MATCH(E423,INDEX!A:A,1),"")</f>
        <v/>
      </c>
      <c r="N423" s="109" t="str">
        <f ca="1">IFERROR(OFFSET(INDEX!$F$1,M423-1,0),"")</f>
        <v/>
      </c>
      <c r="P423" s="109" t="str">
        <f t="shared" ca="1" si="105"/>
        <v/>
      </c>
      <c r="Q423" s="109" t="str">
        <f t="shared" ca="1" si="100"/>
        <v/>
      </c>
      <c r="R423" s="109" t="str">
        <f t="shared" ca="1" si="101"/>
        <v/>
      </c>
      <c r="S423" s="109" t="str">
        <f t="shared" ca="1" si="112"/>
        <v/>
      </c>
      <c r="T423" s="109" t="str">
        <f t="shared" ca="1" si="106"/>
        <v/>
      </c>
      <c r="V423" s="106" t="str">
        <f ca="1">IF(E423="","",IF(SUM($Q$4:Q423)=0,100000,ABS(SUM($P$4:P423)/SUM($Q$4:Q423))))</f>
        <v/>
      </c>
      <c r="W423" s="109" t="str">
        <f t="shared" ca="1" si="107"/>
        <v/>
      </c>
      <c r="X423" s="109" t="str">
        <f t="shared" ca="1" si="107"/>
        <v/>
      </c>
      <c r="Z423" s="110" t="str">
        <f t="shared" ca="1" si="102"/>
        <v/>
      </c>
      <c r="AA423" s="109" t="str">
        <f t="shared" ca="1" si="108"/>
        <v/>
      </c>
      <c r="AC423" s="110" t="str">
        <f t="shared" ca="1" si="103"/>
        <v/>
      </c>
      <c r="AD423" s="109" t="str">
        <f t="shared" ca="1" si="109"/>
        <v/>
      </c>
      <c r="AF423" s="109" t="str">
        <f t="shared" ca="1" si="110"/>
        <v/>
      </c>
      <c r="AG423" s="110" t="str">
        <f t="shared" ca="1" si="104"/>
        <v/>
      </c>
      <c r="AH423" s="109" t="str">
        <f t="shared" ca="1" si="111"/>
        <v/>
      </c>
    </row>
    <row r="424" spans="5:34" x14ac:dyDescent="0.2">
      <c r="E424" s="108" t="str">
        <f ca="1">SELECTED!C424</f>
        <v/>
      </c>
      <c r="F424" s="104" t="str">
        <f ca="1">SELECTED!D424</f>
        <v/>
      </c>
      <c r="G424" s="104" t="str">
        <f ca="1">SELECTED!E424</f>
        <v/>
      </c>
      <c r="I424" s="110" t="str">
        <f t="shared" ca="1" si="97"/>
        <v/>
      </c>
      <c r="J424" s="110" t="str">
        <f t="shared" ca="1" si="98"/>
        <v/>
      </c>
      <c r="K424" s="110" t="str">
        <f t="shared" ca="1" si="99"/>
        <v/>
      </c>
      <c r="M424" s="110" t="str">
        <f ca="1">IFERROR(MATCH(E424,INDEX!A:A,1),"")</f>
        <v/>
      </c>
      <c r="N424" s="109" t="str">
        <f ca="1">IFERROR(OFFSET(INDEX!$F$1,M424-1,0),"")</f>
        <v/>
      </c>
      <c r="P424" s="109" t="str">
        <f t="shared" ca="1" si="105"/>
        <v/>
      </c>
      <c r="Q424" s="109" t="str">
        <f t="shared" ca="1" si="100"/>
        <v/>
      </c>
      <c r="R424" s="109" t="str">
        <f t="shared" ca="1" si="101"/>
        <v/>
      </c>
      <c r="S424" s="109" t="str">
        <f t="shared" ca="1" si="112"/>
        <v/>
      </c>
      <c r="T424" s="109" t="str">
        <f t="shared" ca="1" si="106"/>
        <v/>
      </c>
      <c r="V424" s="106" t="str">
        <f ca="1">IF(E424="","",IF(SUM($Q$4:Q424)=0,100000,ABS(SUM($P$4:P424)/SUM($Q$4:Q424))))</f>
        <v/>
      </c>
      <c r="W424" s="109" t="str">
        <f t="shared" ca="1" si="107"/>
        <v/>
      </c>
      <c r="X424" s="109" t="str">
        <f t="shared" ca="1" si="107"/>
        <v/>
      </c>
      <c r="Z424" s="110" t="str">
        <f t="shared" ca="1" si="102"/>
        <v/>
      </c>
      <c r="AA424" s="109" t="str">
        <f t="shared" ca="1" si="108"/>
        <v/>
      </c>
      <c r="AC424" s="110" t="str">
        <f t="shared" ca="1" si="103"/>
        <v/>
      </c>
      <c r="AD424" s="109" t="str">
        <f t="shared" ca="1" si="109"/>
        <v/>
      </c>
      <c r="AF424" s="109" t="str">
        <f t="shared" ca="1" si="110"/>
        <v/>
      </c>
      <c r="AG424" s="110" t="str">
        <f t="shared" ca="1" si="104"/>
        <v/>
      </c>
      <c r="AH424" s="109" t="str">
        <f t="shared" ca="1" si="111"/>
        <v/>
      </c>
    </row>
    <row r="425" spans="5:34" x14ac:dyDescent="0.2">
      <c r="E425" s="108" t="str">
        <f ca="1">SELECTED!C425</f>
        <v/>
      </c>
      <c r="F425" s="104" t="str">
        <f ca="1">SELECTED!D425</f>
        <v/>
      </c>
      <c r="G425" s="104" t="str">
        <f ca="1">SELECTED!E425</f>
        <v/>
      </c>
      <c r="I425" s="110" t="str">
        <f t="shared" ca="1" si="97"/>
        <v/>
      </c>
      <c r="J425" s="110" t="str">
        <f t="shared" ca="1" si="98"/>
        <v/>
      </c>
      <c r="K425" s="110" t="str">
        <f t="shared" ca="1" si="99"/>
        <v/>
      </c>
      <c r="M425" s="110" t="str">
        <f ca="1">IFERROR(MATCH(E425,INDEX!A:A,1),"")</f>
        <v/>
      </c>
      <c r="N425" s="109" t="str">
        <f ca="1">IFERROR(OFFSET(INDEX!$F$1,M425-1,0),"")</f>
        <v/>
      </c>
      <c r="P425" s="109" t="str">
        <f t="shared" ca="1" si="105"/>
        <v/>
      </c>
      <c r="Q425" s="109" t="str">
        <f t="shared" ca="1" si="100"/>
        <v/>
      </c>
      <c r="R425" s="109" t="str">
        <f t="shared" ca="1" si="101"/>
        <v/>
      </c>
      <c r="S425" s="109" t="str">
        <f t="shared" ca="1" si="112"/>
        <v/>
      </c>
      <c r="T425" s="109" t="str">
        <f t="shared" ca="1" si="106"/>
        <v/>
      </c>
      <c r="V425" s="106" t="str">
        <f ca="1">IF(E425="","",IF(SUM($Q$4:Q425)=0,100000,ABS(SUM($P$4:P425)/SUM($Q$4:Q425))))</f>
        <v/>
      </c>
      <c r="W425" s="109" t="str">
        <f t="shared" ca="1" si="107"/>
        <v/>
      </c>
      <c r="X425" s="109" t="str">
        <f t="shared" ca="1" si="107"/>
        <v/>
      </c>
      <c r="Z425" s="110" t="str">
        <f t="shared" ca="1" si="102"/>
        <v/>
      </c>
      <c r="AA425" s="109" t="str">
        <f t="shared" ca="1" si="108"/>
        <v/>
      </c>
      <c r="AC425" s="110" t="str">
        <f t="shared" ca="1" si="103"/>
        <v/>
      </c>
      <c r="AD425" s="109" t="str">
        <f t="shared" ca="1" si="109"/>
        <v/>
      </c>
      <c r="AF425" s="109" t="str">
        <f t="shared" ca="1" si="110"/>
        <v/>
      </c>
      <c r="AG425" s="110" t="str">
        <f t="shared" ca="1" si="104"/>
        <v/>
      </c>
      <c r="AH425" s="109" t="str">
        <f t="shared" ca="1" si="111"/>
        <v/>
      </c>
    </row>
    <row r="426" spans="5:34" x14ac:dyDescent="0.2">
      <c r="E426" s="108" t="str">
        <f ca="1">SELECTED!C426</f>
        <v/>
      </c>
      <c r="F426" s="104" t="str">
        <f ca="1">SELECTED!D426</f>
        <v/>
      </c>
      <c r="G426" s="104" t="str">
        <f ca="1">SELECTED!E426</f>
        <v/>
      </c>
      <c r="I426" s="110" t="str">
        <f t="shared" ca="1" si="97"/>
        <v/>
      </c>
      <c r="J426" s="110" t="str">
        <f t="shared" ca="1" si="98"/>
        <v/>
      </c>
      <c r="K426" s="110" t="str">
        <f t="shared" ca="1" si="99"/>
        <v/>
      </c>
      <c r="M426" s="110" t="str">
        <f ca="1">IFERROR(MATCH(E426,INDEX!A:A,1),"")</f>
        <v/>
      </c>
      <c r="N426" s="109" t="str">
        <f ca="1">IFERROR(OFFSET(INDEX!$F$1,M426-1,0),"")</f>
        <v/>
      </c>
      <c r="P426" s="109" t="str">
        <f t="shared" ca="1" si="105"/>
        <v/>
      </c>
      <c r="Q426" s="109" t="str">
        <f t="shared" ca="1" si="100"/>
        <v/>
      </c>
      <c r="R426" s="109" t="str">
        <f t="shared" ca="1" si="101"/>
        <v/>
      </c>
      <c r="S426" s="109" t="str">
        <f t="shared" ca="1" si="112"/>
        <v/>
      </c>
      <c r="T426" s="109" t="str">
        <f t="shared" ca="1" si="106"/>
        <v/>
      </c>
      <c r="V426" s="106" t="str">
        <f ca="1">IF(E426="","",IF(SUM($Q$4:Q426)=0,100000,ABS(SUM($P$4:P426)/SUM($Q$4:Q426))))</f>
        <v/>
      </c>
      <c r="W426" s="109" t="str">
        <f t="shared" ca="1" si="107"/>
        <v/>
      </c>
      <c r="X426" s="109" t="str">
        <f t="shared" ca="1" si="107"/>
        <v/>
      </c>
      <c r="Z426" s="110" t="str">
        <f t="shared" ca="1" si="102"/>
        <v/>
      </c>
      <c r="AA426" s="109" t="str">
        <f t="shared" ca="1" si="108"/>
        <v/>
      </c>
      <c r="AC426" s="110" t="str">
        <f t="shared" ca="1" si="103"/>
        <v/>
      </c>
      <c r="AD426" s="109" t="str">
        <f t="shared" ca="1" si="109"/>
        <v/>
      </c>
      <c r="AF426" s="109" t="str">
        <f t="shared" ca="1" si="110"/>
        <v/>
      </c>
      <c r="AG426" s="110" t="str">
        <f t="shared" ca="1" si="104"/>
        <v/>
      </c>
      <c r="AH426" s="109" t="str">
        <f t="shared" ca="1" si="111"/>
        <v/>
      </c>
    </row>
    <row r="427" spans="5:34" x14ac:dyDescent="0.2">
      <c r="E427" s="108" t="str">
        <f ca="1">SELECTED!C427</f>
        <v/>
      </c>
      <c r="F427" s="104" t="str">
        <f ca="1">SELECTED!D427</f>
        <v/>
      </c>
      <c r="G427" s="104" t="str">
        <f ca="1">SELECTED!E427</f>
        <v/>
      </c>
      <c r="I427" s="110" t="str">
        <f t="shared" ca="1" si="97"/>
        <v/>
      </c>
      <c r="J427" s="110" t="str">
        <f t="shared" ca="1" si="98"/>
        <v/>
      </c>
      <c r="K427" s="110" t="str">
        <f t="shared" ca="1" si="99"/>
        <v/>
      </c>
      <c r="M427" s="110" t="str">
        <f ca="1">IFERROR(MATCH(E427,INDEX!A:A,1),"")</f>
        <v/>
      </c>
      <c r="N427" s="109" t="str">
        <f ca="1">IFERROR(OFFSET(INDEX!$F$1,M427-1,0),"")</f>
        <v/>
      </c>
      <c r="P427" s="109" t="str">
        <f t="shared" ca="1" si="105"/>
        <v/>
      </c>
      <c r="Q427" s="109" t="str">
        <f t="shared" ca="1" si="100"/>
        <v/>
      </c>
      <c r="R427" s="109" t="str">
        <f t="shared" ca="1" si="101"/>
        <v/>
      </c>
      <c r="S427" s="109" t="str">
        <f t="shared" ca="1" si="112"/>
        <v/>
      </c>
      <c r="T427" s="109" t="str">
        <f t="shared" ca="1" si="106"/>
        <v/>
      </c>
      <c r="V427" s="106" t="str">
        <f ca="1">IF(E427="","",IF(SUM($Q$4:Q427)=0,100000,ABS(SUM($P$4:P427)/SUM($Q$4:Q427))))</f>
        <v/>
      </c>
      <c r="W427" s="109" t="str">
        <f t="shared" ca="1" si="107"/>
        <v/>
      </c>
      <c r="X427" s="109" t="str">
        <f t="shared" ca="1" si="107"/>
        <v/>
      </c>
      <c r="Z427" s="110" t="str">
        <f t="shared" ca="1" si="102"/>
        <v/>
      </c>
      <c r="AA427" s="109" t="str">
        <f t="shared" ca="1" si="108"/>
        <v/>
      </c>
      <c r="AC427" s="110" t="str">
        <f t="shared" ca="1" si="103"/>
        <v/>
      </c>
      <c r="AD427" s="109" t="str">
        <f t="shared" ca="1" si="109"/>
        <v/>
      </c>
      <c r="AF427" s="109" t="str">
        <f t="shared" ca="1" si="110"/>
        <v/>
      </c>
      <c r="AG427" s="110" t="str">
        <f t="shared" ca="1" si="104"/>
        <v/>
      </c>
      <c r="AH427" s="109" t="str">
        <f t="shared" ca="1" si="111"/>
        <v/>
      </c>
    </row>
    <row r="428" spans="5:34" x14ac:dyDescent="0.2">
      <c r="E428" s="108" t="str">
        <f ca="1">SELECTED!C428</f>
        <v/>
      </c>
      <c r="F428" s="104" t="str">
        <f ca="1">SELECTED!D428</f>
        <v/>
      </c>
      <c r="G428" s="104" t="str">
        <f ca="1">SELECTED!E428</f>
        <v/>
      </c>
      <c r="I428" s="110" t="str">
        <f t="shared" ca="1" si="97"/>
        <v/>
      </c>
      <c r="J428" s="110" t="str">
        <f t="shared" ca="1" si="98"/>
        <v/>
      </c>
      <c r="K428" s="110" t="str">
        <f t="shared" ca="1" si="99"/>
        <v/>
      </c>
      <c r="M428" s="110" t="str">
        <f ca="1">IFERROR(MATCH(E428,INDEX!A:A,1),"")</f>
        <v/>
      </c>
      <c r="N428" s="109" t="str">
        <f ca="1">IFERROR(OFFSET(INDEX!$F$1,M428-1,0),"")</f>
        <v/>
      </c>
      <c r="P428" s="109" t="str">
        <f t="shared" ca="1" si="105"/>
        <v/>
      </c>
      <c r="Q428" s="109" t="str">
        <f t="shared" ca="1" si="100"/>
        <v/>
      </c>
      <c r="R428" s="109" t="str">
        <f t="shared" ca="1" si="101"/>
        <v/>
      </c>
      <c r="S428" s="109" t="str">
        <f t="shared" ca="1" si="112"/>
        <v/>
      </c>
      <c r="T428" s="109" t="str">
        <f t="shared" ca="1" si="106"/>
        <v/>
      </c>
      <c r="V428" s="106" t="str">
        <f ca="1">IF(E428="","",IF(SUM($Q$4:Q428)=0,100000,ABS(SUM($P$4:P428)/SUM($Q$4:Q428))))</f>
        <v/>
      </c>
      <c r="W428" s="109" t="str">
        <f t="shared" ca="1" si="107"/>
        <v/>
      </c>
      <c r="X428" s="109" t="str">
        <f t="shared" ca="1" si="107"/>
        <v/>
      </c>
      <c r="Z428" s="110" t="str">
        <f t="shared" ca="1" si="102"/>
        <v/>
      </c>
      <c r="AA428" s="109" t="str">
        <f t="shared" ca="1" si="108"/>
        <v/>
      </c>
      <c r="AC428" s="110" t="str">
        <f t="shared" ca="1" si="103"/>
        <v/>
      </c>
      <c r="AD428" s="109" t="str">
        <f t="shared" ca="1" si="109"/>
        <v/>
      </c>
      <c r="AF428" s="109" t="str">
        <f t="shared" ca="1" si="110"/>
        <v/>
      </c>
      <c r="AG428" s="110" t="str">
        <f t="shared" ca="1" si="104"/>
        <v/>
      </c>
      <c r="AH428" s="109" t="str">
        <f t="shared" ca="1" si="111"/>
        <v/>
      </c>
    </row>
    <row r="429" spans="5:34" x14ac:dyDescent="0.2">
      <c r="E429" s="108" t="str">
        <f ca="1">SELECTED!C429</f>
        <v/>
      </c>
      <c r="F429" s="104" t="str">
        <f ca="1">SELECTED!D429</f>
        <v/>
      </c>
      <c r="G429" s="104" t="str">
        <f ca="1">SELECTED!E429</f>
        <v/>
      </c>
      <c r="I429" s="110" t="str">
        <f t="shared" ca="1" si="97"/>
        <v/>
      </c>
      <c r="J429" s="110" t="str">
        <f t="shared" ca="1" si="98"/>
        <v/>
      </c>
      <c r="K429" s="110" t="str">
        <f t="shared" ca="1" si="99"/>
        <v/>
      </c>
      <c r="M429" s="110" t="str">
        <f ca="1">IFERROR(MATCH(E429,INDEX!A:A,1),"")</f>
        <v/>
      </c>
      <c r="N429" s="109" t="str">
        <f ca="1">IFERROR(OFFSET(INDEX!$F$1,M429-1,0),"")</f>
        <v/>
      </c>
      <c r="P429" s="109" t="str">
        <f t="shared" ca="1" si="105"/>
        <v/>
      </c>
      <c r="Q429" s="109" t="str">
        <f t="shared" ca="1" si="100"/>
        <v/>
      </c>
      <c r="R429" s="109" t="str">
        <f t="shared" ca="1" si="101"/>
        <v/>
      </c>
      <c r="S429" s="109" t="str">
        <f t="shared" ca="1" si="112"/>
        <v/>
      </c>
      <c r="T429" s="109" t="str">
        <f t="shared" ca="1" si="106"/>
        <v/>
      </c>
      <c r="V429" s="106" t="str">
        <f ca="1">IF(E429="","",IF(SUM($Q$4:Q429)=0,100000,ABS(SUM($P$4:P429)/SUM($Q$4:Q429))))</f>
        <v/>
      </c>
      <c r="W429" s="109" t="str">
        <f t="shared" ca="1" si="107"/>
        <v/>
      </c>
      <c r="X429" s="109" t="str">
        <f t="shared" ca="1" si="107"/>
        <v/>
      </c>
      <c r="Z429" s="110" t="str">
        <f t="shared" ca="1" si="102"/>
        <v/>
      </c>
      <c r="AA429" s="109" t="str">
        <f t="shared" ca="1" si="108"/>
        <v/>
      </c>
      <c r="AC429" s="110" t="str">
        <f t="shared" ca="1" si="103"/>
        <v/>
      </c>
      <c r="AD429" s="109" t="str">
        <f t="shared" ca="1" si="109"/>
        <v/>
      </c>
      <c r="AF429" s="109" t="str">
        <f t="shared" ca="1" si="110"/>
        <v/>
      </c>
      <c r="AG429" s="110" t="str">
        <f t="shared" ca="1" si="104"/>
        <v/>
      </c>
      <c r="AH429" s="109" t="str">
        <f t="shared" ca="1" si="111"/>
        <v/>
      </c>
    </row>
    <row r="430" spans="5:34" x14ac:dyDescent="0.2">
      <c r="E430" s="108" t="str">
        <f ca="1">SELECTED!C430</f>
        <v/>
      </c>
      <c r="F430" s="104" t="str">
        <f ca="1">SELECTED!D430</f>
        <v/>
      </c>
      <c r="G430" s="104" t="str">
        <f ca="1">SELECTED!E430</f>
        <v/>
      </c>
      <c r="I430" s="110" t="str">
        <f t="shared" ca="1" si="97"/>
        <v/>
      </c>
      <c r="J430" s="110" t="str">
        <f t="shared" ca="1" si="98"/>
        <v/>
      </c>
      <c r="K430" s="110" t="str">
        <f t="shared" ca="1" si="99"/>
        <v/>
      </c>
      <c r="M430" s="110" t="str">
        <f ca="1">IFERROR(MATCH(E430,INDEX!A:A,1),"")</f>
        <v/>
      </c>
      <c r="N430" s="109" t="str">
        <f ca="1">IFERROR(OFFSET(INDEX!$F$1,M430-1,0),"")</f>
        <v/>
      </c>
      <c r="P430" s="109" t="str">
        <f t="shared" ca="1" si="105"/>
        <v/>
      </c>
      <c r="Q430" s="109" t="str">
        <f t="shared" ca="1" si="100"/>
        <v/>
      </c>
      <c r="R430" s="109" t="str">
        <f t="shared" ca="1" si="101"/>
        <v/>
      </c>
      <c r="S430" s="109" t="str">
        <f t="shared" ca="1" si="112"/>
        <v/>
      </c>
      <c r="T430" s="109" t="str">
        <f t="shared" ca="1" si="106"/>
        <v/>
      </c>
      <c r="V430" s="106" t="str">
        <f ca="1">IF(E430="","",IF(SUM($Q$4:Q430)=0,100000,ABS(SUM($P$4:P430)/SUM($Q$4:Q430))))</f>
        <v/>
      </c>
      <c r="W430" s="109" t="str">
        <f t="shared" ca="1" si="107"/>
        <v/>
      </c>
      <c r="X430" s="109" t="str">
        <f t="shared" ca="1" si="107"/>
        <v/>
      </c>
      <c r="Z430" s="110" t="str">
        <f t="shared" ca="1" si="102"/>
        <v/>
      </c>
      <c r="AA430" s="109" t="str">
        <f t="shared" ca="1" si="108"/>
        <v/>
      </c>
      <c r="AC430" s="110" t="str">
        <f t="shared" ca="1" si="103"/>
        <v/>
      </c>
      <c r="AD430" s="109" t="str">
        <f t="shared" ca="1" si="109"/>
        <v/>
      </c>
      <c r="AF430" s="109" t="str">
        <f t="shared" ca="1" si="110"/>
        <v/>
      </c>
      <c r="AG430" s="110" t="str">
        <f t="shared" ca="1" si="104"/>
        <v/>
      </c>
      <c r="AH430" s="109" t="str">
        <f t="shared" ca="1" si="111"/>
        <v/>
      </c>
    </row>
    <row r="431" spans="5:34" x14ac:dyDescent="0.2">
      <c r="E431" s="108" t="str">
        <f ca="1">SELECTED!C431</f>
        <v/>
      </c>
      <c r="F431" s="104" t="str">
        <f ca="1">SELECTED!D431</f>
        <v/>
      </c>
      <c r="G431" s="104" t="str">
        <f ca="1">SELECTED!E431</f>
        <v/>
      </c>
      <c r="I431" s="110" t="str">
        <f t="shared" ca="1" si="97"/>
        <v/>
      </c>
      <c r="J431" s="110" t="str">
        <f t="shared" ca="1" si="98"/>
        <v/>
      </c>
      <c r="K431" s="110" t="str">
        <f t="shared" ca="1" si="99"/>
        <v/>
      </c>
      <c r="M431" s="110" t="str">
        <f ca="1">IFERROR(MATCH(E431,INDEX!A:A,1),"")</f>
        <v/>
      </c>
      <c r="N431" s="109" t="str">
        <f ca="1">IFERROR(OFFSET(INDEX!$F$1,M431-1,0),"")</f>
        <v/>
      </c>
      <c r="P431" s="109" t="str">
        <f t="shared" ca="1" si="105"/>
        <v/>
      </c>
      <c r="Q431" s="109" t="str">
        <f t="shared" ca="1" si="100"/>
        <v/>
      </c>
      <c r="R431" s="109" t="str">
        <f t="shared" ca="1" si="101"/>
        <v/>
      </c>
      <c r="S431" s="109" t="str">
        <f t="shared" ca="1" si="112"/>
        <v/>
      </c>
      <c r="T431" s="109" t="str">
        <f t="shared" ca="1" si="106"/>
        <v/>
      </c>
      <c r="V431" s="106" t="str">
        <f ca="1">IF(E431="","",IF(SUM($Q$4:Q431)=0,100000,ABS(SUM($P$4:P431)/SUM($Q$4:Q431))))</f>
        <v/>
      </c>
      <c r="W431" s="109" t="str">
        <f t="shared" ca="1" si="107"/>
        <v/>
      </c>
      <c r="X431" s="109" t="str">
        <f t="shared" ca="1" si="107"/>
        <v/>
      </c>
      <c r="Z431" s="110" t="str">
        <f t="shared" ca="1" si="102"/>
        <v/>
      </c>
      <c r="AA431" s="109" t="str">
        <f t="shared" ca="1" si="108"/>
        <v/>
      </c>
      <c r="AC431" s="110" t="str">
        <f t="shared" ca="1" si="103"/>
        <v/>
      </c>
      <c r="AD431" s="109" t="str">
        <f t="shared" ca="1" si="109"/>
        <v/>
      </c>
      <c r="AF431" s="109" t="str">
        <f t="shared" ca="1" si="110"/>
        <v/>
      </c>
      <c r="AG431" s="110" t="str">
        <f t="shared" ca="1" si="104"/>
        <v/>
      </c>
      <c r="AH431" s="109" t="str">
        <f t="shared" ca="1" si="111"/>
        <v/>
      </c>
    </row>
    <row r="432" spans="5:34" x14ac:dyDescent="0.2">
      <c r="E432" s="108" t="str">
        <f ca="1">SELECTED!C432</f>
        <v/>
      </c>
      <c r="F432" s="104" t="str">
        <f ca="1">SELECTED!D432</f>
        <v/>
      </c>
      <c r="G432" s="104" t="str">
        <f ca="1">SELECTED!E432</f>
        <v/>
      </c>
      <c r="I432" s="110" t="str">
        <f t="shared" ca="1" si="97"/>
        <v/>
      </c>
      <c r="J432" s="110" t="str">
        <f t="shared" ca="1" si="98"/>
        <v/>
      </c>
      <c r="K432" s="110" t="str">
        <f t="shared" ca="1" si="99"/>
        <v/>
      </c>
      <c r="M432" s="110" t="str">
        <f ca="1">IFERROR(MATCH(E432,INDEX!A:A,1),"")</f>
        <v/>
      </c>
      <c r="N432" s="109" t="str">
        <f ca="1">IFERROR(OFFSET(INDEX!$F$1,M432-1,0),"")</f>
        <v/>
      </c>
      <c r="P432" s="109" t="str">
        <f t="shared" ca="1" si="105"/>
        <v/>
      </c>
      <c r="Q432" s="109" t="str">
        <f t="shared" ca="1" si="100"/>
        <v/>
      </c>
      <c r="R432" s="109" t="str">
        <f t="shared" ca="1" si="101"/>
        <v/>
      </c>
      <c r="S432" s="109" t="str">
        <f t="shared" ca="1" si="112"/>
        <v/>
      </c>
      <c r="T432" s="109" t="str">
        <f t="shared" ca="1" si="106"/>
        <v/>
      </c>
      <c r="V432" s="106" t="str">
        <f ca="1">IF(E432="","",IF(SUM($Q$4:Q432)=0,100000,ABS(SUM($P$4:P432)/SUM($Q$4:Q432))))</f>
        <v/>
      </c>
      <c r="W432" s="109" t="str">
        <f t="shared" ca="1" si="107"/>
        <v/>
      </c>
      <c r="X432" s="109" t="str">
        <f t="shared" ca="1" si="107"/>
        <v/>
      </c>
      <c r="Z432" s="110" t="str">
        <f t="shared" ca="1" si="102"/>
        <v/>
      </c>
      <c r="AA432" s="109" t="str">
        <f t="shared" ca="1" si="108"/>
        <v/>
      </c>
      <c r="AC432" s="110" t="str">
        <f t="shared" ca="1" si="103"/>
        <v/>
      </c>
      <c r="AD432" s="109" t="str">
        <f t="shared" ca="1" si="109"/>
        <v/>
      </c>
      <c r="AF432" s="109" t="str">
        <f t="shared" ca="1" si="110"/>
        <v/>
      </c>
      <c r="AG432" s="110" t="str">
        <f t="shared" ca="1" si="104"/>
        <v/>
      </c>
      <c r="AH432" s="109" t="str">
        <f t="shared" ca="1" si="111"/>
        <v/>
      </c>
    </row>
    <row r="433" spans="5:34" x14ac:dyDescent="0.2">
      <c r="E433" s="108" t="str">
        <f ca="1">SELECTED!C433</f>
        <v/>
      </c>
      <c r="F433" s="104" t="str">
        <f ca="1">SELECTED!D433</f>
        <v/>
      </c>
      <c r="G433" s="104" t="str">
        <f ca="1">SELECTED!E433</f>
        <v/>
      </c>
      <c r="I433" s="110" t="str">
        <f t="shared" ca="1" si="97"/>
        <v/>
      </c>
      <c r="J433" s="110" t="str">
        <f t="shared" ca="1" si="98"/>
        <v/>
      </c>
      <c r="K433" s="110" t="str">
        <f t="shared" ca="1" si="99"/>
        <v/>
      </c>
      <c r="M433" s="110" t="str">
        <f ca="1">IFERROR(MATCH(E433,INDEX!A:A,1),"")</f>
        <v/>
      </c>
      <c r="N433" s="109" t="str">
        <f ca="1">IFERROR(OFFSET(INDEX!$F$1,M433-1,0),"")</f>
        <v/>
      </c>
      <c r="P433" s="109" t="str">
        <f t="shared" ca="1" si="105"/>
        <v/>
      </c>
      <c r="Q433" s="109" t="str">
        <f t="shared" ca="1" si="100"/>
        <v/>
      </c>
      <c r="R433" s="109" t="str">
        <f t="shared" ca="1" si="101"/>
        <v/>
      </c>
      <c r="S433" s="109" t="str">
        <f t="shared" ca="1" si="112"/>
        <v/>
      </c>
      <c r="T433" s="109" t="str">
        <f t="shared" ca="1" si="106"/>
        <v/>
      </c>
      <c r="V433" s="106" t="str">
        <f ca="1">IF(E433="","",IF(SUM($Q$4:Q433)=0,100000,ABS(SUM($P$4:P433)/SUM($Q$4:Q433))))</f>
        <v/>
      </c>
      <c r="W433" s="109" t="str">
        <f t="shared" ca="1" si="107"/>
        <v/>
      </c>
      <c r="X433" s="109" t="str">
        <f t="shared" ca="1" si="107"/>
        <v/>
      </c>
      <c r="Z433" s="110" t="str">
        <f t="shared" ca="1" si="102"/>
        <v/>
      </c>
      <c r="AA433" s="109" t="str">
        <f t="shared" ca="1" si="108"/>
        <v/>
      </c>
      <c r="AC433" s="110" t="str">
        <f t="shared" ca="1" si="103"/>
        <v/>
      </c>
      <c r="AD433" s="109" t="str">
        <f t="shared" ca="1" si="109"/>
        <v/>
      </c>
      <c r="AF433" s="109" t="str">
        <f t="shared" ca="1" si="110"/>
        <v/>
      </c>
      <c r="AG433" s="110" t="str">
        <f t="shared" ca="1" si="104"/>
        <v/>
      </c>
      <c r="AH433" s="109" t="str">
        <f t="shared" ca="1" si="111"/>
        <v/>
      </c>
    </row>
    <row r="434" spans="5:34" x14ac:dyDescent="0.2">
      <c r="E434" s="108" t="str">
        <f ca="1">SELECTED!C434</f>
        <v/>
      </c>
      <c r="F434" s="104" t="str">
        <f ca="1">SELECTED!D434</f>
        <v/>
      </c>
      <c r="G434" s="104" t="str">
        <f ca="1">SELECTED!E434</f>
        <v/>
      </c>
      <c r="I434" s="110" t="str">
        <f t="shared" ca="1" si="97"/>
        <v/>
      </c>
      <c r="J434" s="110" t="str">
        <f t="shared" ca="1" si="98"/>
        <v/>
      </c>
      <c r="K434" s="110" t="str">
        <f t="shared" ca="1" si="99"/>
        <v/>
      </c>
      <c r="M434" s="110" t="str">
        <f ca="1">IFERROR(MATCH(E434,INDEX!A:A,1),"")</f>
        <v/>
      </c>
      <c r="N434" s="109" t="str">
        <f ca="1">IFERROR(OFFSET(INDEX!$F$1,M434-1,0),"")</f>
        <v/>
      </c>
      <c r="P434" s="109" t="str">
        <f t="shared" ca="1" si="105"/>
        <v/>
      </c>
      <c r="Q434" s="109" t="str">
        <f t="shared" ca="1" si="100"/>
        <v/>
      </c>
      <c r="R434" s="109" t="str">
        <f t="shared" ca="1" si="101"/>
        <v/>
      </c>
      <c r="S434" s="109" t="str">
        <f t="shared" ca="1" si="112"/>
        <v/>
      </c>
      <c r="T434" s="109" t="str">
        <f t="shared" ca="1" si="106"/>
        <v/>
      </c>
      <c r="V434" s="106" t="str">
        <f ca="1">IF(E434="","",IF(SUM($Q$4:Q434)=0,100000,ABS(SUM($P$4:P434)/SUM($Q$4:Q434))))</f>
        <v/>
      </c>
      <c r="W434" s="109" t="str">
        <f t="shared" ca="1" si="107"/>
        <v/>
      </c>
      <c r="X434" s="109" t="str">
        <f t="shared" ca="1" si="107"/>
        <v/>
      </c>
      <c r="Z434" s="110" t="str">
        <f t="shared" ca="1" si="102"/>
        <v/>
      </c>
      <c r="AA434" s="109" t="str">
        <f t="shared" ca="1" si="108"/>
        <v/>
      </c>
      <c r="AC434" s="110" t="str">
        <f t="shared" ca="1" si="103"/>
        <v/>
      </c>
      <c r="AD434" s="109" t="str">
        <f t="shared" ca="1" si="109"/>
        <v/>
      </c>
      <c r="AF434" s="109" t="str">
        <f t="shared" ca="1" si="110"/>
        <v/>
      </c>
      <c r="AG434" s="110" t="str">
        <f t="shared" ca="1" si="104"/>
        <v/>
      </c>
      <c r="AH434" s="109" t="str">
        <f t="shared" ca="1" si="111"/>
        <v/>
      </c>
    </row>
    <row r="435" spans="5:34" x14ac:dyDescent="0.2">
      <c r="E435" s="108" t="str">
        <f ca="1">SELECTED!C435</f>
        <v/>
      </c>
      <c r="F435" s="104" t="str">
        <f ca="1">SELECTED!D435</f>
        <v/>
      </c>
      <c r="G435" s="104" t="str">
        <f ca="1">SELECTED!E435</f>
        <v/>
      </c>
      <c r="I435" s="110" t="str">
        <f t="shared" ca="1" si="97"/>
        <v/>
      </c>
      <c r="J435" s="110" t="str">
        <f t="shared" ca="1" si="98"/>
        <v/>
      </c>
      <c r="K435" s="110" t="str">
        <f t="shared" ca="1" si="99"/>
        <v/>
      </c>
      <c r="M435" s="110" t="str">
        <f ca="1">IFERROR(MATCH(E435,INDEX!A:A,1),"")</f>
        <v/>
      </c>
      <c r="N435" s="109" t="str">
        <f ca="1">IFERROR(OFFSET(INDEX!$F$1,M435-1,0),"")</f>
        <v/>
      </c>
      <c r="P435" s="109" t="str">
        <f t="shared" ca="1" si="105"/>
        <v/>
      </c>
      <c r="Q435" s="109" t="str">
        <f t="shared" ca="1" si="100"/>
        <v/>
      </c>
      <c r="R435" s="109" t="str">
        <f t="shared" ca="1" si="101"/>
        <v/>
      </c>
      <c r="S435" s="109" t="str">
        <f t="shared" ca="1" si="112"/>
        <v/>
      </c>
      <c r="T435" s="109" t="str">
        <f t="shared" ca="1" si="106"/>
        <v/>
      </c>
      <c r="V435" s="106" t="str">
        <f ca="1">IF(E435="","",IF(SUM($Q$4:Q435)=0,100000,ABS(SUM($P$4:P435)/SUM($Q$4:Q435))))</f>
        <v/>
      </c>
      <c r="W435" s="109" t="str">
        <f t="shared" ca="1" si="107"/>
        <v/>
      </c>
      <c r="X435" s="109" t="str">
        <f t="shared" ca="1" si="107"/>
        <v/>
      </c>
      <c r="Z435" s="110" t="str">
        <f t="shared" ca="1" si="102"/>
        <v/>
      </c>
      <c r="AA435" s="109" t="str">
        <f t="shared" ca="1" si="108"/>
        <v/>
      </c>
      <c r="AC435" s="110" t="str">
        <f t="shared" ca="1" si="103"/>
        <v/>
      </c>
      <c r="AD435" s="109" t="str">
        <f t="shared" ca="1" si="109"/>
        <v/>
      </c>
      <c r="AF435" s="109" t="str">
        <f t="shared" ca="1" si="110"/>
        <v/>
      </c>
      <c r="AG435" s="110" t="str">
        <f t="shared" ca="1" si="104"/>
        <v/>
      </c>
      <c r="AH435" s="109" t="str">
        <f t="shared" ca="1" si="111"/>
        <v/>
      </c>
    </row>
    <row r="436" spans="5:34" x14ac:dyDescent="0.2">
      <c r="E436" s="108" t="str">
        <f ca="1">SELECTED!C436</f>
        <v/>
      </c>
      <c r="F436" s="104" t="str">
        <f ca="1">SELECTED!D436</f>
        <v/>
      </c>
      <c r="G436" s="104" t="str">
        <f ca="1">SELECTED!E436</f>
        <v/>
      </c>
      <c r="I436" s="110" t="str">
        <f t="shared" ca="1" si="97"/>
        <v/>
      </c>
      <c r="J436" s="110" t="str">
        <f t="shared" ca="1" si="98"/>
        <v/>
      </c>
      <c r="K436" s="110" t="str">
        <f t="shared" ca="1" si="99"/>
        <v/>
      </c>
      <c r="M436" s="110" t="str">
        <f ca="1">IFERROR(MATCH(E436,INDEX!A:A,1),"")</f>
        <v/>
      </c>
      <c r="N436" s="109" t="str">
        <f ca="1">IFERROR(OFFSET(INDEX!$F$1,M436-1,0),"")</f>
        <v/>
      </c>
      <c r="P436" s="109" t="str">
        <f t="shared" ca="1" si="105"/>
        <v/>
      </c>
      <c r="Q436" s="109" t="str">
        <f t="shared" ca="1" si="100"/>
        <v/>
      </c>
      <c r="R436" s="109" t="str">
        <f t="shared" ca="1" si="101"/>
        <v/>
      </c>
      <c r="S436" s="109" t="str">
        <f t="shared" ca="1" si="112"/>
        <v/>
      </c>
      <c r="T436" s="109" t="str">
        <f t="shared" ca="1" si="106"/>
        <v/>
      </c>
      <c r="V436" s="106" t="str">
        <f ca="1">IF(E436="","",IF(SUM($Q$4:Q436)=0,100000,ABS(SUM($P$4:P436)/SUM($Q$4:Q436))))</f>
        <v/>
      </c>
      <c r="W436" s="109" t="str">
        <f t="shared" ca="1" si="107"/>
        <v/>
      </c>
      <c r="X436" s="109" t="str">
        <f t="shared" ca="1" si="107"/>
        <v/>
      </c>
      <c r="Z436" s="110" t="str">
        <f t="shared" ca="1" si="102"/>
        <v/>
      </c>
      <c r="AA436" s="109" t="str">
        <f t="shared" ca="1" si="108"/>
        <v/>
      </c>
      <c r="AC436" s="110" t="str">
        <f t="shared" ca="1" si="103"/>
        <v/>
      </c>
      <c r="AD436" s="109" t="str">
        <f t="shared" ca="1" si="109"/>
        <v/>
      </c>
      <c r="AF436" s="109" t="str">
        <f t="shared" ca="1" si="110"/>
        <v/>
      </c>
      <c r="AG436" s="110" t="str">
        <f t="shared" ca="1" si="104"/>
        <v/>
      </c>
      <c r="AH436" s="109" t="str">
        <f t="shared" ca="1" si="111"/>
        <v/>
      </c>
    </row>
    <row r="437" spans="5:34" x14ac:dyDescent="0.2">
      <c r="E437" s="108" t="str">
        <f ca="1">SELECTED!C437</f>
        <v/>
      </c>
      <c r="F437" s="104" t="str">
        <f ca="1">SELECTED!D437</f>
        <v/>
      </c>
      <c r="G437" s="104" t="str">
        <f ca="1">SELECTED!E437</f>
        <v/>
      </c>
      <c r="I437" s="110" t="str">
        <f t="shared" ca="1" si="97"/>
        <v/>
      </c>
      <c r="J437" s="110" t="str">
        <f t="shared" ca="1" si="98"/>
        <v/>
      </c>
      <c r="K437" s="110" t="str">
        <f t="shared" ca="1" si="99"/>
        <v/>
      </c>
      <c r="M437" s="110" t="str">
        <f ca="1">IFERROR(MATCH(E437,INDEX!A:A,1),"")</f>
        <v/>
      </c>
      <c r="N437" s="109" t="str">
        <f ca="1">IFERROR(OFFSET(INDEX!$F$1,M437-1,0),"")</f>
        <v/>
      </c>
      <c r="P437" s="109" t="str">
        <f t="shared" ca="1" si="105"/>
        <v/>
      </c>
      <c r="Q437" s="109" t="str">
        <f t="shared" ca="1" si="100"/>
        <v/>
      </c>
      <c r="R437" s="109" t="str">
        <f t="shared" ca="1" si="101"/>
        <v/>
      </c>
      <c r="S437" s="109" t="str">
        <f t="shared" ca="1" si="112"/>
        <v/>
      </c>
      <c r="T437" s="109" t="str">
        <f t="shared" ca="1" si="106"/>
        <v/>
      </c>
      <c r="V437" s="106" t="str">
        <f ca="1">IF(E437="","",IF(SUM($Q$4:Q437)=0,100000,ABS(SUM($P$4:P437)/SUM($Q$4:Q437))))</f>
        <v/>
      </c>
      <c r="W437" s="109" t="str">
        <f t="shared" ca="1" si="107"/>
        <v/>
      </c>
      <c r="X437" s="109" t="str">
        <f t="shared" ca="1" si="107"/>
        <v/>
      </c>
      <c r="Z437" s="110" t="str">
        <f t="shared" ca="1" si="102"/>
        <v/>
      </c>
      <c r="AA437" s="109" t="str">
        <f t="shared" ca="1" si="108"/>
        <v/>
      </c>
      <c r="AC437" s="110" t="str">
        <f t="shared" ca="1" si="103"/>
        <v/>
      </c>
      <c r="AD437" s="109" t="str">
        <f t="shared" ca="1" si="109"/>
        <v/>
      </c>
      <c r="AF437" s="109" t="str">
        <f t="shared" ca="1" si="110"/>
        <v/>
      </c>
      <c r="AG437" s="110" t="str">
        <f t="shared" ca="1" si="104"/>
        <v/>
      </c>
      <c r="AH437" s="109" t="str">
        <f t="shared" ca="1" si="111"/>
        <v/>
      </c>
    </row>
    <row r="438" spans="5:34" x14ac:dyDescent="0.2">
      <c r="E438" s="108" t="str">
        <f ca="1">SELECTED!C438</f>
        <v/>
      </c>
      <c r="F438" s="104" t="str">
        <f ca="1">SELECTED!D438</f>
        <v/>
      </c>
      <c r="G438" s="104" t="str">
        <f ca="1">SELECTED!E438</f>
        <v/>
      </c>
      <c r="I438" s="110" t="str">
        <f t="shared" ca="1" si="97"/>
        <v/>
      </c>
      <c r="J438" s="110" t="str">
        <f t="shared" ca="1" si="98"/>
        <v/>
      </c>
      <c r="K438" s="110" t="str">
        <f t="shared" ca="1" si="99"/>
        <v/>
      </c>
      <c r="M438" s="110" t="str">
        <f ca="1">IFERROR(MATCH(E438,INDEX!A:A,1),"")</f>
        <v/>
      </c>
      <c r="N438" s="109" t="str">
        <f ca="1">IFERROR(OFFSET(INDEX!$F$1,M438-1,0),"")</f>
        <v/>
      </c>
      <c r="P438" s="109" t="str">
        <f t="shared" ca="1" si="105"/>
        <v/>
      </c>
      <c r="Q438" s="109" t="str">
        <f t="shared" ca="1" si="100"/>
        <v/>
      </c>
      <c r="R438" s="109" t="str">
        <f t="shared" ca="1" si="101"/>
        <v/>
      </c>
      <c r="S438" s="109" t="str">
        <f t="shared" ca="1" si="112"/>
        <v/>
      </c>
      <c r="T438" s="109" t="str">
        <f t="shared" ca="1" si="106"/>
        <v/>
      </c>
      <c r="V438" s="106" t="str">
        <f ca="1">IF(E438="","",IF(SUM($Q$4:Q438)=0,100000,ABS(SUM($P$4:P438)/SUM($Q$4:Q438))))</f>
        <v/>
      </c>
      <c r="W438" s="109" t="str">
        <f t="shared" ca="1" si="107"/>
        <v/>
      </c>
      <c r="X438" s="109" t="str">
        <f t="shared" ca="1" si="107"/>
        <v/>
      </c>
      <c r="Z438" s="110" t="str">
        <f t="shared" ca="1" si="102"/>
        <v/>
      </c>
      <c r="AA438" s="109" t="str">
        <f t="shared" ca="1" si="108"/>
        <v/>
      </c>
      <c r="AC438" s="110" t="str">
        <f t="shared" ca="1" si="103"/>
        <v/>
      </c>
      <c r="AD438" s="109" t="str">
        <f t="shared" ca="1" si="109"/>
        <v/>
      </c>
      <c r="AF438" s="109" t="str">
        <f t="shared" ca="1" si="110"/>
        <v/>
      </c>
      <c r="AG438" s="110" t="str">
        <f t="shared" ca="1" si="104"/>
        <v/>
      </c>
      <c r="AH438" s="109" t="str">
        <f t="shared" ca="1" si="111"/>
        <v/>
      </c>
    </row>
    <row r="439" spans="5:34" x14ac:dyDescent="0.2">
      <c r="E439" s="108" t="str">
        <f ca="1">SELECTED!C439</f>
        <v/>
      </c>
      <c r="F439" s="104" t="str">
        <f ca="1">SELECTED!D439</f>
        <v/>
      </c>
      <c r="G439" s="104" t="str">
        <f ca="1">SELECTED!E439</f>
        <v/>
      </c>
      <c r="I439" s="110" t="str">
        <f t="shared" ca="1" si="97"/>
        <v/>
      </c>
      <c r="J439" s="110" t="str">
        <f t="shared" ca="1" si="98"/>
        <v/>
      </c>
      <c r="K439" s="110" t="str">
        <f t="shared" ca="1" si="99"/>
        <v/>
      </c>
      <c r="M439" s="110" t="str">
        <f ca="1">IFERROR(MATCH(E439,INDEX!A:A,1),"")</f>
        <v/>
      </c>
      <c r="N439" s="109" t="str">
        <f ca="1">IFERROR(OFFSET(INDEX!$F$1,M439-1,0),"")</f>
        <v/>
      </c>
      <c r="P439" s="109" t="str">
        <f t="shared" ca="1" si="105"/>
        <v/>
      </c>
      <c r="Q439" s="109" t="str">
        <f t="shared" ca="1" si="100"/>
        <v/>
      </c>
      <c r="R439" s="109" t="str">
        <f t="shared" ca="1" si="101"/>
        <v/>
      </c>
      <c r="S439" s="109" t="str">
        <f t="shared" ca="1" si="112"/>
        <v/>
      </c>
      <c r="T439" s="109" t="str">
        <f t="shared" ca="1" si="106"/>
        <v/>
      </c>
      <c r="V439" s="106" t="str">
        <f ca="1">IF(E439="","",IF(SUM($Q$4:Q439)=0,100000,ABS(SUM($P$4:P439)/SUM($Q$4:Q439))))</f>
        <v/>
      </c>
      <c r="W439" s="109" t="str">
        <f t="shared" ca="1" si="107"/>
        <v/>
      </c>
      <c r="X439" s="109" t="str">
        <f t="shared" ca="1" si="107"/>
        <v/>
      </c>
      <c r="Z439" s="110" t="str">
        <f t="shared" ca="1" si="102"/>
        <v/>
      </c>
      <c r="AA439" s="109" t="str">
        <f t="shared" ca="1" si="108"/>
        <v/>
      </c>
      <c r="AC439" s="110" t="str">
        <f t="shared" ca="1" si="103"/>
        <v/>
      </c>
      <c r="AD439" s="109" t="str">
        <f t="shared" ca="1" si="109"/>
        <v/>
      </c>
      <c r="AF439" s="109" t="str">
        <f t="shared" ca="1" si="110"/>
        <v/>
      </c>
      <c r="AG439" s="110" t="str">
        <f t="shared" ca="1" si="104"/>
        <v/>
      </c>
      <c r="AH439" s="109" t="str">
        <f t="shared" ca="1" si="111"/>
        <v/>
      </c>
    </row>
    <row r="440" spans="5:34" x14ac:dyDescent="0.2">
      <c r="E440" s="108" t="str">
        <f ca="1">SELECTED!C440</f>
        <v/>
      </c>
      <c r="F440" s="104" t="str">
        <f ca="1">SELECTED!D440</f>
        <v/>
      </c>
      <c r="G440" s="104" t="str">
        <f ca="1">SELECTED!E440</f>
        <v/>
      </c>
      <c r="I440" s="110" t="str">
        <f t="shared" ca="1" si="97"/>
        <v/>
      </c>
      <c r="J440" s="110" t="str">
        <f t="shared" ca="1" si="98"/>
        <v/>
      </c>
      <c r="K440" s="110" t="str">
        <f t="shared" ca="1" si="99"/>
        <v/>
      </c>
      <c r="M440" s="110" t="str">
        <f ca="1">IFERROR(MATCH(E440,INDEX!A:A,1),"")</f>
        <v/>
      </c>
      <c r="N440" s="109" t="str">
        <f ca="1">IFERROR(OFFSET(INDEX!$F$1,M440-1,0),"")</f>
        <v/>
      </c>
      <c r="P440" s="109" t="str">
        <f t="shared" ca="1" si="105"/>
        <v/>
      </c>
      <c r="Q440" s="109" t="str">
        <f t="shared" ca="1" si="100"/>
        <v/>
      </c>
      <c r="R440" s="109" t="str">
        <f t="shared" ca="1" si="101"/>
        <v/>
      </c>
      <c r="S440" s="109" t="str">
        <f t="shared" ca="1" si="112"/>
        <v/>
      </c>
      <c r="T440" s="109" t="str">
        <f t="shared" ca="1" si="106"/>
        <v/>
      </c>
      <c r="V440" s="106" t="str">
        <f ca="1">IF(E440="","",IF(SUM($Q$4:Q440)=0,100000,ABS(SUM($P$4:P440)/SUM($Q$4:Q440))))</f>
        <v/>
      </c>
      <c r="W440" s="109" t="str">
        <f t="shared" ca="1" si="107"/>
        <v/>
      </c>
      <c r="X440" s="109" t="str">
        <f t="shared" ca="1" si="107"/>
        <v/>
      </c>
      <c r="Z440" s="110" t="str">
        <f t="shared" ca="1" si="102"/>
        <v/>
      </c>
      <c r="AA440" s="109" t="str">
        <f t="shared" ca="1" si="108"/>
        <v/>
      </c>
      <c r="AC440" s="110" t="str">
        <f t="shared" ca="1" si="103"/>
        <v/>
      </c>
      <c r="AD440" s="109" t="str">
        <f t="shared" ca="1" si="109"/>
        <v/>
      </c>
      <c r="AF440" s="109" t="str">
        <f t="shared" ca="1" si="110"/>
        <v/>
      </c>
      <c r="AG440" s="110" t="str">
        <f t="shared" ca="1" si="104"/>
        <v/>
      </c>
      <c r="AH440" s="109" t="str">
        <f t="shared" ca="1" si="111"/>
        <v/>
      </c>
    </row>
    <row r="441" spans="5:34" x14ac:dyDescent="0.2">
      <c r="E441" s="108" t="str">
        <f ca="1">SELECTED!C441</f>
        <v/>
      </c>
      <c r="F441" s="104" t="str">
        <f ca="1">SELECTED!D441</f>
        <v/>
      </c>
      <c r="G441" s="104" t="str">
        <f ca="1">SELECTED!E441</f>
        <v/>
      </c>
      <c r="I441" s="110" t="str">
        <f t="shared" ca="1" si="97"/>
        <v/>
      </c>
      <c r="J441" s="110" t="str">
        <f t="shared" ca="1" si="98"/>
        <v/>
      </c>
      <c r="K441" s="110" t="str">
        <f t="shared" ca="1" si="99"/>
        <v/>
      </c>
      <c r="M441" s="110" t="str">
        <f ca="1">IFERROR(MATCH(E441,INDEX!A:A,1),"")</f>
        <v/>
      </c>
      <c r="N441" s="109" t="str">
        <f ca="1">IFERROR(OFFSET(INDEX!$F$1,M441-1,0),"")</f>
        <v/>
      </c>
      <c r="P441" s="109" t="str">
        <f t="shared" ca="1" si="105"/>
        <v/>
      </c>
      <c r="Q441" s="109" t="str">
        <f t="shared" ca="1" si="100"/>
        <v/>
      </c>
      <c r="R441" s="109" t="str">
        <f t="shared" ca="1" si="101"/>
        <v/>
      </c>
      <c r="S441" s="109" t="str">
        <f t="shared" ca="1" si="112"/>
        <v/>
      </c>
      <c r="T441" s="109" t="str">
        <f t="shared" ca="1" si="106"/>
        <v/>
      </c>
      <c r="V441" s="106" t="str">
        <f ca="1">IF(E441="","",IF(SUM($Q$4:Q441)=0,100000,ABS(SUM($P$4:P441)/SUM($Q$4:Q441))))</f>
        <v/>
      </c>
      <c r="W441" s="109" t="str">
        <f t="shared" ca="1" si="107"/>
        <v/>
      </c>
      <c r="X441" s="109" t="str">
        <f t="shared" ca="1" si="107"/>
        <v/>
      </c>
      <c r="Z441" s="110" t="str">
        <f t="shared" ca="1" si="102"/>
        <v/>
      </c>
      <c r="AA441" s="109" t="str">
        <f t="shared" ca="1" si="108"/>
        <v/>
      </c>
      <c r="AC441" s="110" t="str">
        <f t="shared" ca="1" si="103"/>
        <v/>
      </c>
      <c r="AD441" s="109" t="str">
        <f t="shared" ca="1" si="109"/>
        <v/>
      </c>
      <c r="AF441" s="109" t="str">
        <f t="shared" ca="1" si="110"/>
        <v/>
      </c>
      <c r="AG441" s="110" t="str">
        <f t="shared" ca="1" si="104"/>
        <v/>
      </c>
      <c r="AH441" s="109" t="str">
        <f t="shared" ca="1" si="111"/>
        <v/>
      </c>
    </row>
    <row r="442" spans="5:34" x14ac:dyDescent="0.2">
      <c r="E442" s="108" t="str">
        <f ca="1">SELECTED!C442</f>
        <v/>
      </c>
      <c r="F442" s="104" t="str">
        <f ca="1">SELECTED!D442</f>
        <v/>
      </c>
      <c r="G442" s="104" t="str">
        <f ca="1">SELECTED!E442</f>
        <v/>
      </c>
      <c r="I442" s="110" t="str">
        <f t="shared" ca="1" si="97"/>
        <v/>
      </c>
      <c r="J442" s="110" t="str">
        <f t="shared" ca="1" si="98"/>
        <v/>
      </c>
      <c r="K442" s="110" t="str">
        <f t="shared" ca="1" si="99"/>
        <v/>
      </c>
      <c r="M442" s="110" t="str">
        <f ca="1">IFERROR(MATCH(E442,INDEX!A:A,1),"")</f>
        <v/>
      </c>
      <c r="N442" s="109" t="str">
        <f ca="1">IFERROR(OFFSET(INDEX!$F$1,M442-1,0),"")</f>
        <v/>
      </c>
      <c r="P442" s="109" t="str">
        <f t="shared" ca="1" si="105"/>
        <v/>
      </c>
      <c r="Q442" s="109" t="str">
        <f t="shared" ca="1" si="100"/>
        <v/>
      </c>
      <c r="R442" s="109" t="str">
        <f t="shared" ca="1" si="101"/>
        <v/>
      </c>
      <c r="S442" s="109" t="str">
        <f t="shared" ca="1" si="112"/>
        <v/>
      </c>
      <c r="T442" s="109" t="str">
        <f t="shared" ca="1" si="106"/>
        <v/>
      </c>
      <c r="V442" s="106" t="str">
        <f ca="1">IF(E442="","",IF(SUM($Q$4:Q442)=0,100000,ABS(SUM($P$4:P442)/SUM($Q$4:Q442))))</f>
        <v/>
      </c>
      <c r="W442" s="109" t="str">
        <f t="shared" ca="1" si="107"/>
        <v/>
      </c>
      <c r="X442" s="109" t="str">
        <f t="shared" ca="1" si="107"/>
        <v/>
      </c>
      <c r="Z442" s="110" t="str">
        <f t="shared" ca="1" si="102"/>
        <v/>
      </c>
      <c r="AA442" s="109" t="str">
        <f t="shared" ca="1" si="108"/>
        <v/>
      </c>
      <c r="AC442" s="110" t="str">
        <f t="shared" ca="1" si="103"/>
        <v/>
      </c>
      <c r="AD442" s="109" t="str">
        <f t="shared" ca="1" si="109"/>
        <v/>
      </c>
      <c r="AF442" s="109" t="str">
        <f t="shared" ca="1" si="110"/>
        <v/>
      </c>
      <c r="AG442" s="110" t="str">
        <f t="shared" ca="1" si="104"/>
        <v/>
      </c>
      <c r="AH442" s="109" t="str">
        <f t="shared" ca="1" si="111"/>
        <v/>
      </c>
    </row>
    <row r="443" spans="5:34" x14ac:dyDescent="0.2">
      <c r="E443" s="108" t="str">
        <f ca="1">SELECTED!C443</f>
        <v/>
      </c>
      <c r="F443" s="104" t="str">
        <f ca="1">SELECTED!D443</f>
        <v/>
      </c>
      <c r="G443" s="104" t="str">
        <f ca="1">SELECTED!E443</f>
        <v/>
      </c>
      <c r="I443" s="110" t="str">
        <f t="shared" ca="1" si="97"/>
        <v/>
      </c>
      <c r="J443" s="110" t="str">
        <f t="shared" ca="1" si="98"/>
        <v/>
      </c>
      <c r="K443" s="110" t="str">
        <f t="shared" ca="1" si="99"/>
        <v/>
      </c>
      <c r="M443" s="110" t="str">
        <f ca="1">IFERROR(MATCH(E443,INDEX!A:A,1),"")</f>
        <v/>
      </c>
      <c r="N443" s="109" t="str">
        <f ca="1">IFERROR(OFFSET(INDEX!$F$1,M443-1,0),"")</f>
        <v/>
      </c>
      <c r="P443" s="109" t="str">
        <f t="shared" ca="1" si="105"/>
        <v/>
      </c>
      <c r="Q443" s="109" t="str">
        <f t="shared" ca="1" si="100"/>
        <v/>
      </c>
      <c r="R443" s="109" t="str">
        <f t="shared" ca="1" si="101"/>
        <v/>
      </c>
      <c r="S443" s="109" t="str">
        <f t="shared" ca="1" si="112"/>
        <v/>
      </c>
      <c r="T443" s="109" t="str">
        <f t="shared" ca="1" si="106"/>
        <v/>
      </c>
      <c r="V443" s="106" t="str">
        <f ca="1">IF(E443="","",IF(SUM($Q$4:Q443)=0,100000,ABS(SUM($P$4:P443)/SUM($Q$4:Q443))))</f>
        <v/>
      </c>
      <c r="W443" s="109" t="str">
        <f t="shared" ca="1" si="107"/>
        <v/>
      </c>
      <c r="X443" s="109" t="str">
        <f t="shared" ca="1" si="107"/>
        <v/>
      </c>
      <c r="Z443" s="110" t="str">
        <f t="shared" ca="1" si="102"/>
        <v/>
      </c>
      <c r="AA443" s="109" t="str">
        <f t="shared" ca="1" si="108"/>
        <v/>
      </c>
      <c r="AC443" s="110" t="str">
        <f t="shared" ca="1" si="103"/>
        <v/>
      </c>
      <c r="AD443" s="109" t="str">
        <f t="shared" ca="1" si="109"/>
        <v/>
      </c>
      <c r="AF443" s="109" t="str">
        <f t="shared" ca="1" si="110"/>
        <v/>
      </c>
      <c r="AG443" s="110" t="str">
        <f t="shared" ca="1" si="104"/>
        <v/>
      </c>
      <c r="AH443" s="109" t="str">
        <f t="shared" ca="1" si="111"/>
        <v/>
      </c>
    </row>
    <row r="444" spans="5:34" x14ac:dyDescent="0.2">
      <c r="E444" s="108" t="str">
        <f ca="1">SELECTED!C444</f>
        <v/>
      </c>
      <c r="F444" s="104" t="str">
        <f ca="1">SELECTED!D444</f>
        <v/>
      </c>
      <c r="G444" s="104" t="str">
        <f ca="1">SELECTED!E444</f>
        <v/>
      </c>
      <c r="I444" s="110" t="str">
        <f t="shared" ca="1" si="97"/>
        <v/>
      </c>
      <c r="J444" s="110" t="str">
        <f t="shared" ca="1" si="98"/>
        <v/>
      </c>
      <c r="K444" s="110" t="str">
        <f t="shared" ca="1" si="99"/>
        <v/>
      </c>
      <c r="M444" s="110" t="str">
        <f ca="1">IFERROR(MATCH(E444,INDEX!A:A,1),"")</f>
        <v/>
      </c>
      <c r="N444" s="109" t="str">
        <f ca="1">IFERROR(OFFSET(INDEX!$F$1,M444-1,0),"")</f>
        <v/>
      </c>
      <c r="P444" s="109" t="str">
        <f t="shared" ca="1" si="105"/>
        <v/>
      </c>
      <c r="Q444" s="109" t="str">
        <f t="shared" ca="1" si="100"/>
        <v/>
      </c>
      <c r="R444" s="109" t="str">
        <f t="shared" ca="1" si="101"/>
        <v/>
      </c>
      <c r="S444" s="109" t="str">
        <f t="shared" ca="1" si="112"/>
        <v/>
      </c>
      <c r="T444" s="109" t="str">
        <f t="shared" ca="1" si="106"/>
        <v/>
      </c>
      <c r="V444" s="106" t="str">
        <f ca="1">IF(E444="","",IF(SUM($Q$4:Q444)=0,100000,ABS(SUM($P$4:P444)/SUM($Q$4:Q444))))</f>
        <v/>
      </c>
      <c r="W444" s="109" t="str">
        <f t="shared" ca="1" si="107"/>
        <v/>
      </c>
      <c r="X444" s="109" t="str">
        <f t="shared" ca="1" si="107"/>
        <v/>
      </c>
      <c r="Z444" s="110" t="str">
        <f t="shared" ca="1" si="102"/>
        <v/>
      </c>
      <c r="AA444" s="109" t="str">
        <f t="shared" ca="1" si="108"/>
        <v/>
      </c>
      <c r="AC444" s="110" t="str">
        <f t="shared" ca="1" si="103"/>
        <v/>
      </c>
      <c r="AD444" s="109" t="str">
        <f t="shared" ca="1" si="109"/>
        <v/>
      </c>
      <c r="AF444" s="109" t="str">
        <f t="shared" ca="1" si="110"/>
        <v/>
      </c>
      <c r="AG444" s="110" t="str">
        <f t="shared" ca="1" si="104"/>
        <v/>
      </c>
      <c r="AH444" s="109" t="str">
        <f t="shared" ca="1" si="111"/>
        <v/>
      </c>
    </row>
    <row r="445" spans="5:34" x14ac:dyDescent="0.2">
      <c r="E445" s="108" t="str">
        <f ca="1">SELECTED!C445</f>
        <v/>
      </c>
      <c r="F445" s="104" t="str">
        <f ca="1">SELECTED!D445</f>
        <v/>
      </c>
      <c r="G445" s="104" t="str">
        <f ca="1">SELECTED!E445</f>
        <v/>
      </c>
      <c r="I445" s="110" t="str">
        <f t="shared" ca="1" si="97"/>
        <v/>
      </c>
      <c r="J445" s="110" t="str">
        <f t="shared" ca="1" si="98"/>
        <v/>
      </c>
      <c r="K445" s="110" t="str">
        <f t="shared" ca="1" si="99"/>
        <v/>
      </c>
      <c r="M445" s="110" t="str">
        <f ca="1">IFERROR(MATCH(E445,INDEX!A:A,1),"")</f>
        <v/>
      </c>
      <c r="N445" s="109" t="str">
        <f ca="1">IFERROR(OFFSET(INDEX!$F$1,M445-1,0),"")</f>
        <v/>
      </c>
      <c r="P445" s="109" t="str">
        <f t="shared" ca="1" si="105"/>
        <v/>
      </c>
      <c r="Q445" s="109" t="str">
        <f t="shared" ca="1" si="100"/>
        <v/>
      </c>
      <c r="R445" s="109" t="str">
        <f t="shared" ca="1" si="101"/>
        <v/>
      </c>
      <c r="S445" s="109" t="str">
        <f t="shared" ca="1" si="112"/>
        <v/>
      </c>
      <c r="T445" s="109" t="str">
        <f t="shared" ca="1" si="106"/>
        <v/>
      </c>
      <c r="V445" s="106" t="str">
        <f ca="1">IF(E445="","",IF(SUM($Q$4:Q445)=0,100000,ABS(SUM($P$4:P445)/SUM($Q$4:Q445))))</f>
        <v/>
      </c>
      <c r="W445" s="109" t="str">
        <f t="shared" ca="1" si="107"/>
        <v/>
      </c>
      <c r="X445" s="109" t="str">
        <f t="shared" ca="1" si="107"/>
        <v/>
      </c>
      <c r="Z445" s="110" t="str">
        <f t="shared" ca="1" si="102"/>
        <v/>
      </c>
      <c r="AA445" s="109" t="str">
        <f t="shared" ca="1" si="108"/>
        <v/>
      </c>
      <c r="AC445" s="110" t="str">
        <f t="shared" ca="1" si="103"/>
        <v/>
      </c>
      <c r="AD445" s="109" t="str">
        <f t="shared" ca="1" si="109"/>
        <v/>
      </c>
      <c r="AF445" s="109" t="str">
        <f t="shared" ca="1" si="110"/>
        <v/>
      </c>
      <c r="AG445" s="110" t="str">
        <f t="shared" ca="1" si="104"/>
        <v/>
      </c>
      <c r="AH445" s="109" t="str">
        <f t="shared" ca="1" si="111"/>
        <v/>
      </c>
    </row>
    <row r="446" spans="5:34" x14ac:dyDescent="0.2">
      <c r="E446" s="108" t="str">
        <f ca="1">SELECTED!C446</f>
        <v/>
      </c>
      <c r="F446" s="104" t="str">
        <f ca="1">SELECTED!D446</f>
        <v/>
      </c>
      <c r="G446" s="104" t="str">
        <f ca="1">SELECTED!E446</f>
        <v/>
      </c>
      <c r="I446" s="110" t="str">
        <f t="shared" ca="1" si="97"/>
        <v/>
      </c>
      <c r="J446" s="110" t="str">
        <f t="shared" ca="1" si="98"/>
        <v/>
      </c>
      <c r="K446" s="110" t="str">
        <f t="shared" ca="1" si="99"/>
        <v/>
      </c>
      <c r="M446" s="110" t="str">
        <f ca="1">IFERROR(MATCH(E446,INDEX!A:A,1),"")</f>
        <v/>
      </c>
      <c r="N446" s="109" t="str">
        <f ca="1">IFERROR(OFFSET(INDEX!$F$1,M446-1,0),"")</f>
        <v/>
      </c>
      <c r="P446" s="109" t="str">
        <f t="shared" ca="1" si="105"/>
        <v/>
      </c>
      <c r="Q446" s="109" t="str">
        <f t="shared" ca="1" si="100"/>
        <v/>
      </c>
      <c r="R446" s="109" t="str">
        <f t="shared" ca="1" si="101"/>
        <v/>
      </c>
      <c r="S446" s="109" t="str">
        <f t="shared" ca="1" si="112"/>
        <v/>
      </c>
      <c r="T446" s="109" t="str">
        <f t="shared" ca="1" si="106"/>
        <v/>
      </c>
      <c r="V446" s="106" t="str">
        <f ca="1">IF(E446="","",IF(SUM($Q$4:Q446)=0,100000,ABS(SUM($P$4:P446)/SUM($Q$4:Q446))))</f>
        <v/>
      </c>
      <c r="W446" s="109" t="str">
        <f t="shared" ca="1" si="107"/>
        <v/>
      </c>
      <c r="X446" s="109" t="str">
        <f t="shared" ca="1" si="107"/>
        <v/>
      </c>
      <c r="Z446" s="110" t="str">
        <f t="shared" ca="1" si="102"/>
        <v/>
      </c>
      <c r="AA446" s="109" t="str">
        <f t="shared" ca="1" si="108"/>
        <v/>
      </c>
      <c r="AC446" s="110" t="str">
        <f t="shared" ca="1" si="103"/>
        <v/>
      </c>
      <c r="AD446" s="109" t="str">
        <f t="shared" ca="1" si="109"/>
        <v/>
      </c>
      <c r="AF446" s="109" t="str">
        <f t="shared" ca="1" si="110"/>
        <v/>
      </c>
      <c r="AG446" s="110" t="str">
        <f t="shared" ca="1" si="104"/>
        <v/>
      </c>
      <c r="AH446" s="109" t="str">
        <f t="shared" ca="1" si="111"/>
        <v/>
      </c>
    </row>
    <row r="447" spans="5:34" x14ac:dyDescent="0.2">
      <c r="E447" s="108" t="str">
        <f ca="1">SELECTED!C447</f>
        <v/>
      </c>
      <c r="F447" s="104" t="str">
        <f ca="1">SELECTED!D447</f>
        <v/>
      </c>
      <c r="G447" s="104" t="str">
        <f ca="1">SELECTED!E447</f>
        <v/>
      </c>
      <c r="I447" s="110" t="str">
        <f t="shared" ca="1" si="97"/>
        <v/>
      </c>
      <c r="J447" s="110" t="str">
        <f t="shared" ca="1" si="98"/>
        <v/>
      </c>
      <c r="K447" s="110" t="str">
        <f t="shared" ca="1" si="99"/>
        <v/>
      </c>
      <c r="M447" s="110" t="str">
        <f ca="1">IFERROR(MATCH(E447,INDEX!A:A,1),"")</f>
        <v/>
      </c>
      <c r="N447" s="109" t="str">
        <f ca="1">IFERROR(OFFSET(INDEX!$F$1,M447-1,0),"")</f>
        <v/>
      </c>
      <c r="P447" s="109" t="str">
        <f t="shared" ca="1" si="105"/>
        <v/>
      </c>
      <c r="Q447" s="109" t="str">
        <f t="shared" ca="1" si="100"/>
        <v/>
      </c>
      <c r="R447" s="109" t="str">
        <f t="shared" ca="1" si="101"/>
        <v/>
      </c>
      <c r="S447" s="109" t="str">
        <f t="shared" ca="1" si="112"/>
        <v/>
      </c>
      <c r="T447" s="109" t="str">
        <f t="shared" ca="1" si="106"/>
        <v/>
      </c>
      <c r="V447" s="106" t="str">
        <f ca="1">IF(E447="","",IF(SUM($Q$4:Q447)=0,100000,ABS(SUM($P$4:P447)/SUM($Q$4:Q447))))</f>
        <v/>
      </c>
      <c r="W447" s="109" t="str">
        <f t="shared" ca="1" si="107"/>
        <v/>
      </c>
      <c r="X447" s="109" t="str">
        <f t="shared" ca="1" si="107"/>
        <v/>
      </c>
      <c r="Z447" s="110" t="str">
        <f t="shared" ca="1" si="102"/>
        <v/>
      </c>
      <c r="AA447" s="109" t="str">
        <f t="shared" ca="1" si="108"/>
        <v/>
      </c>
      <c r="AC447" s="110" t="str">
        <f t="shared" ca="1" si="103"/>
        <v/>
      </c>
      <c r="AD447" s="109" t="str">
        <f t="shared" ca="1" si="109"/>
        <v/>
      </c>
      <c r="AF447" s="109" t="str">
        <f t="shared" ca="1" si="110"/>
        <v/>
      </c>
      <c r="AG447" s="110" t="str">
        <f t="shared" ca="1" si="104"/>
        <v/>
      </c>
      <c r="AH447" s="109" t="str">
        <f t="shared" ca="1" si="111"/>
        <v/>
      </c>
    </row>
    <row r="448" spans="5:34" x14ac:dyDescent="0.2">
      <c r="E448" s="108" t="str">
        <f ca="1">SELECTED!C448</f>
        <v/>
      </c>
      <c r="F448" s="104" t="str">
        <f ca="1">SELECTED!D448</f>
        <v/>
      </c>
      <c r="G448" s="104" t="str">
        <f ca="1">SELECTED!E448</f>
        <v/>
      </c>
      <c r="I448" s="110" t="str">
        <f t="shared" ca="1" si="97"/>
        <v/>
      </c>
      <c r="J448" s="110" t="str">
        <f t="shared" ca="1" si="98"/>
        <v/>
      </c>
      <c r="K448" s="110" t="str">
        <f t="shared" ca="1" si="99"/>
        <v/>
      </c>
      <c r="M448" s="110" t="str">
        <f ca="1">IFERROR(MATCH(E448,INDEX!A:A,1),"")</f>
        <v/>
      </c>
      <c r="N448" s="109" t="str">
        <f ca="1">IFERROR(OFFSET(INDEX!$F$1,M448-1,0),"")</f>
        <v/>
      </c>
      <c r="P448" s="109" t="str">
        <f t="shared" ca="1" si="105"/>
        <v/>
      </c>
      <c r="Q448" s="109" t="str">
        <f t="shared" ca="1" si="100"/>
        <v/>
      </c>
      <c r="R448" s="109" t="str">
        <f t="shared" ca="1" si="101"/>
        <v/>
      </c>
      <c r="S448" s="109" t="str">
        <f t="shared" ca="1" si="112"/>
        <v/>
      </c>
      <c r="T448" s="109" t="str">
        <f t="shared" ca="1" si="106"/>
        <v/>
      </c>
      <c r="V448" s="106" t="str">
        <f ca="1">IF(E448="","",IF(SUM($Q$4:Q448)=0,100000,ABS(SUM($P$4:P448)/SUM($Q$4:Q448))))</f>
        <v/>
      </c>
      <c r="W448" s="109" t="str">
        <f t="shared" ca="1" si="107"/>
        <v/>
      </c>
      <c r="X448" s="109" t="str">
        <f t="shared" ca="1" si="107"/>
        <v/>
      </c>
      <c r="Z448" s="110" t="str">
        <f t="shared" ca="1" si="102"/>
        <v/>
      </c>
      <c r="AA448" s="109" t="str">
        <f t="shared" ca="1" si="108"/>
        <v/>
      </c>
      <c r="AC448" s="110" t="str">
        <f t="shared" ca="1" si="103"/>
        <v/>
      </c>
      <c r="AD448" s="109" t="str">
        <f t="shared" ca="1" si="109"/>
        <v/>
      </c>
      <c r="AF448" s="109" t="str">
        <f t="shared" ca="1" si="110"/>
        <v/>
      </c>
      <c r="AG448" s="110" t="str">
        <f t="shared" ca="1" si="104"/>
        <v/>
      </c>
      <c r="AH448" s="109" t="str">
        <f t="shared" ca="1" si="111"/>
        <v/>
      </c>
    </row>
    <row r="449" spans="5:34" x14ac:dyDescent="0.2">
      <c r="E449" s="108" t="str">
        <f ca="1">SELECTED!C449</f>
        <v/>
      </c>
      <c r="F449" s="104" t="str">
        <f ca="1">SELECTED!D449</f>
        <v/>
      </c>
      <c r="G449" s="104" t="str">
        <f ca="1">SELECTED!E449</f>
        <v/>
      </c>
      <c r="I449" s="110" t="str">
        <f t="shared" ca="1" si="97"/>
        <v/>
      </c>
      <c r="J449" s="110" t="str">
        <f t="shared" ca="1" si="98"/>
        <v/>
      </c>
      <c r="K449" s="110" t="str">
        <f t="shared" ca="1" si="99"/>
        <v/>
      </c>
      <c r="M449" s="110" t="str">
        <f ca="1">IFERROR(MATCH(E449,INDEX!A:A,1),"")</f>
        <v/>
      </c>
      <c r="N449" s="109" t="str">
        <f ca="1">IFERROR(OFFSET(INDEX!$F$1,M449-1,0),"")</f>
        <v/>
      </c>
      <c r="P449" s="109" t="str">
        <f t="shared" ca="1" si="105"/>
        <v/>
      </c>
      <c r="Q449" s="109" t="str">
        <f t="shared" ca="1" si="100"/>
        <v/>
      </c>
      <c r="R449" s="109" t="str">
        <f t="shared" ca="1" si="101"/>
        <v/>
      </c>
      <c r="S449" s="109" t="str">
        <f t="shared" ca="1" si="112"/>
        <v/>
      </c>
      <c r="T449" s="109" t="str">
        <f t="shared" ca="1" si="106"/>
        <v/>
      </c>
      <c r="V449" s="106" t="str">
        <f ca="1">IF(E449="","",IF(SUM($Q$4:Q449)=0,100000,ABS(SUM($P$4:P449)/SUM($Q$4:Q449))))</f>
        <v/>
      </c>
      <c r="W449" s="109" t="str">
        <f t="shared" ca="1" si="107"/>
        <v/>
      </c>
      <c r="X449" s="109" t="str">
        <f t="shared" ca="1" si="107"/>
        <v/>
      </c>
      <c r="Z449" s="110" t="str">
        <f t="shared" ca="1" si="102"/>
        <v/>
      </c>
      <c r="AA449" s="109" t="str">
        <f t="shared" ca="1" si="108"/>
        <v/>
      </c>
      <c r="AC449" s="110" t="str">
        <f t="shared" ca="1" si="103"/>
        <v/>
      </c>
      <c r="AD449" s="109" t="str">
        <f t="shared" ca="1" si="109"/>
        <v/>
      </c>
      <c r="AF449" s="109" t="str">
        <f t="shared" ca="1" si="110"/>
        <v/>
      </c>
      <c r="AG449" s="110" t="str">
        <f t="shared" ca="1" si="104"/>
        <v/>
      </c>
      <c r="AH449" s="109" t="str">
        <f t="shared" ca="1" si="111"/>
        <v/>
      </c>
    </row>
    <row r="450" spans="5:34" x14ac:dyDescent="0.2">
      <c r="E450" s="108" t="str">
        <f ca="1">SELECTED!C450</f>
        <v/>
      </c>
      <c r="F450" s="104" t="str">
        <f ca="1">SELECTED!D450</f>
        <v/>
      </c>
      <c r="G450" s="104" t="str">
        <f ca="1">SELECTED!E450</f>
        <v/>
      </c>
      <c r="I450" s="110" t="str">
        <f t="shared" ca="1" si="97"/>
        <v/>
      </c>
      <c r="J450" s="110" t="str">
        <f t="shared" ca="1" si="98"/>
        <v/>
      </c>
      <c r="K450" s="110" t="str">
        <f t="shared" ca="1" si="99"/>
        <v/>
      </c>
      <c r="M450" s="110" t="str">
        <f ca="1">IFERROR(MATCH(E450,INDEX!A:A,1),"")</f>
        <v/>
      </c>
      <c r="N450" s="109" t="str">
        <f ca="1">IFERROR(OFFSET(INDEX!$F$1,M450-1,0),"")</f>
        <v/>
      </c>
      <c r="P450" s="109" t="str">
        <f t="shared" ca="1" si="105"/>
        <v/>
      </c>
      <c r="Q450" s="109" t="str">
        <f t="shared" ca="1" si="100"/>
        <v/>
      </c>
      <c r="R450" s="109" t="str">
        <f t="shared" ca="1" si="101"/>
        <v/>
      </c>
      <c r="S450" s="109" t="str">
        <f t="shared" ca="1" si="112"/>
        <v/>
      </c>
      <c r="T450" s="109" t="str">
        <f t="shared" ca="1" si="106"/>
        <v/>
      </c>
      <c r="V450" s="106" t="str">
        <f ca="1">IF(E450="","",IF(SUM($Q$4:Q450)=0,100000,ABS(SUM($P$4:P450)/SUM($Q$4:Q450))))</f>
        <v/>
      </c>
      <c r="W450" s="109" t="str">
        <f t="shared" ca="1" si="107"/>
        <v/>
      </c>
      <c r="X450" s="109" t="str">
        <f t="shared" ca="1" si="107"/>
        <v/>
      </c>
      <c r="Z450" s="110" t="str">
        <f t="shared" ca="1" si="102"/>
        <v/>
      </c>
      <c r="AA450" s="109" t="str">
        <f t="shared" ca="1" si="108"/>
        <v/>
      </c>
      <c r="AC450" s="110" t="str">
        <f t="shared" ca="1" si="103"/>
        <v/>
      </c>
      <c r="AD450" s="109" t="str">
        <f t="shared" ca="1" si="109"/>
        <v/>
      </c>
      <c r="AF450" s="109" t="str">
        <f t="shared" ca="1" si="110"/>
        <v/>
      </c>
      <c r="AG450" s="110" t="str">
        <f t="shared" ca="1" si="104"/>
        <v/>
      </c>
      <c r="AH450" s="109" t="str">
        <f t="shared" ca="1" si="111"/>
        <v/>
      </c>
    </row>
    <row r="451" spans="5:34" x14ac:dyDescent="0.2">
      <c r="E451" s="108" t="str">
        <f ca="1">SELECTED!C451</f>
        <v/>
      </c>
      <c r="F451" s="104" t="str">
        <f ca="1">SELECTED!D451</f>
        <v/>
      </c>
      <c r="G451" s="104" t="str">
        <f ca="1">SELECTED!E451</f>
        <v/>
      </c>
      <c r="I451" s="110" t="str">
        <f t="shared" ca="1" si="97"/>
        <v/>
      </c>
      <c r="J451" s="110" t="str">
        <f t="shared" ca="1" si="98"/>
        <v/>
      </c>
      <c r="K451" s="110" t="str">
        <f t="shared" ca="1" si="99"/>
        <v/>
      </c>
      <c r="M451" s="110" t="str">
        <f ca="1">IFERROR(MATCH(E451,INDEX!A:A,1),"")</f>
        <v/>
      </c>
      <c r="N451" s="109" t="str">
        <f ca="1">IFERROR(OFFSET(INDEX!$F$1,M451-1,0),"")</f>
        <v/>
      </c>
      <c r="P451" s="109" t="str">
        <f t="shared" ca="1" si="105"/>
        <v/>
      </c>
      <c r="Q451" s="109" t="str">
        <f t="shared" ca="1" si="100"/>
        <v/>
      </c>
      <c r="R451" s="109" t="str">
        <f t="shared" ca="1" si="101"/>
        <v/>
      </c>
      <c r="S451" s="109" t="str">
        <f t="shared" ca="1" si="112"/>
        <v/>
      </c>
      <c r="T451" s="109" t="str">
        <f t="shared" ca="1" si="106"/>
        <v/>
      </c>
      <c r="V451" s="106" t="str">
        <f ca="1">IF(E451="","",IF(SUM($Q$4:Q451)=0,100000,ABS(SUM($P$4:P451)/SUM($Q$4:Q451))))</f>
        <v/>
      </c>
      <c r="W451" s="109" t="str">
        <f t="shared" ca="1" si="107"/>
        <v/>
      </c>
      <c r="X451" s="109" t="str">
        <f t="shared" ca="1" si="107"/>
        <v/>
      </c>
      <c r="Z451" s="110" t="str">
        <f t="shared" ca="1" si="102"/>
        <v/>
      </c>
      <c r="AA451" s="109" t="str">
        <f t="shared" ca="1" si="108"/>
        <v/>
      </c>
      <c r="AC451" s="110" t="str">
        <f t="shared" ca="1" si="103"/>
        <v/>
      </c>
      <c r="AD451" s="109" t="str">
        <f t="shared" ca="1" si="109"/>
        <v/>
      </c>
      <c r="AF451" s="109" t="str">
        <f t="shared" ca="1" si="110"/>
        <v/>
      </c>
      <c r="AG451" s="110" t="str">
        <f t="shared" ca="1" si="104"/>
        <v/>
      </c>
      <c r="AH451" s="109" t="str">
        <f t="shared" ca="1" si="111"/>
        <v/>
      </c>
    </row>
    <row r="452" spans="5:34" x14ac:dyDescent="0.2">
      <c r="E452" s="108" t="str">
        <f ca="1">SELECTED!C452</f>
        <v/>
      </c>
      <c r="F452" s="104" t="str">
        <f ca="1">SELECTED!D452</f>
        <v/>
      </c>
      <c r="G452" s="104" t="str">
        <f ca="1">SELECTED!E452</f>
        <v/>
      </c>
      <c r="I452" s="110" t="str">
        <f t="shared" ref="I452:I515" ca="1" si="113">IF(E452="","",IF($F452=I$2,$G452,0))</f>
        <v/>
      </c>
      <c r="J452" s="110" t="str">
        <f t="shared" ref="J452:J515" ca="1" si="114">IF(E452="","",IF($F452=J$2,$G452,0))</f>
        <v/>
      </c>
      <c r="K452" s="110" t="str">
        <f t="shared" ref="K452:K515" ca="1" si="115">IF(E452="","",IF($F452=K$2,$G452,0))</f>
        <v/>
      </c>
      <c r="M452" s="110" t="str">
        <f ca="1">IFERROR(MATCH(E452,INDEX!A:A,1),"")</f>
        <v/>
      </c>
      <c r="N452" s="109" t="str">
        <f ca="1">IFERROR(OFFSET(INDEX!$F$1,M452-1,0),"")</f>
        <v/>
      </c>
      <c r="P452" s="109" t="str">
        <f t="shared" ca="1" si="105"/>
        <v/>
      </c>
      <c r="Q452" s="109" t="str">
        <f t="shared" ref="Q452:Q515" ca="1" si="116">IF(E452="","",IFERROR(J452/N452,0))</f>
        <v/>
      </c>
      <c r="R452" s="109" t="str">
        <f t="shared" ref="R452:R515" ca="1" si="117">IF(E452="","",IFERROR(K452/N452,0))</f>
        <v/>
      </c>
      <c r="S452" s="109" t="str">
        <f t="shared" ca="1" si="112"/>
        <v/>
      </c>
      <c r="T452" s="109" t="str">
        <f t="shared" ca="1" si="106"/>
        <v/>
      </c>
      <c r="V452" s="106" t="str">
        <f ca="1">IF(E452="","",IF(SUM($Q$4:Q452)=0,100000,ABS(SUM($P$4:P452)/SUM($Q$4:Q452))))</f>
        <v/>
      </c>
      <c r="W452" s="109" t="str">
        <f t="shared" ca="1" si="107"/>
        <v/>
      </c>
      <c r="X452" s="109" t="str">
        <f t="shared" ca="1" si="107"/>
        <v/>
      </c>
      <c r="Z452" s="110" t="str">
        <f t="shared" ref="Z452:Z515" ca="1" si="118">IF(E452="","",I452+$X$3*J452+K452)</f>
        <v/>
      </c>
      <c r="AA452" s="109" t="str">
        <f t="shared" ca="1" si="108"/>
        <v/>
      </c>
      <c r="AC452" s="110" t="str">
        <f t="shared" ref="AC452:AC515" ca="1" si="119">IF(E452="","",I452+J452+K452)</f>
        <v/>
      </c>
      <c r="AD452" s="109" t="str">
        <f t="shared" ca="1" si="109"/>
        <v/>
      </c>
      <c r="AF452" s="109" t="str">
        <f t="shared" ca="1" si="110"/>
        <v/>
      </c>
      <c r="AG452" s="110" t="str">
        <f t="shared" ref="AG452:AG515" ca="1" si="120">IF(E452="","",I452+J452+IF(AND(AC453="",AC452&lt;&gt;""),$AF$3*N452,0))</f>
        <v/>
      </c>
      <c r="AH452" s="109" t="str">
        <f t="shared" ca="1" si="111"/>
        <v/>
      </c>
    </row>
    <row r="453" spans="5:34" x14ac:dyDescent="0.2">
      <c r="E453" s="108" t="str">
        <f ca="1">SELECTED!C453</f>
        <v/>
      </c>
      <c r="F453" s="104" t="str">
        <f ca="1">SELECTED!D453</f>
        <v/>
      </c>
      <c r="G453" s="104" t="str">
        <f ca="1">SELECTED!E453</f>
        <v/>
      </c>
      <c r="I453" s="110" t="str">
        <f t="shared" ca="1" si="113"/>
        <v/>
      </c>
      <c r="J453" s="110" t="str">
        <f t="shared" ca="1" si="114"/>
        <v/>
      </c>
      <c r="K453" s="110" t="str">
        <f t="shared" ca="1" si="115"/>
        <v/>
      </c>
      <c r="M453" s="110" t="str">
        <f ca="1">IFERROR(MATCH(E453,INDEX!A:A,1),"")</f>
        <v/>
      </c>
      <c r="N453" s="109" t="str">
        <f ca="1">IFERROR(OFFSET(INDEX!$F$1,M453-1,0),"")</f>
        <v/>
      </c>
      <c r="P453" s="109" t="str">
        <f t="shared" ref="P453:P516" ca="1" si="121">IF(E453="","",IFERROR(-I453/N453,0))</f>
        <v/>
      </c>
      <c r="Q453" s="109" t="str">
        <f t="shared" ca="1" si="116"/>
        <v/>
      </c>
      <c r="R453" s="109" t="str">
        <f t="shared" ca="1" si="117"/>
        <v/>
      </c>
      <c r="S453" s="109" t="str">
        <f t="shared" ca="1" si="112"/>
        <v/>
      </c>
      <c r="T453" s="109" t="str">
        <f t="shared" ref="T453:T516" ca="1" si="122">IF(R453="",""," ")</f>
        <v/>
      </c>
      <c r="V453" s="106" t="str">
        <f ca="1">IF(E453="","",IF(SUM($Q$4:Q453)=0,100000,ABS(SUM($P$4:P453)/SUM($Q$4:Q453))))</f>
        <v/>
      </c>
      <c r="W453" s="109" t="str">
        <f t="shared" ref="W453:X516" ca="1" si="123">IF(V453="",""," ")</f>
        <v/>
      </c>
      <c r="X453" s="109" t="str">
        <f t="shared" ca="1" si="123"/>
        <v/>
      </c>
      <c r="Z453" s="110" t="str">
        <f t="shared" ca="1" si="118"/>
        <v/>
      </c>
      <c r="AA453" s="109" t="str">
        <f t="shared" ref="AA453:AA516" ca="1" si="124">IF(Z453="",""," ")</f>
        <v/>
      </c>
      <c r="AC453" s="110" t="str">
        <f t="shared" ca="1" si="119"/>
        <v/>
      </c>
      <c r="AD453" s="109" t="str">
        <f t="shared" ref="AD453:AD516" ca="1" si="125">IF(AC453="",""," ")</f>
        <v/>
      </c>
      <c r="AF453" s="109" t="str">
        <f t="shared" ref="AF453:AF516" ca="1" si="126">IF(AD453="",""," ")</f>
        <v/>
      </c>
      <c r="AG453" s="110" t="str">
        <f t="shared" ca="1" si="120"/>
        <v/>
      </c>
      <c r="AH453" s="109" t="str">
        <f t="shared" ref="AH453:AH516" ca="1" si="127">IF(AF453="",""," ")</f>
        <v/>
      </c>
    </row>
    <row r="454" spans="5:34" x14ac:dyDescent="0.2">
      <c r="E454" s="108" t="str">
        <f ca="1">SELECTED!C454</f>
        <v/>
      </c>
      <c r="F454" s="104" t="str">
        <f ca="1">SELECTED!D454</f>
        <v/>
      </c>
      <c r="G454" s="104" t="str">
        <f ca="1">SELECTED!E454</f>
        <v/>
      </c>
      <c r="I454" s="110" t="str">
        <f t="shared" ca="1" si="113"/>
        <v/>
      </c>
      <c r="J454" s="110" t="str">
        <f t="shared" ca="1" si="114"/>
        <v/>
      </c>
      <c r="K454" s="110" t="str">
        <f t="shared" ca="1" si="115"/>
        <v/>
      </c>
      <c r="M454" s="110" t="str">
        <f ca="1">IFERROR(MATCH(E454,INDEX!A:A,1),"")</f>
        <v/>
      </c>
      <c r="N454" s="109" t="str">
        <f ca="1">IFERROR(OFFSET(INDEX!$F$1,M454-1,0),"")</f>
        <v/>
      </c>
      <c r="P454" s="109" t="str">
        <f t="shared" ca="1" si="121"/>
        <v/>
      </c>
      <c r="Q454" s="109" t="str">
        <f t="shared" ca="1" si="116"/>
        <v/>
      </c>
      <c r="R454" s="109" t="str">
        <f t="shared" ca="1" si="117"/>
        <v/>
      </c>
      <c r="S454" s="109" t="str">
        <f t="shared" ref="S454:S517" ca="1" si="128">IF(E454="","",P454-Q454+S453)</f>
        <v/>
      </c>
      <c r="T454" s="109" t="str">
        <f t="shared" ca="1" si="122"/>
        <v/>
      </c>
      <c r="V454" s="106" t="str">
        <f ca="1">IF(E454="","",IF(SUM($Q$4:Q454)=0,100000,ABS(SUM($P$4:P454)/SUM($Q$4:Q454))))</f>
        <v/>
      </c>
      <c r="W454" s="109" t="str">
        <f t="shared" ca="1" si="123"/>
        <v/>
      </c>
      <c r="X454" s="109" t="str">
        <f t="shared" ca="1" si="123"/>
        <v/>
      </c>
      <c r="Z454" s="110" t="str">
        <f t="shared" ca="1" si="118"/>
        <v/>
      </c>
      <c r="AA454" s="109" t="str">
        <f t="shared" ca="1" si="124"/>
        <v/>
      </c>
      <c r="AC454" s="110" t="str">
        <f t="shared" ca="1" si="119"/>
        <v/>
      </c>
      <c r="AD454" s="109" t="str">
        <f t="shared" ca="1" si="125"/>
        <v/>
      </c>
      <c r="AF454" s="109" t="str">
        <f t="shared" ca="1" si="126"/>
        <v/>
      </c>
      <c r="AG454" s="110" t="str">
        <f t="shared" ca="1" si="120"/>
        <v/>
      </c>
      <c r="AH454" s="109" t="str">
        <f t="shared" ca="1" si="127"/>
        <v/>
      </c>
    </row>
    <row r="455" spans="5:34" x14ac:dyDescent="0.2">
      <c r="E455" s="108" t="str">
        <f ca="1">SELECTED!C455</f>
        <v/>
      </c>
      <c r="F455" s="104" t="str">
        <f ca="1">SELECTED!D455</f>
        <v/>
      </c>
      <c r="G455" s="104" t="str">
        <f ca="1">SELECTED!E455</f>
        <v/>
      </c>
      <c r="I455" s="110" t="str">
        <f t="shared" ca="1" si="113"/>
        <v/>
      </c>
      <c r="J455" s="110" t="str">
        <f t="shared" ca="1" si="114"/>
        <v/>
      </c>
      <c r="K455" s="110" t="str">
        <f t="shared" ca="1" si="115"/>
        <v/>
      </c>
      <c r="M455" s="110" t="str">
        <f ca="1">IFERROR(MATCH(E455,INDEX!A:A,1),"")</f>
        <v/>
      </c>
      <c r="N455" s="109" t="str">
        <f ca="1">IFERROR(OFFSET(INDEX!$F$1,M455-1,0),"")</f>
        <v/>
      </c>
      <c r="P455" s="109" t="str">
        <f t="shared" ca="1" si="121"/>
        <v/>
      </c>
      <c r="Q455" s="109" t="str">
        <f t="shared" ca="1" si="116"/>
        <v/>
      </c>
      <c r="R455" s="109" t="str">
        <f t="shared" ca="1" si="117"/>
        <v/>
      </c>
      <c r="S455" s="109" t="str">
        <f t="shared" ca="1" si="128"/>
        <v/>
      </c>
      <c r="T455" s="109" t="str">
        <f t="shared" ca="1" si="122"/>
        <v/>
      </c>
      <c r="V455" s="106" t="str">
        <f ca="1">IF(E455="","",IF(SUM($Q$4:Q455)=0,100000,ABS(SUM($P$4:P455)/SUM($Q$4:Q455))))</f>
        <v/>
      </c>
      <c r="W455" s="109" t="str">
        <f t="shared" ca="1" si="123"/>
        <v/>
      </c>
      <c r="X455" s="109" t="str">
        <f t="shared" ca="1" si="123"/>
        <v/>
      </c>
      <c r="Z455" s="110" t="str">
        <f t="shared" ca="1" si="118"/>
        <v/>
      </c>
      <c r="AA455" s="109" t="str">
        <f t="shared" ca="1" si="124"/>
        <v/>
      </c>
      <c r="AC455" s="110" t="str">
        <f t="shared" ca="1" si="119"/>
        <v/>
      </c>
      <c r="AD455" s="109" t="str">
        <f t="shared" ca="1" si="125"/>
        <v/>
      </c>
      <c r="AF455" s="109" t="str">
        <f t="shared" ca="1" si="126"/>
        <v/>
      </c>
      <c r="AG455" s="110" t="str">
        <f t="shared" ca="1" si="120"/>
        <v/>
      </c>
      <c r="AH455" s="109" t="str">
        <f t="shared" ca="1" si="127"/>
        <v/>
      </c>
    </row>
    <row r="456" spans="5:34" x14ac:dyDescent="0.2">
      <c r="E456" s="108" t="str">
        <f ca="1">SELECTED!C456</f>
        <v/>
      </c>
      <c r="F456" s="104" t="str">
        <f ca="1">SELECTED!D456</f>
        <v/>
      </c>
      <c r="G456" s="104" t="str">
        <f ca="1">SELECTED!E456</f>
        <v/>
      </c>
      <c r="I456" s="110" t="str">
        <f t="shared" ca="1" si="113"/>
        <v/>
      </c>
      <c r="J456" s="110" t="str">
        <f t="shared" ca="1" si="114"/>
        <v/>
      </c>
      <c r="K456" s="110" t="str">
        <f t="shared" ca="1" si="115"/>
        <v/>
      </c>
      <c r="M456" s="110" t="str">
        <f ca="1">IFERROR(MATCH(E456,INDEX!A:A,1),"")</f>
        <v/>
      </c>
      <c r="N456" s="109" t="str">
        <f ca="1">IFERROR(OFFSET(INDEX!$F$1,M456-1,0),"")</f>
        <v/>
      </c>
      <c r="P456" s="109" t="str">
        <f t="shared" ca="1" si="121"/>
        <v/>
      </c>
      <c r="Q456" s="109" t="str">
        <f t="shared" ca="1" si="116"/>
        <v/>
      </c>
      <c r="R456" s="109" t="str">
        <f t="shared" ca="1" si="117"/>
        <v/>
      </c>
      <c r="S456" s="109" t="str">
        <f t="shared" ca="1" si="128"/>
        <v/>
      </c>
      <c r="T456" s="109" t="str">
        <f t="shared" ca="1" si="122"/>
        <v/>
      </c>
      <c r="V456" s="106" t="str">
        <f ca="1">IF(E456="","",IF(SUM($Q$4:Q456)=0,100000,ABS(SUM($P$4:P456)/SUM($Q$4:Q456))))</f>
        <v/>
      </c>
      <c r="W456" s="109" t="str">
        <f t="shared" ca="1" si="123"/>
        <v/>
      </c>
      <c r="X456" s="109" t="str">
        <f t="shared" ca="1" si="123"/>
        <v/>
      </c>
      <c r="Z456" s="110" t="str">
        <f t="shared" ca="1" si="118"/>
        <v/>
      </c>
      <c r="AA456" s="109" t="str">
        <f t="shared" ca="1" si="124"/>
        <v/>
      </c>
      <c r="AC456" s="110" t="str">
        <f t="shared" ca="1" si="119"/>
        <v/>
      </c>
      <c r="AD456" s="109" t="str">
        <f t="shared" ca="1" si="125"/>
        <v/>
      </c>
      <c r="AF456" s="109" t="str">
        <f t="shared" ca="1" si="126"/>
        <v/>
      </c>
      <c r="AG456" s="110" t="str">
        <f t="shared" ca="1" si="120"/>
        <v/>
      </c>
      <c r="AH456" s="109" t="str">
        <f t="shared" ca="1" si="127"/>
        <v/>
      </c>
    </row>
    <row r="457" spans="5:34" x14ac:dyDescent="0.2">
      <c r="E457" s="108" t="str">
        <f ca="1">SELECTED!C457</f>
        <v/>
      </c>
      <c r="F457" s="104" t="str">
        <f ca="1">SELECTED!D457</f>
        <v/>
      </c>
      <c r="G457" s="104" t="str">
        <f ca="1">SELECTED!E457</f>
        <v/>
      </c>
      <c r="I457" s="110" t="str">
        <f t="shared" ca="1" si="113"/>
        <v/>
      </c>
      <c r="J457" s="110" t="str">
        <f t="shared" ca="1" si="114"/>
        <v/>
      </c>
      <c r="K457" s="110" t="str">
        <f t="shared" ca="1" si="115"/>
        <v/>
      </c>
      <c r="M457" s="110" t="str">
        <f ca="1">IFERROR(MATCH(E457,INDEX!A:A,1),"")</f>
        <v/>
      </c>
      <c r="N457" s="109" t="str">
        <f ca="1">IFERROR(OFFSET(INDEX!$F$1,M457-1,0),"")</f>
        <v/>
      </c>
      <c r="P457" s="109" t="str">
        <f t="shared" ca="1" si="121"/>
        <v/>
      </c>
      <c r="Q457" s="109" t="str">
        <f t="shared" ca="1" si="116"/>
        <v/>
      </c>
      <c r="R457" s="109" t="str">
        <f t="shared" ca="1" si="117"/>
        <v/>
      </c>
      <c r="S457" s="109" t="str">
        <f t="shared" ca="1" si="128"/>
        <v/>
      </c>
      <c r="T457" s="109" t="str">
        <f t="shared" ca="1" si="122"/>
        <v/>
      </c>
      <c r="V457" s="106" t="str">
        <f ca="1">IF(E457="","",IF(SUM($Q$4:Q457)=0,100000,ABS(SUM($P$4:P457)/SUM($Q$4:Q457))))</f>
        <v/>
      </c>
      <c r="W457" s="109" t="str">
        <f t="shared" ca="1" si="123"/>
        <v/>
      </c>
      <c r="X457" s="109" t="str">
        <f t="shared" ca="1" si="123"/>
        <v/>
      </c>
      <c r="Z457" s="110" t="str">
        <f t="shared" ca="1" si="118"/>
        <v/>
      </c>
      <c r="AA457" s="109" t="str">
        <f t="shared" ca="1" si="124"/>
        <v/>
      </c>
      <c r="AC457" s="110" t="str">
        <f t="shared" ca="1" si="119"/>
        <v/>
      </c>
      <c r="AD457" s="109" t="str">
        <f t="shared" ca="1" si="125"/>
        <v/>
      </c>
      <c r="AF457" s="109" t="str">
        <f t="shared" ca="1" si="126"/>
        <v/>
      </c>
      <c r="AG457" s="110" t="str">
        <f t="shared" ca="1" si="120"/>
        <v/>
      </c>
      <c r="AH457" s="109" t="str">
        <f t="shared" ca="1" si="127"/>
        <v/>
      </c>
    </row>
    <row r="458" spans="5:34" x14ac:dyDescent="0.2">
      <c r="E458" s="108" t="str">
        <f ca="1">SELECTED!C458</f>
        <v/>
      </c>
      <c r="F458" s="104" t="str">
        <f ca="1">SELECTED!D458</f>
        <v/>
      </c>
      <c r="G458" s="104" t="str">
        <f ca="1">SELECTED!E458</f>
        <v/>
      </c>
      <c r="I458" s="110" t="str">
        <f t="shared" ca="1" si="113"/>
        <v/>
      </c>
      <c r="J458" s="110" t="str">
        <f t="shared" ca="1" si="114"/>
        <v/>
      </c>
      <c r="K458" s="110" t="str">
        <f t="shared" ca="1" si="115"/>
        <v/>
      </c>
      <c r="M458" s="110" t="str">
        <f ca="1">IFERROR(MATCH(E458,INDEX!A:A,1),"")</f>
        <v/>
      </c>
      <c r="N458" s="109" t="str">
        <f ca="1">IFERROR(OFFSET(INDEX!$F$1,M458-1,0),"")</f>
        <v/>
      </c>
      <c r="P458" s="109" t="str">
        <f t="shared" ca="1" si="121"/>
        <v/>
      </c>
      <c r="Q458" s="109" t="str">
        <f t="shared" ca="1" si="116"/>
        <v/>
      </c>
      <c r="R458" s="109" t="str">
        <f t="shared" ca="1" si="117"/>
        <v/>
      </c>
      <c r="S458" s="109" t="str">
        <f t="shared" ca="1" si="128"/>
        <v/>
      </c>
      <c r="T458" s="109" t="str">
        <f t="shared" ca="1" si="122"/>
        <v/>
      </c>
      <c r="V458" s="106" t="str">
        <f ca="1">IF(E458="","",IF(SUM($Q$4:Q458)=0,100000,ABS(SUM($P$4:P458)/SUM($Q$4:Q458))))</f>
        <v/>
      </c>
      <c r="W458" s="109" t="str">
        <f t="shared" ca="1" si="123"/>
        <v/>
      </c>
      <c r="X458" s="109" t="str">
        <f t="shared" ca="1" si="123"/>
        <v/>
      </c>
      <c r="Z458" s="110" t="str">
        <f t="shared" ca="1" si="118"/>
        <v/>
      </c>
      <c r="AA458" s="109" t="str">
        <f t="shared" ca="1" si="124"/>
        <v/>
      </c>
      <c r="AC458" s="110" t="str">
        <f t="shared" ca="1" si="119"/>
        <v/>
      </c>
      <c r="AD458" s="109" t="str">
        <f t="shared" ca="1" si="125"/>
        <v/>
      </c>
      <c r="AF458" s="109" t="str">
        <f t="shared" ca="1" si="126"/>
        <v/>
      </c>
      <c r="AG458" s="110" t="str">
        <f t="shared" ca="1" si="120"/>
        <v/>
      </c>
      <c r="AH458" s="109" t="str">
        <f t="shared" ca="1" si="127"/>
        <v/>
      </c>
    </row>
    <row r="459" spans="5:34" x14ac:dyDescent="0.2">
      <c r="E459" s="108" t="str">
        <f ca="1">SELECTED!C459</f>
        <v/>
      </c>
      <c r="F459" s="104" t="str">
        <f ca="1">SELECTED!D459</f>
        <v/>
      </c>
      <c r="G459" s="104" t="str">
        <f ca="1">SELECTED!E459</f>
        <v/>
      </c>
      <c r="I459" s="110" t="str">
        <f t="shared" ca="1" si="113"/>
        <v/>
      </c>
      <c r="J459" s="110" t="str">
        <f t="shared" ca="1" si="114"/>
        <v/>
      </c>
      <c r="K459" s="110" t="str">
        <f t="shared" ca="1" si="115"/>
        <v/>
      </c>
      <c r="M459" s="110" t="str">
        <f ca="1">IFERROR(MATCH(E459,INDEX!A:A,1),"")</f>
        <v/>
      </c>
      <c r="N459" s="109" t="str">
        <f ca="1">IFERROR(OFFSET(INDEX!$F$1,M459-1,0),"")</f>
        <v/>
      </c>
      <c r="P459" s="109" t="str">
        <f t="shared" ca="1" si="121"/>
        <v/>
      </c>
      <c r="Q459" s="109" t="str">
        <f t="shared" ca="1" si="116"/>
        <v/>
      </c>
      <c r="R459" s="109" t="str">
        <f t="shared" ca="1" si="117"/>
        <v/>
      </c>
      <c r="S459" s="109" t="str">
        <f t="shared" ca="1" si="128"/>
        <v/>
      </c>
      <c r="T459" s="109" t="str">
        <f t="shared" ca="1" si="122"/>
        <v/>
      </c>
      <c r="V459" s="106" t="str">
        <f ca="1">IF(E459="","",IF(SUM($Q$4:Q459)=0,100000,ABS(SUM($P$4:P459)/SUM($Q$4:Q459))))</f>
        <v/>
      </c>
      <c r="W459" s="109" t="str">
        <f t="shared" ca="1" si="123"/>
        <v/>
      </c>
      <c r="X459" s="109" t="str">
        <f t="shared" ca="1" si="123"/>
        <v/>
      </c>
      <c r="Z459" s="110" t="str">
        <f t="shared" ca="1" si="118"/>
        <v/>
      </c>
      <c r="AA459" s="109" t="str">
        <f t="shared" ca="1" si="124"/>
        <v/>
      </c>
      <c r="AC459" s="110" t="str">
        <f t="shared" ca="1" si="119"/>
        <v/>
      </c>
      <c r="AD459" s="109" t="str">
        <f t="shared" ca="1" si="125"/>
        <v/>
      </c>
      <c r="AF459" s="109" t="str">
        <f t="shared" ca="1" si="126"/>
        <v/>
      </c>
      <c r="AG459" s="110" t="str">
        <f t="shared" ca="1" si="120"/>
        <v/>
      </c>
      <c r="AH459" s="109" t="str">
        <f t="shared" ca="1" si="127"/>
        <v/>
      </c>
    </row>
    <row r="460" spans="5:34" x14ac:dyDescent="0.2">
      <c r="E460" s="108" t="str">
        <f ca="1">SELECTED!C460</f>
        <v/>
      </c>
      <c r="F460" s="104" t="str">
        <f ca="1">SELECTED!D460</f>
        <v/>
      </c>
      <c r="G460" s="104" t="str">
        <f ca="1">SELECTED!E460</f>
        <v/>
      </c>
      <c r="I460" s="110" t="str">
        <f t="shared" ca="1" si="113"/>
        <v/>
      </c>
      <c r="J460" s="110" t="str">
        <f t="shared" ca="1" si="114"/>
        <v/>
      </c>
      <c r="K460" s="110" t="str">
        <f t="shared" ca="1" si="115"/>
        <v/>
      </c>
      <c r="M460" s="110" t="str">
        <f ca="1">IFERROR(MATCH(E460,INDEX!A:A,1),"")</f>
        <v/>
      </c>
      <c r="N460" s="109" t="str">
        <f ca="1">IFERROR(OFFSET(INDEX!$F$1,M460-1,0),"")</f>
        <v/>
      </c>
      <c r="P460" s="109" t="str">
        <f t="shared" ca="1" si="121"/>
        <v/>
      </c>
      <c r="Q460" s="109" t="str">
        <f t="shared" ca="1" si="116"/>
        <v/>
      </c>
      <c r="R460" s="109" t="str">
        <f t="shared" ca="1" si="117"/>
        <v/>
      </c>
      <c r="S460" s="109" t="str">
        <f t="shared" ca="1" si="128"/>
        <v/>
      </c>
      <c r="T460" s="109" t="str">
        <f t="shared" ca="1" si="122"/>
        <v/>
      </c>
      <c r="V460" s="106" t="str">
        <f ca="1">IF(E460="","",IF(SUM($Q$4:Q460)=0,100000,ABS(SUM($P$4:P460)/SUM($Q$4:Q460))))</f>
        <v/>
      </c>
      <c r="W460" s="109" t="str">
        <f t="shared" ca="1" si="123"/>
        <v/>
      </c>
      <c r="X460" s="109" t="str">
        <f t="shared" ca="1" si="123"/>
        <v/>
      </c>
      <c r="Z460" s="110" t="str">
        <f t="shared" ca="1" si="118"/>
        <v/>
      </c>
      <c r="AA460" s="109" t="str">
        <f t="shared" ca="1" si="124"/>
        <v/>
      </c>
      <c r="AC460" s="110" t="str">
        <f t="shared" ca="1" si="119"/>
        <v/>
      </c>
      <c r="AD460" s="109" t="str">
        <f t="shared" ca="1" si="125"/>
        <v/>
      </c>
      <c r="AF460" s="109" t="str">
        <f t="shared" ca="1" si="126"/>
        <v/>
      </c>
      <c r="AG460" s="110" t="str">
        <f t="shared" ca="1" si="120"/>
        <v/>
      </c>
      <c r="AH460" s="109" t="str">
        <f t="shared" ca="1" si="127"/>
        <v/>
      </c>
    </row>
    <row r="461" spans="5:34" x14ac:dyDescent="0.2">
      <c r="E461" s="108" t="str">
        <f ca="1">SELECTED!C461</f>
        <v/>
      </c>
      <c r="F461" s="104" t="str">
        <f ca="1">SELECTED!D461</f>
        <v/>
      </c>
      <c r="G461" s="104" t="str">
        <f ca="1">SELECTED!E461</f>
        <v/>
      </c>
      <c r="I461" s="110" t="str">
        <f t="shared" ca="1" si="113"/>
        <v/>
      </c>
      <c r="J461" s="110" t="str">
        <f t="shared" ca="1" si="114"/>
        <v/>
      </c>
      <c r="K461" s="110" t="str">
        <f t="shared" ca="1" si="115"/>
        <v/>
      </c>
      <c r="M461" s="110" t="str">
        <f ca="1">IFERROR(MATCH(E461,INDEX!A:A,1),"")</f>
        <v/>
      </c>
      <c r="N461" s="109" t="str">
        <f ca="1">IFERROR(OFFSET(INDEX!$F$1,M461-1,0),"")</f>
        <v/>
      </c>
      <c r="P461" s="109" t="str">
        <f t="shared" ca="1" si="121"/>
        <v/>
      </c>
      <c r="Q461" s="109" t="str">
        <f t="shared" ca="1" si="116"/>
        <v/>
      </c>
      <c r="R461" s="109" t="str">
        <f t="shared" ca="1" si="117"/>
        <v/>
      </c>
      <c r="S461" s="109" t="str">
        <f t="shared" ca="1" si="128"/>
        <v/>
      </c>
      <c r="T461" s="109" t="str">
        <f t="shared" ca="1" si="122"/>
        <v/>
      </c>
      <c r="V461" s="106" t="str">
        <f ca="1">IF(E461="","",IF(SUM($Q$4:Q461)=0,100000,ABS(SUM($P$4:P461)/SUM($Q$4:Q461))))</f>
        <v/>
      </c>
      <c r="W461" s="109" t="str">
        <f t="shared" ca="1" si="123"/>
        <v/>
      </c>
      <c r="X461" s="109" t="str">
        <f t="shared" ca="1" si="123"/>
        <v/>
      </c>
      <c r="Z461" s="110" t="str">
        <f t="shared" ca="1" si="118"/>
        <v/>
      </c>
      <c r="AA461" s="109" t="str">
        <f t="shared" ca="1" si="124"/>
        <v/>
      </c>
      <c r="AC461" s="110" t="str">
        <f t="shared" ca="1" si="119"/>
        <v/>
      </c>
      <c r="AD461" s="109" t="str">
        <f t="shared" ca="1" si="125"/>
        <v/>
      </c>
      <c r="AF461" s="109" t="str">
        <f t="shared" ca="1" si="126"/>
        <v/>
      </c>
      <c r="AG461" s="110" t="str">
        <f t="shared" ca="1" si="120"/>
        <v/>
      </c>
      <c r="AH461" s="109" t="str">
        <f t="shared" ca="1" si="127"/>
        <v/>
      </c>
    </row>
    <row r="462" spans="5:34" x14ac:dyDescent="0.2">
      <c r="E462" s="108" t="str">
        <f ca="1">SELECTED!C462</f>
        <v/>
      </c>
      <c r="F462" s="104" t="str">
        <f ca="1">SELECTED!D462</f>
        <v/>
      </c>
      <c r="G462" s="104" t="str">
        <f ca="1">SELECTED!E462</f>
        <v/>
      </c>
      <c r="I462" s="110" t="str">
        <f t="shared" ca="1" si="113"/>
        <v/>
      </c>
      <c r="J462" s="110" t="str">
        <f t="shared" ca="1" si="114"/>
        <v/>
      </c>
      <c r="K462" s="110" t="str">
        <f t="shared" ca="1" si="115"/>
        <v/>
      </c>
      <c r="M462" s="110" t="str">
        <f ca="1">IFERROR(MATCH(E462,INDEX!A:A,1),"")</f>
        <v/>
      </c>
      <c r="N462" s="109" t="str">
        <f ca="1">IFERROR(OFFSET(INDEX!$F$1,M462-1,0),"")</f>
        <v/>
      </c>
      <c r="P462" s="109" t="str">
        <f t="shared" ca="1" si="121"/>
        <v/>
      </c>
      <c r="Q462" s="109" t="str">
        <f t="shared" ca="1" si="116"/>
        <v/>
      </c>
      <c r="R462" s="109" t="str">
        <f t="shared" ca="1" si="117"/>
        <v/>
      </c>
      <c r="S462" s="109" t="str">
        <f t="shared" ca="1" si="128"/>
        <v/>
      </c>
      <c r="T462" s="109" t="str">
        <f t="shared" ca="1" si="122"/>
        <v/>
      </c>
      <c r="V462" s="106" t="str">
        <f ca="1">IF(E462="","",IF(SUM($Q$4:Q462)=0,100000,ABS(SUM($P$4:P462)/SUM($Q$4:Q462))))</f>
        <v/>
      </c>
      <c r="W462" s="109" t="str">
        <f t="shared" ca="1" si="123"/>
        <v/>
      </c>
      <c r="X462" s="109" t="str">
        <f t="shared" ca="1" si="123"/>
        <v/>
      </c>
      <c r="Z462" s="110" t="str">
        <f t="shared" ca="1" si="118"/>
        <v/>
      </c>
      <c r="AA462" s="109" t="str">
        <f t="shared" ca="1" si="124"/>
        <v/>
      </c>
      <c r="AC462" s="110" t="str">
        <f t="shared" ca="1" si="119"/>
        <v/>
      </c>
      <c r="AD462" s="109" t="str">
        <f t="shared" ca="1" si="125"/>
        <v/>
      </c>
      <c r="AF462" s="109" t="str">
        <f t="shared" ca="1" si="126"/>
        <v/>
      </c>
      <c r="AG462" s="110" t="str">
        <f t="shared" ca="1" si="120"/>
        <v/>
      </c>
      <c r="AH462" s="109" t="str">
        <f t="shared" ca="1" si="127"/>
        <v/>
      </c>
    </row>
    <row r="463" spans="5:34" x14ac:dyDescent="0.2">
      <c r="E463" s="108" t="str">
        <f ca="1">SELECTED!C463</f>
        <v/>
      </c>
      <c r="F463" s="104" t="str">
        <f ca="1">SELECTED!D463</f>
        <v/>
      </c>
      <c r="G463" s="104" t="str">
        <f ca="1">SELECTED!E463</f>
        <v/>
      </c>
      <c r="I463" s="110" t="str">
        <f t="shared" ca="1" si="113"/>
        <v/>
      </c>
      <c r="J463" s="110" t="str">
        <f t="shared" ca="1" si="114"/>
        <v/>
      </c>
      <c r="K463" s="110" t="str">
        <f t="shared" ca="1" si="115"/>
        <v/>
      </c>
      <c r="M463" s="110" t="str">
        <f ca="1">IFERROR(MATCH(E463,INDEX!A:A,1),"")</f>
        <v/>
      </c>
      <c r="N463" s="109" t="str">
        <f ca="1">IFERROR(OFFSET(INDEX!$F$1,M463-1,0),"")</f>
        <v/>
      </c>
      <c r="P463" s="109" t="str">
        <f t="shared" ca="1" si="121"/>
        <v/>
      </c>
      <c r="Q463" s="109" t="str">
        <f t="shared" ca="1" si="116"/>
        <v/>
      </c>
      <c r="R463" s="109" t="str">
        <f t="shared" ca="1" si="117"/>
        <v/>
      </c>
      <c r="S463" s="109" t="str">
        <f t="shared" ca="1" si="128"/>
        <v/>
      </c>
      <c r="T463" s="109" t="str">
        <f t="shared" ca="1" si="122"/>
        <v/>
      </c>
      <c r="V463" s="106" t="str">
        <f ca="1">IF(E463="","",IF(SUM($Q$4:Q463)=0,100000,ABS(SUM($P$4:P463)/SUM($Q$4:Q463))))</f>
        <v/>
      </c>
      <c r="W463" s="109" t="str">
        <f t="shared" ca="1" si="123"/>
        <v/>
      </c>
      <c r="X463" s="109" t="str">
        <f t="shared" ca="1" si="123"/>
        <v/>
      </c>
      <c r="Z463" s="110" t="str">
        <f t="shared" ca="1" si="118"/>
        <v/>
      </c>
      <c r="AA463" s="109" t="str">
        <f t="shared" ca="1" si="124"/>
        <v/>
      </c>
      <c r="AC463" s="110" t="str">
        <f t="shared" ca="1" si="119"/>
        <v/>
      </c>
      <c r="AD463" s="109" t="str">
        <f t="shared" ca="1" si="125"/>
        <v/>
      </c>
      <c r="AF463" s="109" t="str">
        <f t="shared" ca="1" si="126"/>
        <v/>
      </c>
      <c r="AG463" s="110" t="str">
        <f t="shared" ca="1" si="120"/>
        <v/>
      </c>
      <c r="AH463" s="109" t="str">
        <f t="shared" ca="1" si="127"/>
        <v/>
      </c>
    </row>
    <row r="464" spans="5:34" x14ac:dyDescent="0.2">
      <c r="E464" s="108" t="str">
        <f ca="1">SELECTED!C464</f>
        <v/>
      </c>
      <c r="F464" s="104" t="str">
        <f ca="1">SELECTED!D464</f>
        <v/>
      </c>
      <c r="G464" s="104" t="str">
        <f ca="1">SELECTED!E464</f>
        <v/>
      </c>
      <c r="I464" s="110" t="str">
        <f t="shared" ca="1" si="113"/>
        <v/>
      </c>
      <c r="J464" s="110" t="str">
        <f t="shared" ca="1" si="114"/>
        <v/>
      </c>
      <c r="K464" s="110" t="str">
        <f t="shared" ca="1" si="115"/>
        <v/>
      </c>
      <c r="M464" s="110" t="str">
        <f ca="1">IFERROR(MATCH(E464,INDEX!A:A,1),"")</f>
        <v/>
      </c>
      <c r="N464" s="109" t="str">
        <f ca="1">IFERROR(OFFSET(INDEX!$F$1,M464-1,0),"")</f>
        <v/>
      </c>
      <c r="P464" s="109" t="str">
        <f t="shared" ca="1" si="121"/>
        <v/>
      </c>
      <c r="Q464" s="109" t="str">
        <f t="shared" ca="1" si="116"/>
        <v/>
      </c>
      <c r="R464" s="109" t="str">
        <f t="shared" ca="1" si="117"/>
        <v/>
      </c>
      <c r="S464" s="109" t="str">
        <f t="shared" ca="1" si="128"/>
        <v/>
      </c>
      <c r="T464" s="109" t="str">
        <f t="shared" ca="1" si="122"/>
        <v/>
      </c>
      <c r="V464" s="106" t="str">
        <f ca="1">IF(E464="","",IF(SUM($Q$4:Q464)=0,100000,ABS(SUM($P$4:P464)/SUM($Q$4:Q464))))</f>
        <v/>
      </c>
      <c r="W464" s="109" t="str">
        <f t="shared" ca="1" si="123"/>
        <v/>
      </c>
      <c r="X464" s="109" t="str">
        <f t="shared" ca="1" si="123"/>
        <v/>
      </c>
      <c r="Z464" s="110" t="str">
        <f t="shared" ca="1" si="118"/>
        <v/>
      </c>
      <c r="AA464" s="109" t="str">
        <f t="shared" ca="1" si="124"/>
        <v/>
      </c>
      <c r="AC464" s="110" t="str">
        <f t="shared" ca="1" si="119"/>
        <v/>
      </c>
      <c r="AD464" s="109" t="str">
        <f t="shared" ca="1" si="125"/>
        <v/>
      </c>
      <c r="AF464" s="109" t="str">
        <f t="shared" ca="1" si="126"/>
        <v/>
      </c>
      <c r="AG464" s="110" t="str">
        <f t="shared" ca="1" si="120"/>
        <v/>
      </c>
      <c r="AH464" s="109" t="str">
        <f t="shared" ca="1" si="127"/>
        <v/>
      </c>
    </row>
    <row r="465" spans="5:34" x14ac:dyDescent="0.2">
      <c r="E465" s="108" t="str">
        <f ca="1">SELECTED!C465</f>
        <v/>
      </c>
      <c r="F465" s="104" t="str">
        <f ca="1">SELECTED!D465</f>
        <v/>
      </c>
      <c r="G465" s="104" t="str">
        <f ca="1">SELECTED!E465</f>
        <v/>
      </c>
      <c r="I465" s="110" t="str">
        <f t="shared" ca="1" si="113"/>
        <v/>
      </c>
      <c r="J465" s="110" t="str">
        <f t="shared" ca="1" si="114"/>
        <v/>
      </c>
      <c r="K465" s="110" t="str">
        <f t="shared" ca="1" si="115"/>
        <v/>
      </c>
      <c r="M465" s="110" t="str">
        <f ca="1">IFERROR(MATCH(E465,INDEX!A:A,1),"")</f>
        <v/>
      </c>
      <c r="N465" s="109" t="str">
        <f ca="1">IFERROR(OFFSET(INDEX!$F$1,M465-1,0),"")</f>
        <v/>
      </c>
      <c r="P465" s="109" t="str">
        <f t="shared" ca="1" si="121"/>
        <v/>
      </c>
      <c r="Q465" s="109" t="str">
        <f t="shared" ca="1" si="116"/>
        <v/>
      </c>
      <c r="R465" s="109" t="str">
        <f t="shared" ca="1" si="117"/>
        <v/>
      </c>
      <c r="S465" s="109" t="str">
        <f t="shared" ca="1" si="128"/>
        <v/>
      </c>
      <c r="T465" s="109" t="str">
        <f t="shared" ca="1" si="122"/>
        <v/>
      </c>
      <c r="V465" s="106" t="str">
        <f ca="1">IF(E465="","",IF(SUM($Q$4:Q465)=0,100000,ABS(SUM($P$4:P465)/SUM($Q$4:Q465))))</f>
        <v/>
      </c>
      <c r="W465" s="109" t="str">
        <f t="shared" ca="1" si="123"/>
        <v/>
      </c>
      <c r="X465" s="109" t="str">
        <f t="shared" ca="1" si="123"/>
        <v/>
      </c>
      <c r="Z465" s="110" t="str">
        <f t="shared" ca="1" si="118"/>
        <v/>
      </c>
      <c r="AA465" s="109" t="str">
        <f t="shared" ca="1" si="124"/>
        <v/>
      </c>
      <c r="AC465" s="110" t="str">
        <f t="shared" ca="1" si="119"/>
        <v/>
      </c>
      <c r="AD465" s="109" t="str">
        <f t="shared" ca="1" si="125"/>
        <v/>
      </c>
      <c r="AF465" s="109" t="str">
        <f t="shared" ca="1" si="126"/>
        <v/>
      </c>
      <c r="AG465" s="110" t="str">
        <f t="shared" ca="1" si="120"/>
        <v/>
      </c>
      <c r="AH465" s="109" t="str">
        <f t="shared" ca="1" si="127"/>
        <v/>
      </c>
    </row>
    <row r="466" spans="5:34" x14ac:dyDescent="0.2">
      <c r="E466" s="108" t="str">
        <f ca="1">SELECTED!C466</f>
        <v/>
      </c>
      <c r="F466" s="104" t="str">
        <f ca="1">SELECTED!D466</f>
        <v/>
      </c>
      <c r="G466" s="104" t="str">
        <f ca="1">SELECTED!E466</f>
        <v/>
      </c>
      <c r="I466" s="110" t="str">
        <f t="shared" ca="1" si="113"/>
        <v/>
      </c>
      <c r="J466" s="110" t="str">
        <f t="shared" ca="1" si="114"/>
        <v/>
      </c>
      <c r="K466" s="110" t="str">
        <f t="shared" ca="1" si="115"/>
        <v/>
      </c>
      <c r="M466" s="110" t="str">
        <f ca="1">IFERROR(MATCH(E466,INDEX!A:A,1),"")</f>
        <v/>
      </c>
      <c r="N466" s="109" t="str">
        <f ca="1">IFERROR(OFFSET(INDEX!$F$1,M466-1,0),"")</f>
        <v/>
      </c>
      <c r="P466" s="109" t="str">
        <f t="shared" ca="1" si="121"/>
        <v/>
      </c>
      <c r="Q466" s="109" t="str">
        <f t="shared" ca="1" si="116"/>
        <v/>
      </c>
      <c r="R466" s="109" t="str">
        <f t="shared" ca="1" si="117"/>
        <v/>
      </c>
      <c r="S466" s="109" t="str">
        <f t="shared" ca="1" si="128"/>
        <v/>
      </c>
      <c r="T466" s="109" t="str">
        <f t="shared" ca="1" si="122"/>
        <v/>
      </c>
      <c r="V466" s="106" t="str">
        <f ca="1">IF(E466="","",IF(SUM($Q$4:Q466)=0,100000,ABS(SUM($P$4:P466)/SUM($Q$4:Q466))))</f>
        <v/>
      </c>
      <c r="W466" s="109" t="str">
        <f t="shared" ca="1" si="123"/>
        <v/>
      </c>
      <c r="X466" s="109" t="str">
        <f t="shared" ca="1" si="123"/>
        <v/>
      </c>
      <c r="Z466" s="110" t="str">
        <f t="shared" ca="1" si="118"/>
        <v/>
      </c>
      <c r="AA466" s="109" t="str">
        <f t="shared" ca="1" si="124"/>
        <v/>
      </c>
      <c r="AC466" s="110" t="str">
        <f t="shared" ca="1" si="119"/>
        <v/>
      </c>
      <c r="AD466" s="109" t="str">
        <f t="shared" ca="1" si="125"/>
        <v/>
      </c>
      <c r="AF466" s="109" t="str">
        <f t="shared" ca="1" si="126"/>
        <v/>
      </c>
      <c r="AG466" s="110" t="str">
        <f t="shared" ca="1" si="120"/>
        <v/>
      </c>
      <c r="AH466" s="109" t="str">
        <f t="shared" ca="1" si="127"/>
        <v/>
      </c>
    </row>
    <row r="467" spans="5:34" x14ac:dyDescent="0.2">
      <c r="E467" s="108" t="str">
        <f ca="1">SELECTED!C467</f>
        <v/>
      </c>
      <c r="F467" s="104" t="str">
        <f ca="1">SELECTED!D467</f>
        <v/>
      </c>
      <c r="G467" s="104" t="str">
        <f ca="1">SELECTED!E467</f>
        <v/>
      </c>
      <c r="I467" s="110" t="str">
        <f t="shared" ca="1" si="113"/>
        <v/>
      </c>
      <c r="J467" s="110" t="str">
        <f t="shared" ca="1" si="114"/>
        <v/>
      </c>
      <c r="K467" s="110" t="str">
        <f t="shared" ca="1" si="115"/>
        <v/>
      </c>
      <c r="M467" s="110" t="str">
        <f ca="1">IFERROR(MATCH(E467,INDEX!A:A,1),"")</f>
        <v/>
      </c>
      <c r="N467" s="109" t="str">
        <f ca="1">IFERROR(OFFSET(INDEX!$F$1,M467-1,0),"")</f>
        <v/>
      </c>
      <c r="P467" s="109" t="str">
        <f t="shared" ca="1" si="121"/>
        <v/>
      </c>
      <c r="Q467" s="109" t="str">
        <f t="shared" ca="1" si="116"/>
        <v/>
      </c>
      <c r="R467" s="109" t="str">
        <f t="shared" ca="1" si="117"/>
        <v/>
      </c>
      <c r="S467" s="109" t="str">
        <f t="shared" ca="1" si="128"/>
        <v/>
      </c>
      <c r="T467" s="109" t="str">
        <f t="shared" ca="1" si="122"/>
        <v/>
      </c>
      <c r="V467" s="106" t="str">
        <f ca="1">IF(E467="","",IF(SUM($Q$4:Q467)=0,100000,ABS(SUM($P$4:P467)/SUM($Q$4:Q467))))</f>
        <v/>
      </c>
      <c r="W467" s="109" t="str">
        <f t="shared" ca="1" si="123"/>
        <v/>
      </c>
      <c r="X467" s="109" t="str">
        <f t="shared" ca="1" si="123"/>
        <v/>
      </c>
      <c r="Z467" s="110" t="str">
        <f t="shared" ca="1" si="118"/>
        <v/>
      </c>
      <c r="AA467" s="109" t="str">
        <f t="shared" ca="1" si="124"/>
        <v/>
      </c>
      <c r="AC467" s="110" t="str">
        <f t="shared" ca="1" si="119"/>
        <v/>
      </c>
      <c r="AD467" s="109" t="str">
        <f t="shared" ca="1" si="125"/>
        <v/>
      </c>
      <c r="AF467" s="109" t="str">
        <f t="shared" ca="1" si="126"/>
        <v/>
      </c>
      <c r="AG467" s="110" t="str">
        <f t="shared" ca="1" si="120"/>
        <v/>
      </c>
      <c r="AH467" s="109" t="str">
        <f t="shared" ca="1" si="127"/>
        <v/>
      </c>
    </row>
    <row r="468" spans="5:34" x14ac:dyDescent="0.2">
      <c r="E468" s="108" t="str">
        <f ca="1">SELECTED!C468</f>
        <v/>
      </c>
      <c r="F468" s="104" t="str">
        <f ca="1">SELECTED!D468</f>
        <v/>
      </c>
      <c r="G468" s="104" t="str">
        <f ca="1">SELECTED!E468</f>
        <v/>
      </c>
      <c r="I468" s="110" t="str">
        <f t="shared" ca="1" si="113"/>
        <v/>
      </c>
      <c r="J468" s="110" t="str">
        <f t="shared" ca="1" si="114"/>
        <v/>
      </c>
      <c r="K468" s="110" t="str">
        <f t="shared" ca="1" si="115"/>
        <v/>
      </c>
      <c r="M468" s="110" t="str">
        <f ca="1">IFERROR(MATCH(E468,INDEX!A:A,1),"")</f>
        <v/>
      </c>
      <c r="N468" s="109" t="str">
        <f ca="1">IFERROR(OFFSET(INDEX!$F$1,M468-1,0),"")</f>
        <v/>
      </c>
      <c r="P468" s="109" t="str">
        <f t="shared" ca="1" si="121"/>
        <v/>
      </c>
      <c r="Q468" s="109" t="str">
        <f t="shared" ca="1" si="116"/>
        <v/>
      </c>
      <c r="R468" s="109" t="str">
        <f t="shared" ca="1" si="117"/>
        <v/>
      </c>
      <c r="S468" s="109" t="str">
        <f t="shared" ca="1" si="128"/>
        <v/>
      </c>
      <c r="T468" s="109" t="str">
        <f t="shared" ca="1" si="122"/>
        <v/>
      </c>
      <c r="V468" s="106" t="str">
        <f ca="1">IF(E468="","",IF(SUM($Q$4:Q468)=0,100000,ABS(SUM($P$4:P468)/SUM($Q$4:Q468))))</f>
        <v/>
      </c>
      <c r="W468" s="109" t="str">
        <f t="shared" ca="1" si="123"/>
        <v/>
      </c>
      <c r="X468" s="109" t="str">
        <f t="shared" ca="1" si="123"/>
        <v/>
      </c>
      <c r="Z468" s="110" t="str">
        <f t="shared" ca="1" si="118"/>
        <v/>
      </c>
      <c r="AA468" s="109" t="str">
        <f t="shared" ca="1" si="124"/>
        <v/>
      </c>
      <c r="AC468" s="110" t="str">
        <f t="shared" ca="1" si="119"/>
        <v/>
      </c>
      <c r="AD468" s="109" t="str">
        <f t="shared" ca="1" si="125"/>
        <v/>
      </c>
      <c r="AF468" s="109" t="str">
        <f t="shared" ca="1" si="126"/>
        <v/>
      </c>
      <c r="AG468" s="110" t="str">
        <f t="shared" ca="1" si="120"/>
        <v/>
      </c>
      <c r="AH468" s="109" t="str">
        <f t="shared" ca="1" si="127"/>
        <v/>
      </c>
    </row>
    <row r="469" spans="5:34" x14ac:dyDescent="0.2">
      <c r="E469" s="108" t="str">
        <f ca="1">SELECTED!C469</f>
        <v/>
      </c>
      <c r="F469" s="104" t="str">
        <f ca="1">SELECTED!D469</f>
        <v/>
      </c>
      <c r="G469" s="104" t="str">
        <f ca="1">SELECTED!E469</f>
        <v/>
      </c>
      <c r="I469" s="110" t="str">
        <f t="shared" ca="1" si="113"/>
        <v/>
      </c>
      <c r="J469" s="110" t="str">
        <f t="shared" ca="1" si="114"/>
        <v/>
      </c>
      <c r="K469" s="110" t="str">
        <f t="shared" ca="1" si="115"/>
        <v/>
      </c>
      <c r="M469" s="110" t="str">
        <f ca="1">IFERROR(MATCH(E469,INDEX!A:A,1),"")</f>
        <v/>
      </c>
      <c r="N469" s="109" t="str">
        <f ca="1">IFERROR(OFFSET(INDEX!$F$1,M469-1,0),"")</f>
        <v/>
      </c>
      <c r="P469" s="109" t="str">
        <f t="shared" ca="1" si="121"/>
        <v/>
      </c>
      <c r="Q469" s="109" t="str">
        <f t="shared" ca="1" si="116"/>
        <v/>
      </c>
      <c r="R469" s="109" t="str">
        <f t="shared" ca="1" si="117"/>
        <v/>
      </c>
      <c r="S469" s="109" t="str">
        <f t="shared" ca="1" si="128"/>
        <v/>
      </c>
      <c r="T469" s="109" t="str">
        <f t="shared" ca="1" si="122"/>
        <v/>
      </c>
      <c r="V469" s="106" t="str">
        <f ca="1">IF(E469="","",IF(SUM($Q$4:Q469)=0,100000,ABS(SUM($P$4:P469)/SUM($Q$4:Q469))))</f>
        <v/>
      </c>
      <c r="W469" s="109" t="str">
        <f t="shared" ca="1" si="123"/>
        <v/>
      </c>
      <c r="X469" s="109" t="str">
        <f t="shared" ca="1" si="123"/>
        <v/>
      </c>
      <c r="Z469" s="110" t="str">
        <f t="shared" ca="1" si="118"/>
        <v/>
      </c>
      <c r="AA469" s="109" t="str">
        <f t="shared" ca="1" si="124"/>
        <v/>
      </c>
      <c r="AC469" s="110" t="str">
        <f t="shared" ca="1" si="119"/>
        <v/>
      </c>
      <c r="AD469" s="109" t="str">
        <f t="shared" ca="1" si="125"/>
        <v/>
      </c>
      <c r="AF469" s="109" t="str">
        <f t="shared" ca="1" si="126"/>
        <v/>
      </c>
      <c r="AG469" s="110" t="str">
        <f t="shared" ca="1" si="120"/>
        <v/>
      </c>
      <c r="AH469" s="109" t="str">
        <f t="shared" ca="1" si="127"/>
        <v/>
      </c>
    </row>
    <row r="470" spans="5:34" x14ac:dyDescent="0.2">
      <c r="E470" s="108" t="str">
        <f ca="1">SELECTED!C470</f>
        <v/>
      </c>
      <c r="F470" s="104" t="str">
        <f ca="1">SELECTED!D470</f>
        <v/>
      </c>
      <c r="G470" s="104" t="str">
        <f ca="1">SELECTED!E470</f>
        <v/>
      </c>
      <c r="I470" s="110" t="str">
        <f t="shared" ca="1" si="113"/>
        <v/>
      </c>
      <c r="J470" s="110" t="str">
        <f t="shared" ca="1" si="114"/>
        <v/>
      </c>
      <c r="K470" s="110" t="str">
        <f t="shared" ca="1" si="115"/>
        <v/>
      </c>
      <c r="M470" s="110" t="str">
        <f ca="1">IFERROR(MATCH(E470,INDEX!A:A,1),"")</f>
        <v/>
      </c>
      <c r="N470" s="109" t="str">
        <f ca="1">IFERROR(OFFSET(INDEX!$F$1,M470-1,0),"")</f>
        <v/>
      </c>
      <c r="P470" s="109" t="str">
        <f t="shared" ca="1" si="121"/>
        <v/>
      </c>
      <c r="Q470" s="109" t="str">
        <f t="shared" ca="1" si="116"/>
        <v/>
      </c>
      <c r="R470" s="109" t="str">
        <f t="shared" ca="1" si="117"/>
        <v/>
      </c>
      <c r="S470" s="109" t="str">
        <f t="shared" ca="1" si="128"/>
        <v/>
      </c>
      <c r="T470" s="109" t="str">
        <f t="shared" ca="1" si="122"/>
        <v/>
      </c>
      <c r="V470" s="106" t="str">
        <f ca="1">IF(E470="","",IF(SUM($Q$4:Q470)=0,100000,ABS(SUM($P$4:P470)/SUM($Q$4:Q470))))</f>
        <v/>
      </c>
      <c r="W470" s="109" t="str">
        <f t="shared" ca="1" si="123"/>
        <v/>
      </c>
      <c r="X470" s="109" t="str">
        <f t="shared" ca="1" si="123"/>
        <v/>
      </c>
      <c r="Z470" s="110" t="str">
        <f t="shared" ca="1" si="118"/>
        <v/>
      </c>
      <c r="AA470" s="109" t="str">
        <f t="shared" ca="1" si="124"/>
        <v/>
      </c>
      <c r="AC470" s="110" t="str">
        <f t="shared" ca="1" si="119"/>
        <v/>
      </c>
      <c r="AD470" s="109" t="str">
        <f t="shared" ca="1" si="125"/>
        <v/>
      </c>
      <c r="AF470" s="109" t="str">
        <f t="shared" ca="1" si="126"/>
        <v/>
      </c>
      <c r="AG470" s="110" t="str">
        <f t="shared" ca="1" si="120"/>
        <v/>
      </c>
      <c r="AH470" s="109" t="str">
        <f t="shared" ca="1" si="127"/>
        <v/>
      </c>
    </row>
    <row r="471" spans="5:34" x14ac:dyDescent="0.2">
      <c r="E471" s="108" t="str">
        <f ca="1">SELECTED!C471</f>
        <v/>
      </c>
      <c r="F471" s="104" t="str">
        <f ca="1">SELECTED!D471</f>
        <v/>
      </c>
      <c r="G471" s="104" t="str">
        <f ca="1">SELECTED!E471</f>
        <v/>
      </c>
      <c r="I471" s="110" t="str">
        <f t="shared" ca="1" si="113"/>
        <v/>
      </c>
      <c r="J471" s="110" t="str">
        <f t="shared" ca="1" si="114"/>
        <v/>
      </c>
      <c r="K471" s="110" t="str">
        <f t="shared" ca="1" si="115"/>
        <v/>
      </c>
      <c r="M471" s="110" t="str">
        <f ca="1">IFERROR(MATCH(E471,INDEX!A:A,1),"")</f>
        <v/>
      </c>
      <c r="N471" s="109" t="str">
        <f ca="1">IFERROR(OFFSET(INDEX!$F$1,M471-1,0),"")</f>
        <v/>
      </c>
      <c r="P471" s="109" t="str">
        <f t="shared" ca="1" si="121"/>
        <v/>
      </c>
      <c r="Q471" s="109" t="str">
        <f t="shared" ca="1" si="116"/>
        <v/>
      </c>
      <c r="R471" s="109" t="str">
        <f t="shared" ca="1" si="117"/>
        <v/>
      </c>
      <c r="S471" s="109" t="str">
        <f t="shared" ca="1" si="128"/>
        <v/>
      </c>
      <c r="T471" s="109" t="str">
        <f t="shared" ca="1" si="122"/>
        <v/>
      </c>
      <c r="V471" s="106" t="str">
        <f ca="1">IF(E471="","",IF(SUM($Q$4:Q471)=0,100000,ABS(SUM($P$4:P471)/SUM($Q$4:Q471))))</f>
        <v/>
      </c>
      <c r="W471" s="109" t="str">
        <f t="shared" ca="1" si="123"/>
        <v/>
      </c>
      <c r="X471" s="109" t="str">
        <f t="shared" ca="1" si="123"/>
        <v/>
      </c>
      <c r="Z471" s="110" t="str">
        <f t="shared" ca="1" si="118"/>
        <v/>
      </c>
      <c r="AA471" s="109" t="str">
        <f t="shared" ca="1" si="124"/>
        <v/>
      </c>
      <c r="AC471" s="110" t="str">
        <f t="shared" ca="1" si="119"/>
        <v/>
      </c>
      <c r="AD471" s="109" t="str">
        <f t="shared" ca="1" si="125"/>
        <v/>
      </c>
      <c r="AF471" s="109" t="str">
        <f t="shared" ca="1" si="126"/>
        <v/>
      </c>
      <c r="AG471" s="110" t="str">
        <f t="shared" ca="1" si="120"/>
        <v/>
      </c>
      <c r="AH471" s="109" t="str">
        <f t="shared" ca="1" si="127"/>
        <v/>
      </c>
    </row>
    <row r="472" spans="5:34" x14ac:dyDescent="0.2">
      <c r="E472" s="108" t="str">
        <f ca="1">SELECTED!C472</f>
        <v/>
      </c>
      <c r="F472" s="104" t="str">
        <f ca="1">SELECTED!D472</f>
        <v/>
      </c>
      <c r="G472" s="104" t="str">
        <f ca="1">SELECTED!E472</f>
        <v/>
      </c>
      <c r="I472" s="110" t="str">
        <f t="shared" ca="1" si="113"/>
        <v/>
      </c>
      <c r="J472" s="110" t="str">
        <f t="shared" ca="1" si="114"/>
        <v/>
      </c>
      <c r="K472" s="110" t="str">
        <f t="shared" ca="1" si="115"/>
        <v/>
      </c>
      <c r="M472" s="110" t="str">
        <f ca="1">IFERROR(MATCH(E472,INDEX!A:A,1),"")</f>
        <v/>
      </c>
      <c r="N472" s="109" t="str">
        <f ca="1">IFERROR(OFFSET(INDEX!$F$1,M472-1,0),"")</f>
        <v/>
      </c>
      <c r="P472" s="109" t="str">
        <f t="shared" ca="1" si="121"/>
        <v/>
      </c>
      <c r="Q472" s="109" t="str">
        <f t="shared" ca="1" si="116"/>
        <v/>
      </c>
      <c r="R472" s="109" t="str">
        <f t="shared" ca="1" si="117"/>
        <v/>
      </c>
      <c r="S472" s="109" t="str">
        <f t="shared" ca="1" si="128"/>
        <v/>
      </c>
      <c r="T472" s="109" t="str">
        <f t="shared" ca="1" si="122"/>
        <v/>
      </c>
      <c r="V472" s="106" t="str">
        <f ca="1">IF(E472="","",IF(SUM($Q$4:Q472)=0,100000,ABS(SUM($P$4:P472)/SUM($Q$4:Q472))))</f>
        <v/>
      </c>
      <c r="W472" s="109" t="str">
        <f t="shared" ca="1" si="123"/>
        <v/>
      </c>
      <c r="X472" s="109" t="str">
        <f t="shared" ca="1" si="123"/>
        <v/>
      </c>
      <c r="Z472" s="110" t="str">
        <f t="shared" ca="1" si="118"/>
        <v/>
      </c>
      <c r="AA472" s="109" t="str">
        <f t="shared" ca="1" si="124"/>
        <v/>
      </c>
      <c r="AC472" s="110" t="str">
        <f t="shared" ca="1" si="119"/>
        <v/>
      </c>
      <c r="AD472" s="109" t="str">
        <f t="shared" ca="1" si="125"/>
        <v/>
      </c>
      <c r="AF472" s="109" t="str">
        <f t="shared" ca="1" si="126"/>
        <v/>
      </c>
      <c r="AG472" s="110" t="str">
        <f t="shared" ca="1" si="120"/>
        <v/>
      </c>
      <c r="AH472" s="109" t="str">
        <f t="shared" ca="1" si="127"/>
        <v/>
      </c>
    </row>
    <row r="473" spans="5:34" x14ac:dyDescent="0.2">
      <c r="E473" s="108" t="str">
        <f ca="1">SELECTED!C473</f>
        <v/>
      </c>
      <c r="F473" s="104" t="str">
        <f ca="1">SELECTED!D473</f>
        <v/>
      </c>
      <c r="G473" s="104" t="str">
        <f ca="1">SELECTED!E473</f>
        <v/>
      </c>
      <c r="I473" s="110" t="str">
        <f t="shared" ca="1" si="113"/>
        <v/>
      </c>
      <c r="J473" s="110" t="str">
        <f t="shared" ca="1" si="114"/>
        <v/>
      </c>
      <c r="K473" s="110" t="str">
        <f t="shared" ca="1" si="115"/>
        <v/>
      </c>
      <c r="M473" s="110" t="str">
        <f ca="1">IFERROR(MATCH(E473,INDEX!A:A,1),"")</f>
        <v/>
      </c>
      <c r="N473" s="109" t="str">
        <f ca="1">IFERROR(OFFSET(INDEX!$F$1,M473-1,0),"")</f>
        <v/>
      </c>
      <c r="P473" s="109" t="str">
        <f t="shared" ca="1" si="121"/>
        <v/>
      </c>
      <c r="Q473" s="109" t="str">
        <f t="shared" ca="1" si="116"/>
        <v/>
      </c>
      <c r="R473" s="109" t="str">
        <f t="shared" ca="1" si="117"/>
        <v/>
      </c>
      <c r="S473" s="109" t="str">
        <f t="shared" ca="1" si="128"/>
        <v/>
      </c>
      <c r="T473" s="109" t="str">
        <f t="shared" ca="1" si="122"/>
        <v/>
      </c>
      <c r="V473" s="106" t="str">
        <f ca="1">IF(E473="","",IF(SUM($Q$4:Q473)=0,100000,ABS(SUM($P$4:P473)/SUM($Q$4:Q473))))</f>
        <v/>
      </c>
      <c r="W473" s="109" t="str">
        <f t="shared" ca="1" si="123"/>
        <v/>
      </c>
      <c r="X473" s="109" t="str">
        <f t="shared" ca="1" si="123"/>
        <v/>
      </c>
      <c r="Z473" s="110" t="str">
        <f t="shared" ca="1" si="118"/>
        <v/>
      </c>
      <c r="AA473" s="109" t="str">
        <f t="shared" ca="1" si="124"/>
        <v/>
      </c>
      <c r="AC473" s="110" t="str">
        <f t="shared" ca="1" si="119"/>
        <v/>
      </c>
      <c r="AD473" s="109" t="str">
        <f t="shared" ca="1" si="125"/>
        <v/>
      </c>
      <c r="AF473" s="109" t="str">
        <f t="shared" ca="1" si="126"/>
        <v/>
      </c>
      <c r="AG473" s="110" t="str">
        <f t="shared" ca="1" si="120"/>
        <v/>
      </c>
      <c r="AH473" s="109" t="str">
        <f t="shared" ca="1" si="127"/>
        <v/>
      </c>
    </row>
    <row r="474" spans="5:34" x14ac:dyDescent="0.2">
      <c r="E474" s="108" t="str">
        <f ca="1">SELECTED!C474</f>
        <v/>
      </c>
      <c r="F474" s="104" t="str">
        <f ca="1">SELECTED!D474</f>
        <v/>
      </c>
      <c r="G474" s="104" t="str">
        <f ca="1">SELECTED!E474</f>
        <v/>
      </c>
      <c r="I474" s="110" t="str">
        <f t="shared" ca="1" si="113"/>
        <v/>
      </c>
      <c r="J474" s="110" t="str">
        <f t="shared" ca="1" si="114"/>
        <v/>
      </c>
      <c r="K474" s="110" t="str">
        <f t="shared" ca="1" si="115"/>
        <v/>
      </c>
      <c r="M474" s="110" t="str">
        <f ca="1">IFERROR(MATCH(E474,INDEX!A:A,1),"")</f>
        <v/>
      </c>
      <c r="N474" s="109" t="str">
        <f ca="1">IFERROR(OFFSET(INDEX!$F$1,M474-1,0),"")</f>
        <v/>
      </c>
      <c r="P474" s="109" t="str">
        <f t="shared" ca="1" si="121"/>
        <v/>
      </c>
      <c r="Q474" s="109" t="str">
        <f t="shared" ca="1" si="116"/>
        <v/>
      </c>
      <c r="R474" s="109" t="str">
        <f t="shared" ca="1" si="117"/>
        <v/>
      </c>
      <c r="S474" s="109" t="str">
        <f t="shared" ca="1" si="128"/>
        <v/>
      </c>
      <c r="T474" s="109" t="str">
        <f t="shared" ca="1" si="122"/>
        <v/>
      </c>
      <c r="V474" s="106" t="str">
        <f ca="1">IF(E474="","",IF(SUM($Q$4:Q474)=0,100000,ABS(SUM($P$4:P474)/SUM($Q$4:Q474))))</f>
        <v/>
      </c>
      <c r="W474" s="109" t="str">
        <f t="shared" ca="1" si="123"/>
        <v/>
      </c>
      <c r="X474" s="109" t="str">
        <f t="shared" ca="1" si="123"/>
        <v/>
      </c>
      <c r="Z474" s="110" t="str">
        <f t="shared" ca="1" si="118"/>
        <v/>
      </c>
      <c r="AA474" s="109" t="str">
        <f t="shared" ca="1" si="124"/>
        <v/>
      </c>
      <c r="AC474" s="110" t="str">
        <f t="shared" ca="1" si="119"/>
        <v/>
      </c>
      <c r="AD474" s="109" t="str">
        <f t="shared" ca="1" si="125"/>
        <v/>
      </c>
      <c r="AF474" s="109" t="str">
        <f t="shared" ca="1" si="126"/>
        <v/>
      </c>
      <c r="AG474" s="110" t="str">
        <f t="shared" ca="1" si="120"/>
        <v/>
      </c>
      <c r="AH474" s="109" t="str">
        <f t="shared" ca="1" si="127"/>
        <v/>
      </c>
    </row>
    <row r="475" spans="5:34" x14ac:dyDescent="0.2">
      <c r="E475" s="108" t="str">
        <f ca="1">SELECTED!C475</f>
        <v/>
      </c>
      <c r="F475" s="104" t="str">
        <f ca="1">SELECTED!D475</f>
        <v/>
      </c>
      <c r="G475" s="104" t="str">
        <f ca="1">SELECTED!E475</f>
        <v/>
      </c>
      <c r="I475" s="110" t="str">
        <f t="shared" ca="1" si="113"/>
        <v/>
      </c>
      <c r="J475" s="110" t="str">
        <f t="shared" ca="1" si="114"/>
        <v/>
      </c>
      <c r="K475" s="110" t="str">
        <f t="shared" ca="1" si="115"/>
        <v/>
      </c>
      <c r="M475" s="110" t="str">
        <f ca="1">IFERROR(MATCH(E475,INDEX!A:A,1),"")</f>
        <v/>
      </c>
      <c r="N475" s="109" t="str">
        <f ca="1">IFERROR(OFFSET(INDEX!$F$1,M475-1,0),"")</f>
        <v/>
      </c>
      <c r="P475" s="109" t="str">
        <f t="shared" ca="1" si="121"/>
        <v/>
      </c>
      <c r="Q475" s="109" t="str">
        <f t="shared" ca="1" si="116"/>
        <v/>
      </c>
      <c r="R475" s="109" t="str">
        <f t="shared" ca="1" si="117"/>
        <v/>
      </c>
      <c r="S475" s="109" t="str">
        <f t="shared" ca="1" si="128"/>
        <v/>
      </c>
      <c r="T475" s="109" t="str">
        <f t="shared" ca="1" si="122"/>
        <v/>
      </c>
      <c r="V475" s="106" t="str">
        <f ca="1">IF(E475="","",IF(SUM($Q$4:Q475)=0,100000,ABS(SUM($P$4:P475)/SUM($Q$4:Q475))))</f>
        <v/>
      </c>
      <c r="W475" s="109" t="str">
        <f t="shared" ca="1" si="123"/>
        <v/>
      </c>
      <c r="X475" s="109" t="str">
        <f t="shared" ca="1" si="123"/>
        <v/>
      </c>
      <c r="Z475" s="110" t="str">
        <f t="shared" ca="1" si="118"/>
        <v/>
      </c>
      <c r="AA475" s="109" t="str">
        <f t="shared" ca="1" si="124"/>
        <v/>
      </c>
      <c r="AC475" s="110" t="str">
        <f t="shared" ca="1" si="119"/>
        <v/>
      </c>
      <c r="AD475" s="109" t="str">
        <f t="shared" ca="1" si="125"/>
        <v/>
      </c>
      <c r="AF475" s="109" t="str">
        <f t="shared" ca="1" si="126"/>
        <v/>
      </c>
      <c r="AG475" s="110" t="str">
        <f t="shared" ca="1" si="120"/>
        <v/>
      </c>
      <c r="AH475" s="109" t="str">
        <f t="shared" ca="1" si="127"/>
        <v/>
      </c>
    </row>
    <row r="476" spans="5:34" x14ac:dyDescent="0.2">
      <c r="E476" s="108" t="str">
        <f ca="1">SELECTED!C476</f>
        <v/>
      </c>
      <c r="F476" s="104" t="str">
        <f ca="1">SELECTED!D476</f>
        <v/>
      </c>
      <c r="G476" s="104" t="str">
        <f ca="1">SELECTED!E476</f>
        <v/>
      </c>
      <c r="I476" s="110" t="str">
        <f t="shared" ca="1" si="113"/>
        <v/>
      </c>
      <c r="J476" s="110" t="str">
        <f t="shared" ca="1" si="114"/>
        <v/>
      </c>
      <c r="K476" s="110" t="str">
        <f t="shared" ca="1" si="115"/>
        <v/>
      </c>
      <c r="M476" s="110" t="str">
        <f ca="1">IFERROR(MATCH(E476,INDEX!A:A,1),"")</f>
        <v/>
      </c>
      <c r="N476" s="109" t="str">
        <f ca="1">IFERROR(OFFSET(INDEX!$F$1,M476-1,0),"")</f>
        <v/>
      </c>
      <c r="P476" s="109" t="str">
        <f t="shared" ca="1" si="121"/>
        <v/>
      </c>
      <c r="Q476" s="109" t="str">
        <f t="shared" ca="1" si="116"/>
        <v/>
      </c>
      <c r="R476" s="109" t="str">
        <f t="shared" ca="1" si="117"/>
        <v/>
      </c>
      <c r="S476" s="109" t="str">
        <f t="shared" ca="1" si="128"/>
        <v/>
      </c>
      <c r="T476" s="109" t="str">
        <f t="shared" ca="1" si="122"/>
        <v/>
      </c>
      <c r="V476" s="106" t="str">
        <f ca="1">IF(E476="","",IF(SUM($Q$4:Q476)=0,100000,ABS(SUM($P$4:P476)/SUM($Q$4:Q476))))</f>
        <v/>
      </c>
      <c r="W476" s="109" t="str">
        <f t="shared" ca="1" si="123"/>
        <v/>
      </c>
      <c r="X476" s="109" t="str">
        <f t="shared" ca="1" si="123"/>
        <v/>
      </c>
      <c r="Z476" s="110" t="str">
        <f t="shared" ca="1" si="118"/>
        <v/>
      </c>
      <c r="AA476" s="109" t="str">
        <f t="shared" ca="1" si="124"/>
        <v/>
      </c>
      <c r="AC476" s="110" t="str">
        <f t="shared" ca="1" si="119"/>
        <v/>
      </c>
      <c r="AD476" s="109" t="str">
        <f t="shared" ca="1" si="125"/>
        <v/>
      </c>
      <c r="AF476" s="109" t="str">
        <f t="shared" ca="1" si="126"/>
        <v/>
      </c>
      <c r="AG476" s="110" t="str">
        <f t="shared" ca="1" si="120"/>
        <v/>
      </c>
      <c r="AH476" s="109" t="str">
        <f t="shared" ca="1" si="127"/>
        <v/>
      </c>
    </row>
    <row r="477" spans="5:34" x14ac:dyDescent="0.2">
      <c r="E477" s="108" t="str">
        <f ca="1">SELECTED!C477</f>
        <v/>
      </c>
      <c r="F477" s="104" t="str">
        <f ca="1">SELECTED!D477</f>
        <v/>
      </c>
      <c r="G477" s="104" t="str">
        <f ca="1">SELECTED!E477</f>
        <v/>
      </c>
      <c r="I477" s="110" t="str">
        <f t="shared" ca="1" si="113"/>
        <v/>
      </c>
      <c r="J477" s="110" t="str">
        <f t="shared" ca="1" si="114"/>
        <v/>
      </c>
      <c r="K477" s="110" t="str">
        <f t="shared" ca="1" si="115"/>
        <v/>
      </c>
      <c r="M477" s="110" t="str">
        <f ca="1">IFERROR(MATCH(E477,INDEX!A:A,1),"")</f>
        <v/>
      </c>
      <c r="N477" s="109" t="str">
        <f ca="1">IFERROR(OFFSET(INDEX!$F$1,M477-1,0),"")</f>
        <v/>
      </c>
      <c r="P477" s="109" t="str">
        <f t="shared" ca="1" si="121"/>
        <v/>
      </c>
      <c r="Q477" s="109" t="str">
        <f t="shared" ca="1" si="116"/>
        <v/>
      </c>
      <c r="R477" s="109" t="str">
        <f t="shared" ca="1" si="117"/>
        <v/>
      </c>
      <c r="S477" s="109" t="str">
        <f t="shared" ca="1" si="128"/>
        <v/>
      </c>
      <c r="T477" s="109" t="str">
        <f t="shared" ca="1" si="122"/>
        <v/>
      </c>
      <c r="V477" s="106" t="str">
        <f ca="1">IF(E477="","",IF(SUM($Q$4:Q477)=0,100000,ABS(SUM($P$4:P477)/SUM($Q$4:Q477))))</f>
        <v/>
      </c>
      <c r="W477" s="109" t="str">
        <f t="shared" ca="1" si="123"/>
        <v/>
      </c>
      <c r="X477" s="109" t="str">
        <f t="shared" ca="1" si="123"/>
        <v/>
      </c>
      <c r="Z477" s="110" t="str">
        <f t="shared" ca="1" si="118"/>
        <v/>
      </c>
      <c r="AA477" s="109" t="str">
        <f t="shared" ca="1" si="124"/>
        <v/>
      </c>
      <c r="AC477" s="110" t="str">
        <f t="shared" ca="1" si="119"/>
        <v/>
      </c>
      <c r="AD477" s="109" t="str">
        <f t="shared" ca="1" si="125"/>
        <v/>
      </c>
      <c r="AF477" s="109" t="str">
        <f t="shared" ca="1" si="126"/>
        <v/>
      </c>
      <c r="AG477" s="110" t="str">
        <f t="shared" ca="1" si="120"/>
        <v/>
      </c>
      <c r="AH477" s="109" t="str">
        <f t="shared" ca="1" si="127"/>
        <v/>
      </c>
    </row>
    <row r="478" spans="5:34" x14ac:dyDescent="0.2">
      <c r="E478" s="108" t="str">
        <f ca="1">SELECTED!C478</f>
        <v/>
      </c>
      <c r="F478" s="104" t="str">
        <f ca="1">SELECTED!D478</f>
        <v/>
      </c>
      <c r="G478" s="104" t="str">
        <f ca="1">SELECTED!E478</f>
        <v/>
      </c>
      <c r="I478" s="110" t="str">
        <f t="shared" ca="1" si="113"/>
        <v/>
      </c>
      <c r="J478" s="110" t="str">
        <f t="shared" ca="1" si="114"/>
        <v/>
      </c>
      <c r="K478" s="110" t="str">
        <f t="shared" ca="1" si="115"/>
        <v/>
      </c>
      <c r="M478" s="110" t="str">
        <f ca="1">IFERROR(MATCH(E478,INDEX!A:A,1),"")</f>
        <v/>
      </c>
      <c r="N478" s="109" t="str">
        <f ca="1">IFERROR(OFFSET(INDEX!$F$1,M478-1,0),"")</f>
        <v/>
      </c>
      <c r="P478" s="109" t="str">
        <f t="shared" ca="1" si="121"/>
        <v/>
      </c>
      <c r="Q478" s="109" t="str">
        <f t="shared" ca="1" si="116"/>
        <v/>
      </c>
      <c r="R478" s="109" t="str">
        <f t="shared" ca="1" si="117"/>
        <v/>
      </c>
      <c r="S478" s="109" t="str">
        <f t="shared" ca="1" si="128"/>
        <v/>
      </c>
      <c r="T478" s="109" t="str">
        <f t="shared" ca="1" si="122"/>
        <v/>
      </c>
      <c r="V478" s="106" t="str">
        <f ca="1">IF(E478="","",IF(SUM($Q$4:Q478)=0,100000,ABS(SUM($P$4:P478)/SUM($Q$4:Q478))))</f>
        <v/>
      </c>
      <c r="W478" s="109" t="str">
        <f t="shared" ca="1" si="123"/>
        <v/>
      </c>
      <c r="X478" s="109" t="str">
        <f t="shared" ca="1" si="123"/>
        <v/>
      </c>
      <c r="Z478" s="110" t="str">
        <f t="shared" ca="1" si="118"/>
        <v/>
      </c>
      <c r="AA478" s="109" t="str">
        <f t="shared" ca="1" si="124"/>
        <v/>
      </c>
      <c r="AC478" s="110" t="str">
        <f t="shared" ca="1" si="119"/>
        <v/>
      </c>
      <c r="AD478" s="109" t="str">
        <f t="shared" ca="1" si="125"/>
        <v/>
      </c>
      <c r="AF478" s="109" t="str">
        <f t="shared" ca="1" si="126"/>
        <v/>
      </c>
      <c r="AG478" s="110" t="str">
        <f t="shared" ca="1" si="120"/>
        <v/>
      </c>
      <c r="AH478" s="109" t="str">
        <f t="shared" ca="1" si="127"/>
        <v/>
      </c>
    </row>
    <row r="479" spans="5:34" x14ac:dyDescent="0.2">
      <c r="E479" s="108" t="str">
        <f ca="1">SELECTED!C479</f>
        <v/>
      </c>
      <c r="F479" s="104" t="str">
        <f ca="1">SELECTED!D479</f>
        <v/>
      </c>
      <c r="G479" s="104" t="str">
        <f ca="1">SELECTED!E479</f>
        <v/>
      </c>
      <c r="I479" s="110" t="str">
        <f t="shared" ca="1" si="113"/>
        <v/>
      </c>
      <c r="J479" s="110" t="str">
        <f t="shared" ca="1" si="114"/>
        <v/>
      </c>
      <c r="K479" s="110" t="str">
        <f t="shared" ca="1" si="115"/>
        <v/>
      </c>
      <c r="M479" s="110" t="str">
        <f ca="1">IFERROR(MATCH(E479,INDEX!A:A,1),"")</f>
        <v/>
      </c>
      <c r="N479" s="109" t="str">
        <f ca="1">IFERROR(OFFSET(INDEX!$F$1,M479-1,0),"")</f>
        <v/>
      </c>
      <c r="P479" s="109" t="str">
        <f t="shared" ca="1" si="121"/>
        <v/>
      </c>
      <c r="Q479" s="109" t="str">
        <f t="shared" ca="1" si="116"/>
        <v/>
      </c>
      <c r="R479" s="109" t="str">
        <f t="shared" ca="1" si="117"/>
        <v/>
      </c>
      <c r="S479" s="109" t="str">
        <f t="shared" ca="1" si="128"/>
        <v/>
      </c>
      <c r="T479" s="109" t="str">
        <f t="shared" ca="1" si="122"/>
        <v/>
      </c>
      <c r="V479" s="106" t="str">
        <f ca="1">IF(E479="","",IF(SUM($Q$4:Q479)=0,100000,ABS(SUM($P$4:P479)/SUM($Q$4:Q479))))</f>
        <v/>
      </c>
      <c r="W479" s="109" t="str">
        <f t="shared" ca="1" si="123"/>
        <v/>
      </c>
      <c r="X479" s="109" t="str">
        <f t="shared" ca="1" si="123"/>
        <v/>
      </c>
      <c r="Z479" s="110" t="str">
        <f t="shared" ca="1" si="118"/>
        <v/>
      </c>
      <c r="AA479" s="109" t="str">
        <f t="shared" ca="1" si="124"/>
        <v/>
      </c>
      <c r="AC479" s="110" t="str">
        <f t="shared" ca="1" si="119"/>
        <v/>
      </c>
      <c r="AD479" s="109" t="str">
        <f t="shared" ca="1" si="125"/>
        <v/>
      </c>
      <c r="AF479" s="109" t="str">
        <f t="shared" ca="1" si="126"/>
        <v/>
      </c>
      <c r="AG479" s="110" t="str">
        <f t="shared" ca="1" si="120"/>
        <v/>
      </c>
      <c r="AH479" s="109" t="str">
        <f t="shared" ca="1" si="127"/>
        <v/>
      </c>
    </row>
    <row r="480" spans="5:34" x14ac:dyDescent="0.2">
      <c r="E480" s="108" t="str">
        <f ca="1">SELECTED!C480</f>
        <v/>
      </c>
      <c r="F480" s="104" t="str">
        <f ca="1">SELECTED!D480</f>
        <v/>
      </c>
      <c r="G480" s="104" t="str">
        <f ca="1">SELECTED!E480</f>
        <v/>
      </c>
      <c r="I480" s="110" t="str">
        <f t="shared" ca="1" si="113"/>
        <v/>
      </c>
      <c r="J480" s="110" t="str">
        <f t="shared" ca="1" si="114"/>
        <v/>
      </c>
      <c r="K480" s="110" t="str">
        <f t="shared" ca="1" si="115"/>
        <v/>
      </c>
      <c r="M480" s="110" t="str">
        <f ca="1">IFERROR(MATCH(E480,INDEX!A:A,1),"")</f>
        <v/>
      </c>
      <c r="N480" s="109" t="str">
        <f ca="1">IFERROR(OFFSET(INDEX!$F$1,M480-1,0),"")</f>
        <v/>
      </c>
      <c r="P480" s="109" t="str">
        <f t="shared" ca="1" si="121"/>
        <v/>
      </c>
      <c r="Q480" s="109" t="str">
        <f t="shared" ca="1" si="116"/>
        <v/>
      </c>
      <c r="R480" s="109" t="str">
        <f t="shared" ca="1" si="117"/>
        <v/>
      </c>
      <c r="S480" s="109" t="str">
        <f t="shared" ca="1" si="128"/>
        <v/>
      </c>
      <c r="T480" s="109" t="str">
        <f t="shared" ca="1" si="122"/>
        <v/>
      </c>
      <c r="V480" s="106" t="str">
        <f ca="1">IF(E480="","",IF(SUM($Q$4:Q480)=0,100000,ABS(SUM($P$4:P480)/SUM($Q$4:Q480))))</f>
        <v/>
      </c>
      <c r="W480" s="109" t="str">
        <f t="shared" ca="1" si="123"/>
        <v/>
      </c>
      <c r="X480" s="109" t="str">
        <f t="shared" ca="1" si="123"/>
        <v/>
      </c>
      <c r="Z480" s="110" t="str">
        <f t="shared" ca="1" si="118"/>
        <v/>
      </c>
      <c r="AA480" s="109" t="str">
        <f t="shared" ca="1" si="124"/>
        <v/>
      </c>
      <c r="AC480" s="110" t="str">
        <f t="shared" ca="1" si="119"/>
        <v/>
      </c>
      <c r="AD480" s="109" t="str">
        <f t="shared" ca="1" si="125"/>
        <v/>
      </c>
      <c r="AF480" s="109" t="str">
        <f t="shared" ca="1" si="126"/>
        <v/>
      </c>
      <c r="AG480" s="110" t="str">
        <f t="shared" ca="1" si="120"/>
        <v/>
      </c>
      <c r="AH480" s="109" t="str">
        <f t="shared" ca="1" si="127"/>
        <v/>
      </c>
    </row>
    <row r="481" spans="5:34" x14ac:dyDescent="0.2">
      <c r="E481" s="108" t="str">
        <f ca="1">SELECTED!C481</f>
        <v/>
      </c>
      <c r="F481" s="104" t="str">
        <f ca="1">SELECTED!D481</f>
        <v/>
      </c>
      <c r="G481" s="104" t="str">
        <f ca="1">SELECTED!E481</f>
        <v/>
      </c>
      <c r="I481" s="110" t="str">
        <f t="shared" ca="1" si="113"/>
        <v/>
      </c>
      <c r="J481" s="110" t="str">
        <f t="shared" ca="1" si="114"/>
        <v/>
      </c>
      <c r="K481" s="110" t="str">
        <f t="shared" ca="1" si="115"/>
        <v/>
      </c>
      <c r="M481" s="110" t="str">
        <f ca="1">IFERROR(MATCH(E481,INDEX!A:A,1),"")</f>
        <v/>
      </c>
      <c r="N481" s="109" t="str">
        <f ca="1">IFERROR(OFFSET(INDEX!$F$1,M481-1,0),"")</f>
        <v/>
      </c>
      <c r="P481" s="109" t="str">
        <f t="shared" ca="1" si="121"/>
        <v/>
      </c>
      <c r="Q481" s="109" t="str">
        <f t="shared" ca="1" si="116"/>
        <v/>
      </c>
      <c r="R481" s="109" t="str">
        <f t="shared" ca="1" si="117"/>
        <v/>
      </c>
      <c r="S481" s="109" t="str">
        <f t="shared" ca="1" si="128"/>
        <v/>
      </c>
      <c r="T481" s="109" t="str">
        <f t="shared" ca="1" si="122"/>
        <v/>
      </c>
      <c r="V481" s="106" t="str">
        <f ca="1">IF(E481="","",IF(SUM($Q$4:Q481)=0,100000,ABS(SUM($P$4:P481)/SUM($Q$4:Q481))))</f>
        <v/>
      </c>
      <c r="W481" s="109" t="str">
        <f t="shared" ca="1" si="123"/>
        <v/>
      </c>
      <c r="X481" s="109" t="str">
        <f t="shared" ca="1" si="123"/>
        <v/>
      </c>
      <c r="Z481" s="110" t="str">
        <f t="shared" ca="1" si="118"/>
        <v/>
      </c>
      <c r="AA481" s="109" t="str">
        <f t="shared" ca="1" si="124"/>
        <v/>
      </c>
      <c r="AC481" s="110" t="str">
        <f t="shared" ca="1" si="119"/>
        <v/>
      </c>
      <c r="AD481" s="109" t="str">
        <f t="shared" ca="1" si="125"/>
        <v/>
      </c>
      <c r="AF481" s="109" t="str">
        <f t="shared" ca="1" si="126"/>
        <v/>
      </c>
      <c r="AG481" s="110" t="str">
        <f t="shared" ca="1" si="120"/>
        <v/>
      </c>
      <c r="AH481" s="109" t="str">
        <f t="shared" ca="1" si="127"/>
        <v/>
      </c>
    </row>
    <row r="482" spans="5:34" x14ac:dyDescent="0.2">
      <c r="E482" s="108" t="str">
        <f ca="1">SELECTED!C482</f>
        <v/>
      </c>
      <c r="F482" s="104" t="str">
        <f ca="1">SELECTED!D482</f>
        <v/>
      </c>
      <c r="G482" s="104" t="str">
        <f ca="1">SELECTED!E482</f>
        <v/>
      </c>
      <c r="I482" s="110" t="str">
        <f t="shared" ca="1" si="113"/>
        <v/>
      </c>
      <c r="J482" s="110" t="str">
        <f t="shared" ca="1" si="114"/>
        <v/>
      </c>
      <c r="K482" s="110" t="str">
        <f t="shared" ca="1" si="115"/>
        <v/>
      </c>
      <c r="M482" s="110" t="str">
        <f ca="1">IFERROR(MATCH(E482,INDEX!A:A,1),"")</f>
        <v/>
      </c>
      <c r="N482" s="109" t="str">
        <f ca="1">IFERROR(OFFSET(INDEX!$F$1,M482-1,0),"")</f>
        <v/>
      </c>
      <c r="P482" s="109" t="str">
        <f t="shared" ca="1" si="121"/>
        <v/>
      </c>
      <c r="Q482" s="109" t="str">
        <f t="shared" ca="1" si="116"/>
        <v/>
      </c>
      <c r="R482" s="109" t="str">
        <f t="shared" ca="1" si="117"/>
        <v/>
      </c>
      <c r="S482" s="109" t="str">
        <f t="shared" ca="1" si="128"/>
        <v/>
      </c>
      <c r="T482" s="109" t="str">
        <f t="shared" ca="1" si="122"/>
        <v/>
      </c>
      <c r="V482" s="106" t="str">
        <f ca="1">IF(E482="","",IF(SUM($Q$4:Q482)=0,100000,ABS(SUM($P$4:P482)/SUM($Q$4:Q482))))</f>
        <v/>
      </c>
      <c r="W482" s="109" t="str">
        <f t="shared" ca="1" si="123"/>
        <v/>
      </c>
      <c r="X482" s="109" t="str">
        <f t="shared" ca="1" si="123"/>
        <v/>
      </c>
      <c r="Z482" s="110" t="str">
        <f t="shared" ca="1" si="118"/>
        <v/>
      </c>
      <c r="AA482" s="109" t="str">
        <f t="shared" ca="1" si="124"/>
        <v/>
      </c>
      <c r="AC482" s="110" t="str">
        <f t="shared" ca="1" si="119"/>
        <v/>
      </c>
      <c r="AD482" s="109" t="str">
        <f t="shared" ca="1" si="125"/>
        <v/>
      </c>
      <c r="AF482" s="109" t="str">
        <f t="shared" ca="1" si="126"/>
        <v/>
      </c>
      <c r="AG482" s="110" t="str">
        <f t="shared" ca="1" si="120"/>
        <v/>
      </c>
      <c r="AH482" s="109" t="str">
        <f t="shared" ca="1" si="127"/>
        <v/>
      </c>
    </row>
    <row r="483" spans="5:34" x14ac:dyDescent="0.2">
      <c r="E483" s="108" t="str">
        <f ca="1">SELECTED!C483</f>
        <v/>
      </c>
      <c r="F483" s="104" t="str">
        <f ca="1">SELECTED!D483</f>
        <v/>
      </c>
      <c r="G483" s="104" t="str">
        <f ca="1">SELECTED!E483</f>
        <v/>
      </c>
      <c r="I483" s="110" t="str">
        <f t="shared" ca="1" si="113"/>
        <v/>
      </c>
      <c r="J483" s="110" t="str">
        <f t="shared" ca="1" si="114"/>
        <v/>
      </c>
      <c r="K483" s="110" t="str">
        <f t="shared" ca="1" si="115"/>
        <v/>
      </c>
      <c r="M483" s="110" t="str">
        <f ca="1">IFERROR(MATCH(E483,INDEX!A:A,1),"")</f>
        <v/>
      </c>
      <c r="N483" s="109" t="str">
        <f ca="1">IFERROR(OFFSET(INDEX!$F$1,M483-1,0),"")</f>
        <v/>
      </c>
      <c r="P483" s="109" t="str">
        <f t="shared" ca="1" si="121"/>
        <v/>
      </c>
      <c r="Q483" s="109" t="str">
        <f t="shared" ca="1" si="116"/>
        <v/>
      </c>
      <c r="R483" s="109" t="str">
        <f t="shared" ca="1" si="117"/>
        <v/>
      </c>
      <c r="S483" s="109" t="str">
        <f t="shared" ca="1" si="128"/>
        <v/>
      </c>
      <c r="T483" s="109" t="str">
        <f t="shared" ca="1" si="122"/>
        <v/>
      </c>
      <c r="V483" s="106" t="str">
        <f ca="1">IF(E483="","",IF(SUM($Q$4:Q483)=0,100000,ABS(SUM($P$4:P483)/SUM($Q$4:Q483))))</f>
        <v/>
      </c>
      <c r="W483" s="109" t="str">
        <f t="shared" ca="1" si="123"/>
        <v/>
      </c>
      <c r="X483" s="109" t="str">
        <f t="shared" ca="1" si="123"/>
        <v/>
      </c>
      <c r="Z483" s="110" t="str">
        <f t="shared" ca="1" si="118"/>
        <v/>
      </c>
      <c r="AA483" s="109" t="str">
        <f t="shared" ca="1" si="124"/>
        <v/>
      </c>
      <c r="AC483" s="110" t="str">
        <f t="shared" ca="1" si="119"/>
        <v/>
      </c>
      <c r="AD483" s="109" t="str">
        <f t="shared" ca="1" si="125"/>
        <v/>
      </c>
      <c r="AF483" s="109" t="str">
        <f t="shared" ca="1" si="126"/>
        <v/>
      </c>
      <c r="AG483" s="110" t="str">
        <f t="shared" ca="1" si="120"/>
        <v/>
      </c>
      <c r="AH483" s="109" t="str">
        <f t="shared" ca="1" si="127"/>
        <v/>
      </c>
    </row>
    <row r="484" spans="5:34" x14ac:dyDescent="0.2">
      <c r="E484" s="108" t="str">
        <f ca="1">SELECTED!C484</f>
        <v/>
      </c>
      <c r="F484" s="104" t="str">
        <f ca="1">SELECTED!D484</f>
        <v/>
      </c>
      <c r="G484" s="104" t="str">
        <f ca="1">SELECTED!E484</f>
        <v/>
      </c>
      <c r="I484" s="110" t="str">
        <f t="shared" ca="1" si="113"/>
        <v/>
      </c>
      <c r="J484" s="110" t="str">
        <f t="shared" ca="1" si="114"/>
        <v/>
      </c>
      <c r="K484" s="110" t="str">
        <f t="shared" ca="1" si="115"/>
        <v/>
      </c>
      <c r="M484" s="110" t="str">
        <f ca="1">IFERROR(MATCH(E484,INDEX!A:A,1),"")</f>
        <v/>
      </c>
      <c r="N484" s="109" t="str">
        <f ca="1">IFERROR(OFFSET(INDEX!$F$1,M484-1,0),"")</f>
        <v/>
      </c>
      <c r="P484" s="109" t="str">
        <f t="shared" ca="1" si="121"/>
        <v/>
      </c>
      <c r="Q484" s="109" t="str">
        <f t="shared" ca="1" si="116"/>
        <v/>
      </c>
      <c r="R484" s="109" t="str">
        <f t="shared" ca="1" si="117"/>
        <v/>
      </c>
      <c r="S484" s="109" t="str">
        <f t="shared" ca="1" si="128"/>
        <v/>
      </c>
      <c r="T484" s="109" t="str">
        <f t="shared" ca="1" si="122"/>
        <v/>
      </c>
      <c r="V484" s="106" t="str">
        <f ca="1">IF(E484="","",IF(SUM($Q$4:Q484)=0,100000,ABS(SUM($P$4:P484)/SUM($Q$4:Q484))))</f>
        <v/>
      </c>
      <c r="W484" s="109" t="str">
        <f t="shared" ca="1" si="123"/>
        <v/>
      </c>
      <c r="X484" s="109" t="str">
        <f t="shared" ca="1" si="123"/>
        <v/>
      </c>
      <c r="Z484" s="110" t="str">
        <f t="shared" ca="1" si="118"/>
        <v/>
      </c>
      <c r="AA484" s="109" t="str">
        <f t="shared" ca="1" si="124"/>
        <v/>
      </c>
      <c r="AC484" s="110" t="str">
        <f t="shared" ca="1" si="119"/>
        <v/>
      </c>
      <c r="AD484" s="109" t="str">
        <f t="shared" ca="1" si="125"/>
        <v/>
      </c>
      <c r="AF484" s="109" t="str">
        <f t="shared" ca="1" si="126"/>
        <v/>
      </c>
      <c r="AG484" s="110" t="str">
        <f t="shared" ca="1" si="120"/>
        <v/>
      </c>
      <c r="AH484" s="109" t="str">
        <f t="shared" ca="1" si="127"/>
        <v/>
      </c>
    </row>
    <row r="485" spans="5:34" x14ac:dyDescent="0.2">
      <c r="E485" s="108" t="str">
        <f ca="1">SELECTED!C485</f>
        <v/>
      </c>
      <c r="F485" s="104" t="str">
        <f ca="1">SELECTED!D485</f>
        <v/>
      </c>
      <c r="G485" s="104" t="str">
        <f ca="1">SELECTED!E485</f>
        <v/>
      </c>
      <c r="I485" s="110" t="str">
        <f t="shared" ca="1" si="113"/>
        <v/>
      </c>
      <c r="J485" s="110" t="str">
        <f t="shared" ca="1" si="114"/>
        <v/>
      </c>
      <c r="K485" s="110" t="str">
        <f t="shared" ca="1" si="115"/>
        <v/>
      </c>
      <c r="M485" s="110" t="str">
        <f ca="1">IFERROR(MATCH(E485,INDEX!A:A,1),"")</f>
        <v/>
      </c>
      <c r="N485" s="109" t="str">
        <f ca="1">IFERROR(OFFSET(INDEX!$F$1,M485-1,0),"")</f>
        <v/>
      </c>
      <c r="P485" s="109" t="str">
        <f t="shared" ca="1" si="121"/>
        <v/>
      </c>
      <c r="Q485" s="109" t="str">
        <f t="shared" ca="1" si="116"/>
        <v/>
      </c>
      <c r="R485" s="109" t="str">
        <f t="shared" ca="1" si="117"/>
        <v/>
      </c>
      <c r="S485" s="109" t="str">
        <f t="shared" ca="1" si="128"/>
        <v/>
      </c>
      <c r="T485" s="109" t="str">
        <f t="shared" ca="1" si="122"/>
        <v/>
      </c>
      <c r="V485" s="106" t="str">
        <f ca="1">IF(E485="","",IF(SUM($Q$4:Q485)=0,100000,ABS(SUM($P$4:P485)/SUM($Q$4:Q485))))</f>
        <v/>
      </c>
      <c r="W485" s="109" t="str">
        <f t="shared" ca="1" si="123"/>
        <v/>
      </c>
      <c r="X485" s="109" t="str">
        <f t="shared" ca="1" si="123"/>
        <v/>
      </c>
      <c r="Z485" s="110" t="str">
        <f t="shared" ca="1" si="118"/>
        <v/>
      </c>
      <c r="AA485" s="109" t="str">
        <f t="shared" ca="1" si="124"/>
        <v/>
      </c>
      <c r="AC485" s="110" t="str">
        <f t="shared" ca="1" si="119"/>
        <v/>
      </c>
      <c r="AD485" s="109" t="str">
        <f t="shared" ca="1" si="125"/>
        <v/>
      </c>
      <c r="AF485" s="109" t="str">
        <f t="shared" ca="1" si="126"/>
        <v/>
      </c>
      <c r="AG485" s="110" t="str">
        <f t="shared" ca="1" si="120"/>
        <v/>
      </c>
      <c r="AH485" s="109" t="str">
        <f t="shared" ca="1" si="127"/>
        <v/>
      </c>
    </row>
    <row r="486" spans="5:34" x14ac:dyDescent="0.2">
      <c r="E486" s="108" t="str">
        <f ca="1">SELECTED!C486</f>
        <v/>
      </c>
      <c r="F486" s="104" t="str">
        <f ca="1">SELECTED!D486</f>
        <v/>
      </c>
      <c r="G486" s="104" t="str">
        <f ca="1">SELECTED!E486</f>
        <v/>
      </c>
      <c r="I486" s="110" t="str">
        <f t="shared" ca="1" si="113"/>
        <v/>
      </c>
      <c r="J486" s="110" t="str">
        <f t="shared" ca="1" si="114"/>
        <v/>
      </c>
      <c r="K486" s="110" t="str">
        <f t="shared" ca="1" si="115"/>
        <v/>
      </c>
      <c r="M486" s="110" t="str">
        <f ca="1">IFERROR(MATCH(E486,INDEX!A:A,1),"")</f>
        <v/>
      </c>
      <c r="N486" s="109" t="str">
        <f ca="1">IFERROR(OFFSET(INDEX!$F$1,M486-1,0),"")</f>
        <v/>
      </c>
      <c r="P486" s="109" t="str">
        <f t="shared" ca="1" si="121"/>
        <v/>
      </c>
      <c r="Q486" s="109" t="str">
        <f t="shared" ca="1" si="116"/>
        <v/>
      </c>
      <c r="R486" s="109" t="str">
        <f t="shared" ca="1" si="117"/>
        <v/>
      </c>
      <c r="S486" s="109" t="str">
        <f t="shared" ca="1" si="128"/>
        <v/>
      </c>
      <c r="T486" s="109" t="str">
        <f t="shared" ca="1" si="122"/>
        <v/>
      </c>
      <c r="V486" s="106" t="str">
        <f ca="1">IF(E486="","",IF(SUM($Q$4:Q486)=0,100000,ABS(SUM($P$4:P486)/SUM($Q$4:Q486))))</f>
        <v/>
      </c>
      <c r="W486" s="109" t="str">
        <f t="shared" ca="1" si="123"/>
        <v/>
      </c>
      <c r="X486" s="109" t="str">
        <f t="shared" ca="1" si="123"/>
        <v/>
      </c>
      <c r="Z486" s="110" t="str">
        <f t="shared" ca="1" si="118"/>
        <v/>
      </c>
      <c r="AA486" s="109" t="str">
        <f t="shared" ca="1" si="124"/>
        <v/>
      </c>
      <c r="AC486" s="110" t="str">
        <f t="shared" ca="1" si="119"/>
        <v/>
      </c>
      <c r="AD486" s="109" t="str">
        <f t="shared" ca="1" si="125"/>
        <v/>
      </c>
      <c r="AF486" s="109" t="str">
        <f t="shared" ca="1" si="126"/>
        <v/>
      </c>
      <c r="AG486" s="110" t="str">
        <f t="shared" ca="1" si="120"/>
        <v/>
      </c>
      <c r="AH486" s="109" t="str">
        <f t="shared" ca="1" si="127"/>
        <v/>
      </c>
    </row>
    <row r="487" spans="5:34" x14ac:dyDescent="0.2">
      <c r="E487" s="108" t="str">
        <f ca="1">SELECTED!C487</f>
        <v/>
      </c>
      <c r="F487" s="104" t="str">
        <f ca="1">SELECTED!D487</f>
        <v/>
      </c>
      <c r="G487" s="104" t="str">
        <f ca="1">SELECTED!E487</f>
        <v/>
      </c>
      <c r="I487" s="110" t="str">
        <f t="shared" ca="1" si="113"/>
        <v/>
      </c>
      <c r="J487" s="110" t="str">
        <f t="shared" ca="1" si="114"/>
        <v/>
      </c>
      <c r="K487" s="110" t="str">
        <f t="shared" ca="1" si="115"/>
        <v/>
      </c>
      <c r="M487" s="110" t="str">
        <f ca="1">IFERROR(MATCH(E487,INDEX!A:A,1),"")</f>
        <v/>
      </c>
      <c r="N487" s="109" t="str">
        <f ca="1">IFERROR(OFFSET(INDEX!$F$1,M487-1,0),"")</f>
        <v/>
      </c>
      <c r="P487" s="109" t="str">
        <f t="shared" ca="1" si="121"/>
        <v/>
      </c>
      <c r="Q487" s="109" t="str">
        <f t="shared" ca="1" si="116"/>
        <v/>
      </c>
      <c r="R487" s="109" t="str">
        <f t="shared" ca="1" si="117"/>
        <v/>
      </c>
      <c r="S487" s="109" t="str">
        <f t="shared" ca="1" si="128"/>
        <v/>
      </c>
      <c r="T487" s="109" t="str">
        <f t="shared" ca="1" si="122"/>
        <v/>
      </c>
      <c r="V487" s="106" t="str">
        <f ca="1">IF(E487="","",IF(SUM($Q$4:Q487)=0,100000,ABS(SUM($P$4:P487)/SUM($Q$4:Q487))))</f>
        <v/>
      </c>
      <c r="W487" s="109" t="str">
        <f t="shared" ca="1" si="123"/>
        <v/>
      </c>
      <c r="X487" s="109" t="str">
        <f t="shared" ca="1" si="123"/>
        <v/>
      </c>
      <c r="Z487" s="110" t="str">
        <f t="shared" ca="1" si="118"/>
        <v/>
      </c>
      <c r="AA487" s="109" t="str">
        <f t="shared" ca="1" si="124"/>
        <v/>
      </c>
      <c r="AC487" s="110" t="str">
        <f t="shared" ca="1" si="119"/>
        <v/>
      </c>
      <c r="AD487" s="109" t="str">
        <f t="shared" ca="1" si="125"/>
        <v/>
      </c>
      <c r="AF487" s="109" t="str">
        <f t="shared" ca="1" si="126"/>
        <v/>
      </c>
      <c r="AG487" s="110" t="str">
        <f t="shared" ca="1" si="120"/>
        <v/>
      </c>
      <c r="AH487" s="109" t="str">
        <f t="shared" ca="1" si="127"/>
        <v/>
      </c>
    </row>
    <row r="488" spans="5:34" x14ac:dyDescent="0.2">
      <c r="E488" s="108" t="str">
        <f ca="1">SELECTED!C488</f>
        <v/>
      </c>
      <c r="F488" s="104" t="str">
        <f ca="1">SELECTED!D488</f>
        <v/>
      </c>
      <c r="G488" s="104" t="str">
        <f ca="1">SELECTED!E488</f>
        <v/>
      </c>
      <c r="I488" s="110" t="str">
        <f t="shared" ca="1" si="113"/>
        <v/>
      </c>
      <c r="J488" s="110" t="str">
        <f t="shared" ca="1" si="114"/>
        <v/>
      </c>
      <c r="K488" s="110" t="str">
        <f t="shared" ca="1" si="115"/>
        <v/>
      </c>
      <c r="M488" s="110" t="str">
        <f ca="1">IFERROR(MATCH(E488,INDEX!A:A,1),"")</f>
        <v/>
      </c>
      <c r="N488" s="109" t="str">
        <f ca="1">IFERROR(OFFSET(INDEX!$F$1,M488-1,0),"")</f>
        <v/>
      </c>
      <c r="P488" s="109" t="str">
        <f t="shared" ca="1" si="121"/>
        <v/>
      </c>
      <c r="Q488" s="109" t="str">
        <f t="shared" ca="1" si="116"/>
        <v/>
      </c>
      <c r="R488" s="109" t="str">
        <f t="shared" ca="1" si="117"/>
        <v/>
      </c>
      <c r="S488" s="109" t="str">
        <f t="shared" ca="1" si="128"/>
        <v/>
      </c>
      <c r="T488" s="109" t="str">
        <f t="shared" ca="1" si="122"/>
        <v/>
      </c>
      <c r="V488" s="106" t="str">
        <f ca="1">IF(E488="","",IF(SUM($Q$4:Q488)=0,100000,ABS(SUM($P$4:P488)/SUM($Q$4:Q488))))</f>
        <v/>
      </c>
      <c r="W488" s="109" t="str">
        <f t="shared" ca="1" si="123"/>
        <v/>
      </c>
      <c r="X488" s="109" t="str">
        <f t="shared" ca="1" si="123"/>
        <v/>
      </c>
      <c r="Z488" s="110" t="str">
        <f t="shared" ca="1" si="118"/>
        <v/>
      </c>
      <c r="AA488" s="109" t="str">
        <f t="shared" ca="1" si="124"/>
        <v/>
      </c>
      <c r="AC488" s="110" t="str">
        <f t="shared" ca="1" si="119"/>
        <v/>
      </c>
      <c r="AD488" s="109" t="str">
        <f t="shared" ca="1" si="125"/>
        <v/>
      </c>
      <c r="AF488" s="109" t="str">
        <f t="shared" ca="1" si="126"/>
        <v/>
      </c>
      <c r="AG488" s="110" t="str">
        <f t="shared" ca="1" si="120"/>
        <v/>
      </c>
      <c r="AH488" s="109" t="str">
        <f t="shared" ca="1" si="127"/>
        <v/>
      </c>
    </row>
    <row r="489" spans="5:34" x14ac:dyDescent="0.2">
      <c r="E489" s="108" t="str">
        <f ca="1">SELECTED!C489</f>
        <v/>
      </c>
      <c r="F489" s="104" t="str">
        <f ca="1">SELECTED!D489</f>
        <v/>
      </c>
      <c r="G489" s="104" t="str">
        <f ca="1">SELECTED!E489</f>
        <v/>
      </c>
      <c r="I489" s="110" t="str">
        <f t="shared" ca="1" si="113"/>
        <v/>
      </c>
      <c r="J489" s="110" t="str">
        <f t="shared" ca="1" si="114"/>
        <v/>
      </c>
      <c r="K489" s="110" t="str">
        <f t="shared" ca="1" si="115"/>
        <v/>
      </c>
      <c r="M489" s="110" t="str">
        <f ca="1">IFERROR(MATCH(E489,INDEX!A:A,1),"")</f>
        <v/>
      </c>
      <c r="N489" s="109" t="str">
        <f ca="1">IFERROR(OFFSET(INDEX!$F$1,M489-1,0),"")</f>
        <v/>
      </c>
      <c r="P489" s="109" t="str">
        <f t="shared" ca="1" si="121"/>
        <v/>
      </c>
      <c r="Q489" s="109" t="str">
        <f t="shared" ca="1" si="116"/>
        <v/>
      </c>
      <c r="R489" s="109" t="str">
        <f t="shared" ca="1" si="117"/>
        <v/>
      </c>
      <c r="S489" s="109" t="str">
        <f t="shared" ca="1" si="128"/>
        <v/>
      </c>
      <c r="T489" s="109" t="str">
        <f t="shared" ca="1" si="122"/>
        <v/>
      </c>
      <c r="V489" s="106" t="str">
        <f ca="1">IF(E489="","",IF(SUM($Q$4:Q489)=0,100000,ABS(SUM($P$4:P489)/SUM($Q$4:Q489))))</f>
        <v/>
      </c>
      <c r="W489" s="109" t="str">
        <f t="shared" ca="1" si="123"/>
        <v/>
      </c>
      <c r="X489" s="109" t="str">
        <f t="shared" ca="1" si="123"/>
        <v/>
      </c>
      <c r="Z489" s="110" t="str">
        <f t="shared" ca="1" si="118"/>
        <v/>
      </c>
      <c r="AA489" s="109" t="str">
        <f t="shared" ca="1" si="124"/>
        <v/>
      </c>
      <c r="AC489" s="110" t="str">
        <f t="shared" ca="1" si="119"/>
        <v/>
      </c>
      <c r="AD489" s="109" t="str">
        <f t="shared" ca="1" si="125"/>
        <v/>
      </c>
      <c r="AF489" s="109" t="str">
        <f t="shared" ca="1" si="126"/>
        <v/>
      </c>
      <c r="AG489" s="110" t="str">
        <f t="shared" ca="1" si="120"/>
        <v/>
      </c>
      <c r="AH489" s="109" t="str">
        <f t="shared" ca="1" si="127"/>
        <v/>
      </c>
    </row>
    <row r="490" spans="5:34" x14ac:dyDescent="0.2">
      <c r="E490" s="108" t="str">
        <f ca="1">SELECTED!C490</f>
        <v/>
      </c>
      <c r="F490" s="104" t="str">
        <f ca="1">SELECTED!D490</f>
        <v/>
      </c>
      <c r="G490" s="104" t="str">
        <f ca="1">SELECTED!E490</f>
        <v/>
      </c>
      <c r="I490" s="110" t="str">
        <f t="shared" ca="1" si="113"/>
        <v/>
      </c>
      <c r="J490" s="110" t="str">
        <f t="shared" ca="1" si="114"/>
        <v/>
      </c>
      <c r="K490" s="110" t="str">
        <f t="shared" ca="1" si="115"/>
        <v/>
      </c>
      <c r="M490" s="110" t="str">
        <f ca="1">IFERROR(MATCH(E490,INDEX!A:A,1),"")</f>
        <v/>
      </c>
      <c r="N490" s="109" t="str">
        <f ca="1">IFERROR(OFFSET(INDEX!$F$1,M490-1,0),"")</f>
        <v/>
      </c>
      <c r="P490" s="109" t="str">
        <f t="shared" ca="1" si="121"/>
        <v/>
      </c>
      <c r="Q490" s="109" t="str">
        <f t="shared" ca="1" si="116"/>
        <v/>
      </c>
      <c r="R490" s="109" t="str">
        <f t="shared" ca="1" si="117"/>
        <v/>
      </c>
      <c r="S490" s="109" t="str">
        <f t="shared" ca="1" si="128"/>
        <v/>
      </c>
      <c r="T490" s="109" t="str">
        <f t="shared" ca="1" si="122"/>
        <v/>
      </c>
      <c r="V490" s="106" t="str">
        <f ca="1">IF(E490="","",IF(SUM($Q$4:Q490)=0,100000,ABS(SUM($P$4:P490)/SUM($Q$4:Q490))))</f>
        <v/>
      </c>
      <c r="W490" s="109" t="str">
        <f t="shared" ca="1" si="123"/>
        <v/>
      </c>
      <c r="X490" s="109" t="str">
        <f t="shared" ca="1" si="123"/>
        <v/>
      </c>
      <c r="Z490" s="110" t="str">
        <f t="shared" ca="1" si="118"/>
        <v/>
      </c>
      <c r="AA490" s="109" t="str">
        <f t="shared" ca="1" si="124"/>
        <v/>
      </c>
      <c r="AC490" s="110" t="str">
        <f t="shared" ca="1" si="119"/>
        <v/>
      </c>
      <c r="AD490" s="109" t="str">
        <f t="shared" ca="1" si="125"/>
        <v/>
      </c>
      <c r="AF490" s="109" t="str">
        <f t="shared" ca="1" si="126"/>
        <v/>
      </c>
      <c r="AG490" s="110" t="str">
        <f t="shared" ca="1" si="120"/>
        <v/>
      </c>
      <c r="AH490" s="109" t="str">
        <f t="shared" ca="1" si="127"/>
        <v/>
      </c>
    </row>
    <row r="491" spans="5:34" x14ac:dyDescent="0.2">
      <c r="E491" s="108" t="str">
        <f ca="1">SELECTED!C491</f>
        <v/>
      </c>
      <c r="F491" s="104" t="str">
        <f ca="1">SELECTED!D491</f>
        <v/>
      </c>
      <c r="G491" s="104" t="str">
        <f ca="1">SELECTED!E491</f>
        <v/>
      </c>
      <c r="I491" s="110" t="str">
        <f t="shared" ca="1" si="113"/>
        <v/>
      </c>
      <c r="J491" s="110" t="str">
        <f t="shared" ca="1" si="114"/>
        <v/>
      </c>
      <c r="K491" s="110" t="str">
        <f t="shared" ca="1" si="115"/>
        <v/>
      </c>
      <c r="M491" s="110" t="str">
        <f ca="1">IFERROR(MATCH(E491,INDEX!A:A,1),"")</f>
        <v/>
      </c>
      <c r="N491" s="109" t="str">
        <f ca="1">IFERROR(OFFSET(INDEX!$F$1,M491-1,0),"")</f>
        <v/>
      </c>
      <c r="P491" s="109" t="str">
        <f t="shared" ca="1" si="121"/>
        <v/>
      </c>
      <c r="Q491" s="109" t="str">
        <f t="shared" ca="1" si="116"/>
        <v/>
      </c>
      <c r="R491" s="109" t="str">
        <f t="shared" ca="1" si="117"/>
        <v/>
      </c>
      <c r="S491" s="109" t="str">
        <f t="shared" ca="1" si="128"/>
        <v/>
      </c>
      <c r="T491" s="109" t="str">
        <f t="shared" ca="1" si="122"/>
        <v/>
      </c>
      <c r="V491" s="106" t="str">
        <f ca="1">IF(E491="","",IF(SUM($Q$4:Q491)=0,100000,ABS(SUM($P$4:P491)/SUM($Q$4:Q491))))</f>
        <v/>
      </c>
      <c r="W491" s="109" t="str">
        <f t="shared" ca="1" si="123"/>
        <v/>
      </c>
      <c r="X491" s="109" t="str">
        <f t="shared" ca="1" si="123"/>
        <v/>
      </c>
      <c r="Z491" s="110" t="str">
        <f t="shared" ca="1" si="118"/>
        <v/>
      </c>
      <c r="AA491" s="109" t="str">
        <f t="shared" ca="1" si="124"/>
        <v/>
      </c>
      <c r="AC491" s="110" t="str">
        <f t="shared" ca="1" si="119"/>
        <v/>
      </c>
      <c r="AD491" s="109" t="str">
        <f t="shared" ca="1" si="125"/>
        <v/>
      </c>
      <c r="AF491" s="109" t="str">
        <f t="shared" ca="1" si="126"/>
        <v/>
      </c>
      <c r="AG491" s="110" t="str">
        <f t="shared" ca="1" si="120"/>
        <v/>
      </c>
      <c r="AH491" s="109" t="str">
        <f t="shared" ca="1" si="127"/>
        <v/>
      </c>
    </row>
    <row r="492" spans="5:34" x14ac:dyDescent="0.2">
      <c r="E492" s="108" t="str">
        <f ca="1">SELECTED!C492</f>
        <v/>
      </c>
      <c r="F492" s="104" t="str">
        <f ca="1">SELECTED!D492</f>
        <v/>
      </c>
      <c r="G492" s="104" t="str">
        <f ca="1">SELECTED!E492</f>
        <v/>
      </c>
      <c r="I492" s="110" t="str">
        <f t="shared" ca="1" si="113"/>
        <v/>
      </c>
      <c r="J492" s="110" t="str">
        <f t="shared" ca="1" si="114"/>
        <v/>
      </c>
      <c r="K492" s="110" t="str">
        <f t="shared" ca="1" si="115"/>
        <v/>
      </c>
      <c r="M492" s="110" t="str">
        <f ca="1">IFERROR(MATCH(E492,INDEX!A:A,1),"")</f>
        <v/>
      </c>
      <c r="N492" s="109" t="str">
        <f ca="1">IFERROR(OFFSET(INDEX!$F$1,M492-1,0),"")</f>
        <v/>
      </c>
      <c r="P492" s="109" t="str">
        <f t="shared" ca="1" si="121"/>
        <v/>
      </c>
      <c r="Q492" s="109" t="str">
        <f t="shared" ca="1" si="116"/>
        <v/>
      </c>
      <c r="R492" s="109" t="str">
        <f t="shared" ca="1" si="117"/>
        <v/>
      </c>
      <c r="S492" s="109" t="str">
        <f t="shared" ca="1" si="128"/>
        <v/>
      </c>
      <c r="T492" s="109" t="str">
        <f t="shared" ca="1" si="122"/>
        <v/>
      </c>
      <c r="V492" s="106" t="str">
        <f ca="1">IF(E492="","",IF(SUM($Q$4:Q492)=0,100000,ABS(SUM($P$4:P492)/SUM($Q$4:Q492))))</f>
        <v/>
      </c>
      <c r="W492" s="109" t="str">
        <f t="shared" ca="1" si="123"/>
        <v/>
      </c>
      <c r="X492" s="109" t="str">
        <f t="shared" ca="1" si="123"/>
        <v/>
      </c>
      <c r="Z492" s="110" t="str">
        <f t="shared" ca="1" si="118"/>
        <v/>
      </c>
      <c r="AA492" s="109" t="str">
        <f t="shared" ca="1" si="124"/>
        <v/>
      </c>
      <c r="AC492" s="110" t="str">
        <f t="shared" ca="1" si="119"/>
        <v/>
      </c>
      <c r="AD492" s="109" t="str">
        <f t="shared" ca="1" si="125"/>
        <v/>
      </c>
      <c r="AF492" s="109" t="str">
        <f t="shared" ca="1" si="126"/>
        <v/>
      </c>
      <c r="AG492" s="110" t="str">
        <f t="shared" ca="1" si="120"/>
        <v/>
      </c>
      <c r="AH492" s="109" t="str">
        <f t="shared" ca="1" si="127"/>
        <v/>
      </c>
    </row>
    <row r="493" spans="5:34" x14ac:dyDescent="0.2">
      <c r="E493" s="108" t="str">
        <f ca="1">SELECTED!C493</f>
        <v/>
      </c>
      <c r="F493" s="104" t="str">
        <f ca="1">SELECTED!D493</f>
        <v/>
      </c>
      <c r="G493" s="104" t="str">
        <f ca="1">SELECTED!E493</f>
        <v/>
      </c>
      <c r="I493" s="110" t="str">
        <f t="shared" ca="1" si="113"/>
        <v/>
      </c>
      <c r="J493" s="110" t="str">
        <f t="shared" ca="1" si="114"/>
        <v/>
      </c>
      <c r="K493" s="110" t="str">
        <f t="shared" ca="1" si="115"/>
        <v/>
      </c>
      <c r="M493" s="110" t="str">
        <f ca="1">IFERROR(MATCH(E493,INDEX!A:A,1),"")</f>
        <v/>
      </c>
      <c r="N493" s="109" t="str">
        <f ca="1">IFERROR(OFFSET(INDEX!$F$1,M493-1,0),"")</f>
        <v/>
      </c>
      <c r="P493" s="109" t="str">
        <f t="shared" ca="1" si="121"/>
        <v/>
      </c>
      <c r="Q493" s="109" t="str">
        <f t="shared" ca="1" si="116"/>
        <v/>
      </c>
      <c r="R493" s="109" t="str">
        <f t="shared" ca="1" si="117"/>
        <v/>
      </c>
      <c r="S493" s="109" t="str">
        <f t="shared" ca="1" si="128"/>
        <v/>
      </c>
      <c r="T493" s="109" t="str">
        <f t="shared" ca="1" si="122"/>
        <v/>
      </c>
      <c r="V493" s="106" t="str">
        <f ca="1">IF(E493="","",IF(SUM($Q$4:Q493)=0,100000,ABS(SUM($P$4:P493)/SUM($Q$4:Q493))))</f>
        <v/>
      </c>
      <c r="W493" s="109" t="str">
        <f t="shared" ca="1" si="123"/>
        <v/>
      </c>
      <c r="X493" s="109" t="str">
        <f t="shared" ca="1" si="123"/>
        <v/>
      </c>
      <c r="Z493" s="110" t="str">
        <f t="shared" ca="1" si="118"/>
        <v/>
      </c>
      <c r="AA493" s="109" t="str">
        <f t="shared" ca="1" si="124"/>
        <v/>
      </c>
      <c r="AC493" s="110" t="str">
        <f t="shared" ca="1" si="119"/>
        <v/>
      </c>
      <c r="AD493" s="109" t="str">
        <f t="shared" ca="1" si="125"/>
        <v/>
      </c>
      <c r="AF493" s="109" t="str">
        <f t="shared" ca="1" si="126"/>
        <v/>
      </c>
      <c r="AG493" s="110" t="str">
        <f t="shared" ca="1" si="120"/>
        <v/>
      </c>
      <c r="AH493" s="109" t="str">
        <f t="shared" ca="1" si="127"/>
        <v/>
      </c>
    </row>
    <row r="494" spans="5:34" x14ac:dyDescent="0.2">
      <c r="E494" s="108" t="str">
        <f ca="1">SELECTED!C494</f>
        <v/>
      </c>
      <c r="F494" s="104" t="str">
        <f ca="1">SELECTED!D494</f>
        <v/>
      </c>
      <c r="G494" s="104" t="str">
        <f ca="1">SELECTED!E494</f>
        <v/>
      </c>
      <c r="I494" s="110" t="str">
        <f t="shared" ca="1" si="113"/>
        <v/>
      </c>
      <c r="J494" s="110" t="str">
        <f t="shared" ca="1" si="114"/>
        <v/>
      </c>
      <c r="K494" s="110" t="str">
        <f t="shared" ca="1" si="115"/>
        <v/>
      </c>
      <c r="M494" s="110" t="str">
        <f ca="1">IFERROR(MATCH(E494,INDEX!A:A,1),"")</f>
        <v/>
      </c>
      <c r="N494" s="109" t="str">
        <f ca="1">IFERROR(OFFSET(INDEX!$F$1,M494-1,0),"")</f>
        <v/>
      </c>
      <c r="P494" s="109" t="str">
        <f t="shared" ca="1" si="121"/>
        <v/>
      </c>
      <c r="Q494" s="109" t="str">
        <f t="shared" ca="1" si="116"/>
        <v/>
      </c>
      <c r="R494" s="109" t="str">
        <f t="shared" ca="1" si="117"/>
        <v/>
      </c>
      <c r="S494" s="109" t="str">
        <f t="shared" ca="1" si="128"/>
        <v/>
      </c>
      <c r="T494" s="109" t="str">
        <f t="shared" ca="1" si="122"/>
        <v/>
      </c>
      <c r="V494" s="106" t="str">
        <f ca="1">IF(E494="","",IF(SUM($Q$4:Q494)=0,100000,ABS(SUM($P$4:P494)/SUM($Q$4:Q494))))</f>
        <v/>
      </c>
      <c r="W494" s="109" t="str">
        <f t="shared" ca="1" si="123"/>
        <v/>
      </c>
      <c r="X494" s="109" t="str">
        <f t="shared" ca="1" si="123"/>
        <v/>
      </c>
      <c r="Z494" s="110" t="str">
        <f t="shared" ca="1" si="118"/>
        <v/>
      </c>
      <c r="AA494" s="109" t="str">
        <f t="shared" ca="1" si="124"/>
        <v/>
      </c>
      <c r="AC494" s="110" t="str">
        <f t="shared" ca="1" si="119"/>
        <v/>
      </c>
      <c r="AD494" s="109" t="str">
        <f t="shared" ca="1" si="125"/>
        <v/>
      </c>
      <c r="AF494" s="109" t="str">
        <f t="shared" ca="1" si="126"/>
        <v/>
      </c>
      <c r="AG494" s="110" t="str">
        <f t="shared" ca="1" si="120"/>
        <v/>
      </c>
      <c r="AH494" s="109" t="str">
        <f t="shared" ca="1" si="127"/>
        <v/>
      </c>
    </row>
    <row r="495" spans="5:34" x14ac:dyDescent="0.2">
      <c r="E495" s="108" t="str">
        <f ca="1">SELECTED!C495</f>
        <v/>
      </c>
      <c r="F495" s="104" t="str">
        <f ca="1">SELECTED!D495</f>
        <v/>
      </c>
      <c r="G495" s="104" t="str">
        <f ca="1">SELECTED!E495</f>
        <v/>
      </c>
      <c r="I495" s="110" t="str">
        <f t="shared" ca="1" si="113"/>
        <v/>
      </c>
      <c r="J495" s="110" t="str">
        <f t="shared" ca="1" si="114"/>
        <v/>
      </c>
      <c r="K495" s="110" t="str">
        <f t="shared" ca="1" si="115"/>
        <v/>
      </c>
      <c r="M495" s="110" t="str">
        <f ca="1">IFERROR(MATCH(E495,INDEX!A:A,1),"")</f>
        <v/>
      </c>
      <c r="N495" s="109" t="str">
        <f ca="1">IFERROR(OFFSET(INDEX!$F$1,M495-1,0),"")</f>
        <v/>
      </c>
      <c r="P495" s="109" t="str">
        <f t="shared" ca="1" si="121"/>
        <v/>
      </c>
      <c r="Q495" s="109" t="str">
        <f t="shared" ca="1" si="116"/>
        <v/>
      </c>
      <c r="R495" s="109" t="str">
        <f t="shared" ca="1" si="117"/>
        <v/>
      </c>
      <c r="S495" s="109" t="str">
        <f t="shared" ca="1" si="128"/>
        <v/>
      </c>
      <c r="T495" s="109" t="str">
        <f t="shared" ca="1" si="122"/>
        <v/>
      </c>
      <c r="V495" s="106" t="str">
        <f ca="1">IF(E495="","",IF(SUM($Q$4:Q495)=0,100000,ABS(SUM($P$4:P495)/SUM($Q$4:Q495))))</f>
        <v/>
      </c>
      <c r="W495" s="109" t="str">
        <f t="shared" ca="1" si="123"/>
        <v/>
      </c>
      <c r="X495" s="109" t="str">
        <f t="shared" ca="1" si="123"/>
        <v/>
      </c>
      <c r="Z495" s="110" t="str">
        <f t="shared" ca="1" si="118"/>
        <v/>
      </c>
      <c r="AA495" s="109" t="str">
        <f t="shared" ca="1" si="124"/>
        <v/>
      </c>
      <c r="AC495" s="110" t="str">
        <f t="shared" ca="1" si="119"/>
        <v/>
      </c>
      <c r="AD495" s="109" t="str">
        <f t="shared" ca="1" si="125"/>
        <v/>
      </c>
      <c r="AF495" s="109" t="str">
        <f t="shared" ca="1" si="126"/>
        <v/>
      </c>
      <c r="AG495" s="110" t="str">
        <f t="shared" ca="1" si="120"/>
        <v/>
      </c>
      <c r="AH495" s="109" t="str">
        <f t="shared" ca="1" si="127"/>
        <v/>
      </c>
    </row>
    <row r="496" spans="5:34" x14ac:dyDescent="0.2">
      <c r="E496" s="108" t="str">
        <f ca="1">SELECTED!C496</f>
        <v/>
      </c>
      <c r="F496" s="104" t="str">
        <f ca="1">SELECTED!D496</f>
        <v/>
      </c>
      <c r="G496" s="104" t="str">
        <f ca="1">SELECTED!E496</f>
        <v/>
      </c>
      <c r="I496" s="110" t="str">
        <f t="shared" ca="1" si="113"/>
        <v/>
      </c>
      <c r="J496" s="110" t="str">
        <f t="shared" ca="1" si="114"/>
        <v/>
      </c>
      <c r="K496" s="110" t="str">
        <f t="shared" ca="1" si="115"/>
        <v/>
      </c>
      <c r="M496" s="110" t="str">
        <f ca="1">IFERROR(MATCH(E496,INDEX!A:A,1),"")</f>
        <v/>
      </c>
      <c r="N496" s="109" t="str">
        <f ca="1">IFERROR(OFFSET(INDEX!$F$1,M496-1,0),"")</f>
        <v/>
      </c>
      <c r="P496" s="109" t="str">
        <f t="shared" ca="1" si="121"/>
        <v/>
      </c>
      <c r="Q496" s="109" t="str">
        <f t="shared" ca="1" si="116"/>
        <v/>
      </c>
      <c r="R496" s="109" t="str">
        <f t="shared" ca="1" si="117"/>
        <v/>
      </c>
      <c r="S496" s="109" t="str">
        <f t="shared" ca="1" si="128"/>
        <v/>
      </c>
      <c r="T496" s="109" t="str">
        <f t="shared" ca="1" si="122"/>
        <v/>
      </c>
      <c r="V496" s="106" t="str">
        <f ca="1">IF(E496="","",IF(SUM($Q$4:Q496)=0,100000,ABS(SUM($P$4:P496)/SUM($Q$4:Q496))))</f>
        <v/>
      </c>
      <c r="W496" s="109" t="str">
        <f t="shared" ca="1" si="123"/>
        <v/>
      </c>
      <c r="X496" s="109" t="str">
        <f t="shared" ca="1" si="123"/>
        <v/>
      </c>
      <c r="Z496" s="110" t="str">
        <f t="shared" ca="1" si="118"/>
        <v/>
      </c>
      <c r="AA496" s="109" t="str">
        <f t="shared" ca="1" si="124"/>
        <v/>
      </c>
      <c r="AC496" s="110" t="str">
        <f t="shared" ca="1" si="119"/>
        <v/>
      </c>
      <c r="AD496" s="109" t="str">
        <f t="shared" ca="1" si="125"/>
        <v/>
      </c>
      <c r="AF496" s="109" t="str">
        <f t="shared" ca="1" si="126"/>
        <v/>
      </c>
      <c r="AG496" s="110" t="str">
        <f t="shared" ca="1" si="120"/>
        <v/>
      </c>
      <c r="AH496" s="109" t="str">
        <f t="shared" ca="1" si="127"/>
        <v/>
      </c>
    </row>
    <row r="497" spans="5:34" x14ac:dyDescent="0.2">
      <c r="E497" s="108" t="str">
        <f ca="1">SELECTED!C497</f>
        <v/>
      </c>
      <c r="F497" s="104" t="str">
        <f ca="1">SELECTED!D497</f>
        <v/>
      </c>
      <c r="G497" s="104" t="str">
        <f ca="1">SELECTED!E497</f>
        <v/>
      </c>
      <c r="I497" s="110" t="str">
        <f t="shared" ca="1" si="113"/>
        <v/>
      </c>
      <c r="J497" s="110" t="str">
        <f t="shared" ca="1" si="114"/>
        <v/>
      </c>
      <c r="K497" s="110" t="str">
        <f t="shared" ca="1" si="115"/>
        <v/>
      </c>
      <c r="M497" s="110" t="str">
        <f ca="1">IFERROR(MATCH(E497,INDEX!A:A,1),"")</f>
        <v/>
      </c>
      <c r="N497" s="109" t="str">
        <f ca="1">IFERROR(OFFSET(INDEX!$F$1,M497-1,0),"")</f>
        <v/>
      </c>
      <c r="P497" s="109" t="str">
        <f t="shared" ca="1" si="121"/>
        <v/>
      </c>
      <c r="Q497" s="109" t="str">
        <f t="shared" ca="1" si="116"/>
        <v/>
      </c>
      <c r="R497" s="109" t="str">
        <f t="shared" ca="1" si="117"/>
        <v/>
      </c>
      <c r="S497" s="109" t="str">
        <f t="shared" ca="1" si="128"/>
        <v/>
      </c>
      <c r="T497" s="109" t="str">
        <f t="shared" ca="1" si="122"/>
        <v/>
      </c>
      <c r="V497" s="106" t="str">
        <f ca="1">IF(E497="","",IF(SUM($Q$4:Q497)=0,100000,ABS(SUM($P$4:P497)/SUM($Q$4:Q497))))</f>
        <v/>
      </c>
      <c r="W497" s="109" t="str">
        <f t="shared" ca="1" si="123"/>
        <v/>
      </c>
      <c r="X497" s="109" t="str">
        <f t="shared" ca="1" si="123"/>
        <v/>
      </c>
      <c r="Z497" s="110" t="str">
        <f t="shared" ca="1" si="118"/>
        <v/>
      </c>
      <c r="AA497" s="109" t="str">
        <f t="shared" ca="1" si="124"/>
        <v/>
      </c>
      <c r="AC497" s="110" t="str">
        <f t="shared" ca="1" si="119"/>
        <v/>
      </c>
      <c r="AD497" s="109" t="str">
        <f t="shared" ca="1" si="125"/>
        <v/>
      </c>
      <c r="AF497" s="109" t="str">
        <f t="shared" ca="1" si="126"/>
        <v/>
      </c>
      <c r="AG497" s="110" t="str">
        <f t="shared" ca="1" si="120"/>
        <v/>
      </c>
      <c r="AH497" s="109" t="str">
        <f t="shared" ca="1" si="127"/>
        <v/>
      </c>
    </row>
    <row r="498" spans="5:34" x14ac:dyDescent="0.2">
      <c r="E498" s="108" t="str">
        <f ca="1">SELECTED!C498</f>
        <v/>
      </c>
      <c r="F498" s="104" t="str">
        <f ca="1">SELECTED!D498</f>
        <v/>
      </c>
      <c r="G498" s="104" t="str">
        <f ca="1">SELECTED!E498</f>
        <v/>
      </c>
      <c r="I498" s="110" t="str">
        <f t="shared" ca="1" si="113"/>
        <v/>
      </c>
      <c r="J498" s="110" t="str">
        <f t="shared" ca="1" si="114"/>
        <v/>
      </c>
      <c r="K498" s="110" t="str">
        <f t="shared" ca="1" si="115"/>
        <v/>
      </c>
      <c r="M498" s="110" t="str">
        <f ca="1">IFERROR(MATCH(E498,INDEX!A:A,1),"")</f>
        <v/>
      </c>
      <c r="N498" s="109" t="str">
        <f ca="1">IFERROR(OFFSET(INDEX!$F$1,M498-1,0),"")</f>
        <v/>
      </c>
      <c r="P498" s="109" t="str">
        <f t="shared" ca="1" si="121"/>
        <v/>
      </c>
      <c r="Q498" s="109" t="str">
        <f t="shared" ca="1" si="116"/>
        <v/>
      </c>
      <c r="R498" s="109" t="str">
        <f t="shared" ca="1" si="117"/>
        <v/>
      </c>
      <c r="S498" s="109" t="str">
        <f t="shared" ca="1" si="128"/>
        <v/>
      </c>
      <c r="T498" s="109" t="str">
        <f t="shared" ca="1" si="122"/>
        <v/>
      </c>
      <c r="V498" s="106" t="str">
        <f ca="1">IF(E498="","",IF(SUM($Q$4:Q498)=0,100000,ABS(SUM($P$4:P498)/SUM($Q$4:Q498))))</f>
        <v/>
      </c>
      <c r="W498" s="109" t="str">
        <f t="shared" ca="1" si="123"/>
        <v/>
      </c>
      <c r="X498" s="109" t="str">
        <f t="shared" ca="1" si="123"/>
        <v/>
      </c>
      <c r="Z498" s="110" t="str">
        <f t="shared" ca="1" si="118"/>
        <v/>
      </c>
      <c r="AA498" s="109" t="str">
        <f t="shared" ca="1" si="124"/>
        <v/>
      </c>
      <c r="AC498" s="110" t="str">
        <f t="shared" ca="1" si="119"/>
        <v/>
      </c>
      <c r="AD498" s="109" t="str">
        <f t="shared" ca="1" si="125"/>
        <v/>
      </c>
      <c r="AF498" s="109" t="str">
        <f t="shared" ca="1" si="126"/>
        <v/>
      </c>
      <c r="AG498" s="110" t="str">
        <f t="shared" ca="1" si="120"/>
        <v/>
      </c>
      <c r="AH498" s="109" t="str">
        <f t="shared" ca="1" si="127"/>
        <v/>
      </c>
    </row>
    <row r="499" spans="5:34" x14ac:dyDescent="0.2">
      <c r="E499" s="108" t="str">
        <f ca="1">SELECTED!C499</f>
        <v/>
      </c>
      <c r="F499" s="104" t="str">
        <f ca="1">SELECTED!D499</f>
        <v/>
      </c>
      <c r="G499" s="104" t="str">
        <f ca="1">SELECTED!E499</f>
        <v/>
      </c>
      <c r="I499" s="110" t="str">
        <f t="shared" ca="1" si="113"/>
        <v/>
      </c>
      <c r="J499" s="110" t="str">
        <f t="shared" ca="1" si="114"/>
        <v/>
      </c>
      <c r="K499" s="110" t="str">
        <f t="shared" ca="1" si="115"/>
        <v/>
      </c>
      <c r="M499" s="110" t="str">
        <f ca="1">IFERROR(MATCH(E499,INDEX!A:A,1),"")</f>
        <v/>
      </c>
      <c r="N499" s="109" t="str">
        <f ca="1">IFERROR(OFFSET(INDEX!$F$1,M499-1,0),"")</f>
        <v/>
      </c>
      <c r="P499" s="109" t="str">
        <f t="shared" ca="1" si="121"/>
        <v/>
      </c>
      <c r="Q499" s="109" t="str">
        <f t="shared" ca="1" si="116"/>
        <v/>
      </c>
      <c r="R499" s="109" t="str">
        <f t="shared" ca="1" si="117"/>
        <v/>
      </c>
      <c r="S499" s="109" t="str">
        <f t="shared" ca="1" si="128"/>
        <v/>
      </c>
      <c r="T499" s="109" t="str">
        <f t="shared" ca="1" si="122"/>
        <v/>
      </c>
      <c r="V499" s="106" t="str">
        <f ca="1">IF(E499="","",IF(SUM($Q$4:Q499)=0,100000,ABS(SUM($P$4:P499)/SUM($Q$4:Q499))))</f>
        <v/>
      </c>
      <c r="W499" s="109" t="str">
        <f t="shared" ca="1" si="123"/>
        <v/>
      </c>
      <c r="X499" s="109" t="str">
        <f t="shared" ca="1" si="123"/>
        <v/>
      </c>
      <c r="Z499" s="110" t="str">
        <f t="shared" ca="1" si="118"/>
        <v/>
      </c>
      <c r="AA499" s="109" t="str">
        <f t="shared" ca="1" si="124"/>
        <v/>
      </c>
      <c r="AC499" s="110" t="str">
        <f t="shared" ca="1" si="119"/>
        <v/>
      </c>
      <c r="AD499" s="109" t="str">
        <f t="shared" ca="1" si="125"/>
        <v/>
      </c>
      <c r="AF499" s="109" t="str">
        <f t="shared" ca="1" si="126"/>
        <v/>
      </c>
      <c r="AG499" s="110" t="str">
        <f t="shared" ca="1" si="120"/>
        <v/>
      </c>
      <c r="AH499" s="109" t="str">
        <f t="shared" ca="1" si="127"/>
        <v/>
      </c>
    </row>
    <row r="500" spans="5:34" x14ac:dyDescent="0.2">
      <c r="E500" s="108" t="str">
        <f ca="1">SELECTED!C500</f>
        <v/>
      </c>
      <c r="F500" s="104" t="str">
        <f ca="1">SELECTED!D500</f>
        <v/>
      </c>
      <c r="G500" s="104" t="str">
        <f ca="1">SELECTED!E500</f>
        <v/>
      </c>
      <c r="I500" s="110" t="str">
        <f t="shared" ca="1" si="113"/>
        <v/>
      </c>
      <c r="J500" s="110" t="str">
        <f t="shared" ca="1" si="114"/>
        <v/>
      </c>
      <c r="K500" s="110" t="str">
        <f t="shared" ca="1" si="115"/>
        <v/>
      </c>
      <c r="M500" s="110" t="str">
        <f ca="1">IFERROR(MATCH(E500,INDEX!A:A,1),"")</f>
        <v/>
      </c>
      <c r="N500" s="109" t="str">
        <f ca="1">IFERROR(OFFSET(INDEX!$F$1,M500-1,0),"")</f>
        <v/>
      </c>
      <c r="P500" s="109" t="str">
        <f t="shared" ca="1" si="121"/>
        <v/>
      </c>
      <c r="Q500" s="109" t="str">
        <f t="shared" ca="1" si="116"/>
        <v/>
      </c>
      <c r="R500" s="109" t="str">
        <f t="shared" ca="1" si="117"/>
        <v/>
      </c>
      <c r="S500" s="109" t="str">
        <f t="shared" ca="1" si="128"/>
        <v/>
      </c>
      <c r="T500" s="109" t="str">
        <f t="shared" ca="1" si="122"/>
        <v/>
      </c>
      <c r="V500" s="106" t="str">
        <f ca="1">IF(E500="","",IF(SUM($Q$4:Q500)=0,100000,ABS(SUM($P$4:P500)/SUM($Q$4:Q500))))</f>
        <v/>
      </c>
      <c r="W500" s="109" t="str">
        <f t="shared" ca="1" si="123"/>
        <v/>
      </c>
      <c r="X500" s="109" t="str">
        <f t="shared" ca="1" si="123"/>
        <v/>
      </c>
      <c r="Z500" s="110" t="str">
        <f t="shared" ca="1" si="118"/>
        <v/>
      </c>
      <c r="AA500" s="109" t="str">
        <f t="shared" ca="1" si="124"/>
        <v/>
      </c>
      <c r="AC500" s="110" t="str">
        <f t="shared" ca="1" si="119"/>
        <v/>
      </c>
      <c r="AD500" s="109" t="str">
        <f t="shared" ca="1" si="125"/>
        <v/>
      </c>
      <c r="AF500" s="109" t="str">
        <f t="shared" ca="1" si="126"/>
        <v/>
      </c>
      <c r="AG500" s="110" t="str">
        <f t="shared" ca="1" si="120"/>
        <v/>
      </c>
      <c r="AH500" s="109" t="str">
        <f t="shared" ca="1" si="127"/>
        <v/>
      </c>
    </row>
    <row r="501" spans="5:34" x14ac:dyDescent="0.2">
      <c r="E501" s="108" t="str">
        <f ca="1">SELECTED!C501</f>
        <v/>
      </c>
      <c r="F501" s="104" t="str">
        <f ca="1">SELECTED!D501</f>
        <v/>
      </c>
      <c r="G501" s="104" t="str">
        <f ca="1">SELECTED!E501</f>
        <v/>
      </c>
      <c r="I501" s="110" t="str">
        <f t="shared" ca="1" si="113"/>
        <v/>
      </c>
      <c r="J501" s="110" t="str">
        <f t="shared" ca="1" si="114"/>
        <v/>
      </c>
      <c r="K501" s="110" t="str">
        <f t="shared" ca="1" si="115"/>
        <v/>
      </c>
      <c r="M501" s="110" t="str">
        <f ca="1">IFERROR(MATCH(E501,INDEX!A:A,1),"")</f>
        <v/>
      </c>
      <c r="N501" s="109" t="str">
        <f ca="1">IFERROR(OFFSET(INDEX!$F$1,M501-1,0),"")</f>
        <v/>
      </c>
      <c r="P501" s="109" t="str">
        <f t="shared" ca="1" si="121"/>
        <v/>
      </c>
      <c r="Q501" s="109" t="str">
        <f t="shared" ca="1" si="116"/>
        <v/>
      </c>
      <c r="R501" s="109" t="str">
        <f t="shared" ca="1" si="117"/>
        <v/>
      </c>
      <c r="S501" s="109" t="str">
        <f t="shared" ca="1" si="128"/>
        <v/>
      </c>
      <c r="T501" s="109" t="str">
        <f t="shared" ca="1" si="122"/>
        <v/>
      </c>
      <c r="V501" s="106" t="str">
        <f ca="1">IF(E501="","",IF(SUM($Q$4:Q501)=0,100000,ABS(SUM($P$4:P501)/SUM($Q$4:Q501))))</f>
        <v/>
      </c>
      <c r="W501" s="109" t="str">
        <f t="shared" ca="1" si="123"/>
        <v/>
      </c>
      <c r="X501" s="109" t="str">
        <f t="shared" ca="1" si="123"/>
        <v/>
      </c>
      <c r="Z501" s="110" t="str">
        <f t="shared" ca="1" si="118"/>
        <v/>
      </c>
      <c r="AA501" s="109" t="str">
        <f t="shared" ca="1" si="124"/>
        <v/>
      </c>
      <c r="AC501" s="110" t="str">
        <f t="shared" ca="1" si="119"/>
        <v/>
      </c>
      <c r="AD501" s="109" t="str">
        <f t="shared" ca="1" si="125"/>
        <v/>
      </c>
      <c r="AF501" s="109" t="str">
        <f t="shared" ca="1" si="126"/>
        <v/>
      </c>
      <c r="AG501" s="110" t="str">
        <f t="shared" ca="1" si="120"/>
        <v/>
      </c>
      <c r="AH501" s="109" t="str">
        <f t="shared" ca="1" si="127"/>
        <v/>
      </c>
    </row>
    <row r="502" spans="5:34" x14ac:dyDescent="0.2">
      <c r="E502" s="108" t="str">
        <f ca="1">SELECTED!C502</f>
        <v/>
      </c>
      <c r="F502" s="104" t="str">
        <f ca="1">SELECTED!D502</f>
        <v/>
      </c>
      <c r="G502" s="104" t="str">
        <f ca="1">SELECTED!E502</f>
        <v/>
      </c>
      <c r="I502" s="110" t="str">
        <f t="shared" ca="1" si="113"/>
        <v/>
      </c>
      <c r="J502" s="110" t="str">
        <f t="shared" ca="1" si="114"/>
        <v/>
      </c>
      <c r="K502" s="110" t="str">
        <f t="shared" ca="1" si="115"/>
        <v/>
      </c>
      <c r="M502" s="110" t="str">
        <f ca="1">IFERROR(MATCH(E502,INDEX!A:A,1),"")</f>
        <v/>
      </c>
      <c r="N502" s="109" t="str">
        <f ca="1">IFERROR(OFFSET(INDEX!$F$1,M502-1,0),"")</f>
        <v/>
      </c>
      <c r="P502" s="109" t="str">
        <f t="shared" ca="1" si="121"/>
        <v/>
      </c>
      <c r="Q502" s="109" t="str">
        <f t="shared" ca="1" si="116"/>
        <v/>
      </c>
      <c r="R502" s="109" t="str">
        <f t="shared" ca="1" si="117"/>
        <v/>
      </c>
      <c r="S502" s="109" t="str">
        <f t="shared" ca="1" si="128"/>
        <v/>
      </c>
      <c r="T502" s="109" t="str">
        <f t="shared" ca="1" si="122"/>
        <v/>
      </c>
      <c r="V502" s="106" t="str">
        <f ca="1">IF(E502="","",IF(SUM($Q$4:Q502)=0,100000,ABS(SUM($P$4:P502)/SUM($Q$4:Q502))))</f>
        <v/>
      </c>
      <c r="W502" s="109" t="str">
        <f t="shared" ca="1" si="123"/>
        <v/>
      </c>
      <c r="X502" s="109" t="str">
        <f t="shared" ca="1" si="123"/>
        <v/>
      </c>
      <c r="Z502" s="110" t="str">
        <f t="shared" ca="1" si="118"/>
        <v/>
      </c>
      <c r="AA502" s="109" t="str">
        <f t="shared" ca="1" si="124"/>
        <v/>
      </c>
      <c r="AC502" s="110" t="str">
        <f t="shared" ca="1" si="119"/>
        <v/>
      </c>
      <c r="AD502" s="109" t="str">
        <f t="shared" ca="1" si="125"/>
        <v/>
      </c>
      <c r="AF502" s="109" t="str">
        <f t="shared" ca="1" si="126"/>
        <v/>
      </c>
      <c r="AG502" s="110" t="str">
        <f t="shared" ca="1" si="120"/>
        <v/>
      </c>
      <c r="AH502" s="109" t="str">
        <f t="shared" ca="1" si="127"/>
        <v/>
      </c>
    </row>
    <row r="503" spans="5:34" x14ac:dyDescent="0.2">
      <c r="E503" s="108" t="str">
        <f ca="1">SELECTED!C503</f>
        <v/>
      </c>
      <c r="F503" s="104" t="str">
        <f ca="1">SELECTED!D503</f>
        <v/>
      </c>
      <c r="G503" s="104" t="str">
        <f ca="1">SELECTED!E503</f>
        <v/>
      </c>
      <c r="I503" s="110" t="str">
        <f t="shared" ca="1" si="113"/>
        <v/>
      </c>
      <c r="J503" s="110" t="str">
        <f t="shared" ca="1" si="114"/>
        <v/>
      </c>
      <c r="K503" s="110" t="str">
        <f t="shared" ca="1" si="115"/>
        <v/>
      </c>
      <c r="M503" s="110" t="str">
        <f ca="1">IFERROR(MATCH(E503,INDEX!A:A,1),"")</f>
        <v/>
      </c>
      <c r="N503" s="109" t="str">
        <f ca="1">IFERROR(OFFSET(INDEX!$F$1,M503-1,0),"")</f>
        <v/>
      </c>
      <c r="P503" s="109" t="str">
        <f t="shared" ca="1" si="121"/>
        <v/>
      </c>
      <c r="Q503" s="109" t="str">
        <f t="shared" ca="1" si="116"/>
        <v/>
      </c>
      <c r="R503" s="109" t="str">
        <f t="shared" ca="1" si="117"/>
        <v/>
      </c>
      <c r="S503" s="109" t="str">
        <f t="shared" ca="1" si="128"/>
        <v/>
      </c>
      <c r="T503" s="109" t="str">
        <f t="shared" ca="1" si="122"/>
        <v/>
      </c>
      <c r="V503" s="106" t="str">
        <f ca="1">IF(E503="","",IF(SUM($Q$4:Q503)=0,100000,ABS(SUM($P$4:P503)/SUM($Q$4:Q503))))</f>
        <v/>
      </c>
      <c r="W503" s="109" t="str">
        <f t="shared" ca="1" si="123"/>
        <v/>
      </c>
      <c r="X503" s="109" t="str">
        <f t="shared" ca="1" si="123"/>
        <v/>
      </c>
      <c r="Z503" s="110" t="str">
        <f t="shared" ca="1" si="118"/>
        <v/>
      </c>
      <c r="AA503" s="109" t="str">
        <f t="shared" ca="1" si="124"/>
        <v/>
      </c>
      <c r="AC503" s="110" t="str">
        <f t="shared" ca="1" si="119"/>
        <v/>
      </c>
      <c r="AD503" s="109" t="str">
        <f t="shared" ca="1" si="125"/>
        <v/>
      </c>
      <c r="AF503" s="109" t="str">
        <f t="shared" ca="1" si="126"/>
        <v/>
      </c>
      <c r="AG503" s="110" t="str">
        <f t="shared" ca="1" si="120"/>
        <v/>
      </c>
      <c r="AH503" s="109" t="str">
        <f t="shared" ca="1" si="127"/>
        <v/>
      </c>
    </row>
    <row r="504" spans="5:34" x14ac:dyDescent="0.2">
      <c r="E504" s="108" t="str">
        <f ca="1">SELECTED!C504</f>
        <v/>
      </c>
      <c r="F504" s="104" t="str">
        <f ca="1">SELECTED!D504</f>
        <v/>
      </c>
      <c r="G504" s="104" t="str">
        <f ca="1">SELECTED!E504</f>
        <v/>
      </c>
      <c r="I504" s="110" t="str">
        <f t="shared" ca="1" si="113"/>
        <v/>
      </c>
      <c r="J504" s="110" t="str">
        <f t="shared" ca="1" si="114"/>
        <v/>
      </c>
      <c r="K504" s="110" t="str">
        <f t="shared" ca="1" si="115"/>
        <v/>
      </c>
      <c r="M504" s="110" t="str">
        <f ca="1">IFERROR(MATCH(E504,INDEX!A:A,1),"")</f>
        <v/>
      </c>
      <c r="N504" s="109" t="str">
        <f ca="1">IFERROR(OFFSET(INDEX!$F$1,M504-1,0),"")</f>
        <v/>
      </c>
      <c r="P504" s="109" t="str">
        <f t="shared" ca="1" si="121"/>
        <v/>
      </c>
      <c r="Q504" s="109" t="str">
        <f t="shared" ca="1" si="116"/>
        <v/>
      </c>
      <c r="R504" s="109" t="str">
        <f t="shared" ca="1" si="117"/>
        <v/>
      </c>
      <c r="S504" s="109" t="str">
        <f t="shared" ca="1" si="128"/>
        <v/>
      </c>
      <c r="T504" s="109" t="str">
        <f t="shared" ca="1" si="122"/>
        <v/>
      </c>
      <c r="V504" s="106" t="str">
        <f ca="1">IF(E504="","",IF(SUM($Q$4:Q504)=0,100000,ABS(SUM($P$4:P504)/SUM($Q$4:Q504))))</f>
        <v/>
      </c>
      <c r="W504" s="109" t="str">
        <f t="shared" ca="1" si="123"/>
        <v/>
      </c>
      <c r="X504" s="109" t="str">
        <f t="shared" ca="1" si="123"/>
        <v/>
      </c>
      <c r="Z504" s="110" t="str">
        <f t="shared" ca="1" si="118"/>
        <v/>
      </c>
      <c r="AA504" s="109" t="str">
        <f t="shared" ca="1" si="124"/>
        <v/>
      </c>
      <c r="AC504" s="110" t="str">
        <f t="shared" ca="1" si="119"/>
        <v/>
      </c>
      <c r="AD504" s="109" t="str">
        <f t="shared" ca="1" si="125"/>
        <v/>
      </c>
      <c r="AF504" s="109" t="str">
        <f t="shared" ca="1" si="126"/>
        <v/>
      </c>
      <c r="AG504" s="110" t="str">
        <f t="shared" ca="1" si="120"/>
        <v/>
      </c>
      <c r="AH504" s="109" t="str">
        <f t="shared" ca="1" si="127"/>
        <v/>
      </c>
    </row>
    <row r="505" spans="5:34" x14ac:dyDescent="0.2">
      <c r="E505" s="108" t="str">
        <f ca="1">SELECTED!C505</f>
        <v/>
      </c>
      <c r="F505" s="104" t="str">
        <f ca="1">SELECTED!D505</f>
        <v/>
      </c>
      <c r="G505" s="104" t="str">
        <f ca="1">SELECTED!E505</f>
        <v/>
      </c>
      <c r="I505" s="110" t="str">
        <f t="shared" ca="1" si="113"/>
        <v/>
      </c>
      <c r="J505" s="110" t="str">
        <f t="shared" ca="1" si="114"/>
        <v/>
      </c>
      <c r="K505" s="110" t="str">
        <f t="shared" ca="1" si="115"/>
        <v/>
      </c>
      <c r="M505" s="110" t="str">
        <f ca="1">IFERROR(MATCH(E505,INDEX!A:A,1),"")</f>
        <v/>
      </c>
      <c r="N505" s="109" t="str">
        <f ca="1">IFERROR(OFFSET(INDEX!$F$1,M505-1,0),"")</f>
        <v/>
      </c>
      <c r="P505" s="109" t="str">
        <f t="shared" ca="1" si="121"/>
        <v/>
      </c>
      <c r="Q505" s="109" t="str">
        <f t="shared" ca="1" si="116"/>
        <v/>
      </c>
      <c r="R505" s="109" t="str">
        <f t="shared" ca="1" si="117"/>
        <v/>
      </c>
      <c r="S505" s="109" t="str">
        <f t="shared" ca="1" si="128"/>
        <v/>
      </c>
      <c r="T505" s="109" t="str">
        <f t="shared" ca="1" si="122"/>
        <v/>
      </c>
      <c r="V505" s="106" t="str">
        <f ca="1">IF(E505="","",IF(SUM($Q$4:Q505)=0,100000,ABS(SUM($P$4:P505)/SUM($Q$4:Q505))))</f>
        <v/>
      </c>
      <c r="W505" s="109" t="str">
        <f t="shared" ca="1" si="123"/>
        <v/>
      </c>
      <c r="X505" s="109" t="str">
        <f t="shared" ca="1" si="123"/>
        <v/>
      </c>
      <c r="Z505" s="110" t="str">
        <f t="shared" ca="1" si="118"/>
        <v/>
      </c>
      <c r="AA505" s="109" t="str">
        <f t="shared" ca="1" si="124"/>
        <v/>
      </c>
      <c r="AC505" s="110" t="str">
        <f t="shared" ca="1" si="119"/>
        <v/>
      </c>
      <c r="AD505" s="109" t="str">
        <f t="shared" ca="1" si="125"/>
        <v/>
      </c>
      <c r="AF505" s="109" t="str">
        <f t="shared" ca="1" si="126"/>
        <v/>
      </c>
      <c r="AG505" s="110" t="str">
        <f t="shared" ca="1" si="120"/>
        <v/>
      </c>
      <c r="AH505" s="109" t="str">
        <f t="shared" ca="1" si="127"/>
        <v/>
      </c>
    </row>
    <row r="506" spans="5:34" x14ac:dyDescent="0.2">
      <c r="E506" s="108" t="str">
        <f ca="1">SELECTED!C506</f>
        <v/>
      </c>
      <c r="F506" s="104" t="str">
        <f ca="1">SELECTED!D506</f>
        <v/>
      </c>
      <c r="G506" s="104" t="str">
        <f ca="1">SELECTED!E506</f>
        <v/>
      </c>
      <c r="I506" s="110" t="str">
        <f t="shared" ca="1" si="113"/>
        <v/>
      </c>
      <c r="J506" s="110" t="str">
        <f t="shared" ca="1" si="114"/>
        <v/>
      </c>
      <c r="K506" s="110" t="str">
        <f t="shared" ca="1" si="115"/>
        <v/>
      </c>
      <c r="M506" s="110" t="str">
        <f ca="1">IFERROR(MATCH(E506,INDEX!A:A,1),"")</f>
        <v/>
      </c>
      <c r="N506" s="109" t="str">
        <f ca="1">IFERROR(OFFSET(INDEX!$F$1,M506-1,0),"")</f>
        <v/>
      </c>
      <c r="P506" s="109" t="str">
        <f t="shared" ca="1" si="121"/>
        <v/>
      </c>
      <c r="Q506" s="109" t="str">
        <f t="shared" ca="1" si="116"/>
        <v/>
      </c>
      <c r="R506" s="109" t="str">
        <f t="shared" ca="1" si="117"/>
        <v/>
      </c>
      <c r="S506" s="109" t="str">
        <f t="shared" ca="1" si="128"/>
        <v/>
      </c>
      <c r="T506" s="109" t="str">
        <f t="shared" ca="1" si="122"/>
        <v/>
      </c>
      <c r="V506" s="106" t="str">
        <f ca="1">IF(E506="","",IF(SUM($Q$4:Q506)=0,100000,ABS(SUM($P$4:P506)/SUM($Q$4:Q506))))</f>
        <v/>
      </c>
      <c r="W506" s="109" t="str">
        <f t="shared" ca="1" si="123"/>
        <v/>
      </c>
      <c r="X506" s="109" t="str">
        <f t="shared" ca="1" si="123"/>
        <v/>
      </c>
      <c r="Z506" s="110" t="str">
        <f t="shared" ca="1" si="118"/>
        <v/>
      </c>
      <c r="AA506" s="109" t="str">
        <f t="shared" ca="1" si="124"/>
        <v/>
      </c>
      <c r="AC506" s="110" t="str">
        <f t="shared" ca="1" si="119"/>
        <v/>
      </c>
      <c r="AD506" s="109" t="str">
        <f t="shared" ca="1" si="125"/>
        <v/>
      </c>
      <c r="AF506" s="109" t="str">
        <f t="shared" ca="1" si="126"/>
        <v/>
      </c>
      <c r="AG506" s="110" t="str">
        <f t="shared" ca="1" si="120"/>
        <v/>
      </c>
      <c r="AH506" s="109" t="str">
        <f t="shared" ca="1" si="127"/>
        <v/>
      </c>
    </row>
    <row r="507" spans="5:34" x14ac:dyDescent="0.2">
      <c r="E507" s="108" t="str">
        <f ca="1">SELECTED!C507</f>
        <v/>
      </c>
      <c r="F507" s="104" t="str">
        <f ca="1">SELECTED!D507</f>
        <v/>
      </c>
      <c r="G507" s="104" t="str">
        <f ca="1">SELECTED!E507</f>
        <v/>
      </c>
      <c r="I507" s="110" t="str">
        <f t="shared" ca="1" si="113"/>
        <v/>
      </c>
      <c r="J507" s="110" t="str">
        <f t="shared" ca="1" si="114"/>
        <v/>
      </c>
      <c r="K507" s="110" t="str">
        <f t="shared" ca="1" si="115"/>
        <v/>
      </c>
      <c r="M507" s="110" t="str">
        <f ca="1">IFERROR(MATCH(E507,INDEX!A:A,1),"")</f>
        <v/>
      </c>
      <c r="N507" s="109" t="str">
        <f ca="1">IFERROR(OFFSET(INDEX!$F$1,M507-1,0),"")</f>
        <v/>
      </c>
      <c r="P507" s="109" t="str">
        <f t="shared" ca="1" si="121"/>
        <v/>
      </c>
      <c r="Q507" s="109" t="str">
        <f t="shared" ca="1" si="116"/>
        <v/>
      </c>
      <c r="R507" s="109" t="str">
        <f t="shared" ca="1" si="117"/>
        <v/>
      </c>
      <c r="S507" s="109" t="str">
        <f t="shared" ca="1" si="128"/>
        <v/>
      </c>
      <c r="T507" s="109" t="str">
        <f t="shared" ca="1" si="122"/>
        <v/>
      </c>
      <c r="V507" s="106" t="str">
        <f ca="1">IF(E507="","",IF(SUM($Q$4:Q507)=0,100000,ABS(SUM($P$4:P507)/SUM($Q$4:Q507))))</f>
        <v/>
      </c>
      <c r="W507" s="109" t="str">
        <f t="shared" ca="1" si="123"/>
        <v/>
      </c>
      <c r="X507" s="109" t="str">
        <f t="shared" ca="1" si="123"/>
        <v/>
      </c>
      <c r="Z507" s="110" t="str">
        <f t="shared" ca="1" si="118"/>
        <v/>
      </c>
      <c r="AA507" s="109" t="str">
        <f t="shared" ca="1" si="124"/>
        <v/>
      </c>
      <c r="AC507" s="110" t="str">
        <f t="shared" ca="1" si="119"/>
        <v/>
      </c>
      <c r="AD507" s="109" t="str">
        <f t="shared" ca="1" si="125"/>
        <v/>
      </c>
      <c r="AF507" s="109" t="str">
        <f t="shared" ca="1" si="126"/>
        <v/>
      </c>
      <c r="AG507" s="110" t="str">
        <f t="shared" ca="1" si="120"/>
        <v/>
      </c>
      <c r="AH507" s="109" t="str">
        <f t="shared" ca="1" si="127"/>
        <v/>
      </c>
    </row>
    <row r="508" spans="5:34" x14ac:dyDescent="0.2">
      <c r="E508" s="108" t="str">
        <f ca="1">SELECTED!C508</f>
        <v/>
      </c>
      <c r="F508" s="104" t="str">
        <f ca="1">SELECTED!D508</f>
        <v/>
      </c>
      <c r="G508" s="104" t="str">
        <f ca="1">SELECTED!E508</f>
        <v/>
      </c>
      <c r="I508" s="110" t="str">
        <f t="shared" ca="1" si="113"/>
        <v/>
      </c>
      <c r="J508" s="110" t="str">
        <f t="shared" ca="1" si="114"/>
        <v/>
      </c>
      <c r="K508" s="110" t="str">
        <f t="shared" ca="1" si="115"/>
        <v/>
      </c>
      <c r="M508" s="110" t="str">
        <f ca="1">IFERROR(MATCH(E508,INDEX!A:A,1),"")</f>
        <v/>
      </c>
      <c r="N508" s="109" t="str">
        <f ca="1">IFERROR(OFFSET(INDEX!$F$1,M508-1,0),"")</f>
        <v/>
      </c>
      <c r="P508" s="109" t="str">
        <f t="shared" ca="1" si="121"/>
        <v/>
      </c>
      <c r="Q508" s="109" t="str">
        <f t="shared" ca="1" si="116"/>
        <v/>
      </c>
      <c r="R508" s="109" t="str">
        <f t="shared" ca="1" si="117"/>
        <v/>
      </c>
      <c r="S508" s="109" t="str">
        <f t="shared" ca="1" si="128"/>
        <v/>
      </c>
      <c r="T508" s="109" t="str">
        <f t="shared" ca="1" si="122"/>
        <v/>
      </c>
      <c r="V508" s="106" t="str">
        <f ca="1">IF(E508="","",IF(SUM($Q$4:Q508)=0,100000,ABS(SUM($P$4:P508)/SUM($Q$4:Q508))))</f>
        <v/>
      </c>
      <c r="W508" s="109" t="str">
        <f t="shared" ca="1" si="123"/>
        <v/>
      </c>
      <c r="X508" s="109" t="str">
        <f t="shared" ca="1" si="123"/>
        <v/>
      </c>
      <c r="Z508" s="110" t="str">
        <f t="shared" ca="1" si="118"/>
        <v/>
      </c>
      <c r="AA508" s="109" t="str">
        <f t="shared" ca="1" si="124"/>
        <v/>
      </c>
      <c r="AC508" s="110" t="str">
        <f t="shared" ca="1" si="119"/>
        <v/>
      </c>
      <c r="AD508" s="109" t="str">
        <f t="shared" ca="1" si="125"/>
        <v/>
      </c>
      <c r="AF508" s="109" t="str">
        <f t="shared" ca="1" si="126"/>
        <v/>
      </c>
      <c r="AG508" s="110" t="str">
        <f t="shared" ca="1" si="120"/>
        <v/>
      </c>
      <c r="AH508" s="109" t="str">
        <f t="shared" ca="1" si="127"/>
        <v/>
      </c>
    </row>
    <row r="509" spans="5:34" x14ac:dyDescent="0.2">
      <c r="E509" s="108" t="str">
        <f ca="1">SELECTED!C509</f>
        <v/>
      </c>
      <c r="F509" s="104" t="str">
        <f ca="1">SELECTED!D509</f>
        <v/>
      </c>
      <c r="G509" s="104" t="str">
        <f ca="1">SELECTED!E509</f>
        <v/>
      </c>
      <c r="I509" s="110" t="str">
        <f t="shared" ca="1" si="113"/>
        <v/>
      </c>
      <c r="J509" s="110" t="str">
        <f t="shared" ca="1" si="114"/>
        <v/>
      </c>
      <c r="K509" s="110" t="str">
        <f t="shared" ca="1" si="115"/>
        <v/>
      </c>
      <c r="M509" s="110" t="str">
        <f ca="1">IFERROR(MATCH(E509,INDEX!A:A,1),"")</f>
        <v/>
      </c>
      <c r="N509" s="109" t="str">
        <f ca="1">IFERROR(OFFSET(INDEX!$F$1,M509-1,0),"")</f>
        <v/>
      </c>
      <c r="P509" s="109" t="str">
        <f t="shared" ca="1" si="121"/>
        <v/>
      </c>
      <c r="Q509" s="109" t="str">
        <f t="shared" ca="1" si="116"/>
        <v/>
      </c>
      <c r="R509" s="109" t="str">
        <f t="shared" ca="1" si="117"/>
        <v/>
      </c>
      <c r="S509" s="109" t="str">
        <f t="shared" ca="1" si="128"/>
        <v/>
      </c>
      <c r="T509" s="109" t="str">
        <f t="shared" ca="1" si="122"/>
        <v/>
      </c>
      <c r="V509" s="106" t="str">
        <f ca="1">IF(E509="","",IF(SUM($Q$4:Q509)=0,100000,ABS(SUM($P$4:P509)/SUM($Q$4:Q509))))</f>
        <v/>
      </c>
      <c r="W509" s="109" t="str">
        <f t="shared" ca="1" si="123"/>
        <v/>
      </c>
      <c r="X509" s="109" t="str">
        <f t="shared" ca="1" si="123"/>
        <v/>
      </c>
      <c r="Z509" s="110" t="str">
        <f t="shared" ca="1" si="118"/>
        <v/>
      </c>
      <c r="AA509" s="109" t="str">
        <f t="shared" ca="1" si="124"/>
        <v/>
      </c>
      <c r="AC509" s="110" t="str">
        <f t="shared" ca="1" si="119"/>
        <v/>
      </c>
      <c r="AD509" s="109" t="str">
        <f t="shared" ca="1" si="125"/>
        <v/>
      </c>
      <c r="AF509" s="109" t="str">
        <f t="shared" ca="1" si="126"/>
        <v/>
      </c>
      <c r="AG509" s="110" t="str">
        <f t="shared" ca="1" si="120"/>
        <v/>
      </c>
      <c r="AH509" s="109" t="str">
        <f t="shared" ca="1" si="127"/>
        <v/>
      </c>
    </row>
    <row r="510" spans="5:34" x14ac:dyDescent="0.2">
      <c r="E510" s="108" t="str">
        <f ca="1">SELECTED!C510</f>
        <v/>
      </c>
      <c r="F510" s="104" t="str">
        <f ca="1">SELECTED!D510</f>
        <v/>
      </c>
      <c r="G510" s="104" t="str">
        <f ca="1">SELECTED!E510</f>
        <v/>
      </c>
      <c r="I510" s="110" t="str">
        <f t="shared" ca="1" si="113"/>
        <v/>
      </c>
      <c r="J510" s="110" t="str">
        <f t="shared" ca="1" si="114"/>
        <v/>
      </c>
      <c r="K510" s="110" t="str">
        <f t="shared" ca="1" si="115"/>
        <v/>
      </c>
      <c r="M510" s="110" t="str">
        <f ca="1">IFERROR(MATCH(E510,INDEX!A:A,1),"")</f>
        <v/>
      </c>
      <c r="N510" s="109" t="str">
        <f ca="1">IFERROR(OFFSET(INDEX!$F$1,M510-1,0),"")</f>
        <v/>
      </c>
      <c r="P510" s="109" t="str">
        <f t="shared" ca="1" si="121"/>
        <v/>
      </c>
      <c r="Q510" s="109" t="str">
        <f t="shared" ca="1" si="116"/>
        <v/>
      </c>
      <c r="R510" s="109" t="str">
        <f t="shared" ca="1" si="117"/>
        <v/>
      </c>
      <c r="S510" s="109" t="str">
        <f t="shared" ca="1" si="128"/>
        <v/>
      </c>
      <c r="T510" s="109" t="str">
        <f t="shared" ca="1" si="122"/>
        <v/>
      </c>
      <c r="V510" s="106" t="str">
        <f ca="1">IF(E510="","",IF(SUM($Q$4:Q510)=0,100000,ABS(SUM($P$4:P510)/SUM($Q$4:Q510))))</f>
        <v/>
      </c>
      <c r="W510" s="109" t="str">
        <f t="shared" ca="1" si="123"/>
        <v/>
      </c>
      <c r="X510" s="109" t="str">
        <f t="shared" ca="1" si="123"/>
        <v/>
      </c>
      <c r="Z510" s="110" t="str">
        <f t="shared" ca="1" si="118"/>
        <v/>
      </c>
      <c r="AA510" s="109" t="str">
        <f t="shared" ca="1" si="124"/>
        <v/>
      </c>
      <c r="AC510" s="110" t="str">
        <f t="shared" ca="1" si="119"/>
        <v/>
      </c>
      <c r="AD510" s="109" t="str">
        <f t="shared" ca="1" si="125"/>
        <v/>
      </c>
      <c r="AF510" s="109" t="str">
        <f t="shared" ca="1" si="126"/>
        <v/>
      </c>
      <c r="AG510" s="110" t="str">
        <f t="shared" ca="1" si="120"/>
        <v/>
      </c>
      <c r="AH510" s="109" t="str">
        <f t="shared" ca="1" si="127"/>
        <v/>
      </c>
    </row>
    <row r="511" spans="5:34" x14ac:dyDescent="0.2">
      <c r="E511" s="108" t="str">
        <f ca="1">SELECTED!C511</f>
        <v/>
      </c>
      <c r="F511" s="104" t="str">
        <f ca="1">SELECTED!D511</f>
        <v/>
      </c>
      <c r="G511" s="104" t="str">
        <f ca="1">SELECTED!E511</f>
        <v/>
      </c>
      <c r="I511" s="110" t="str">
        <f t="shared" ca="1" si="113"/>
        <v/>
      </c>
      <c r="J511" s="110" t="str">
        <f t="shared" ca="1" si="114"/>
        <v/>
      </c>
      <c r="K511" s="110" t="str">
        <f t="shared" ca="1" si="115"/>
        <v/>
      </c>
      <c r="M511" s="110" t="str">
        <f ca="1">IFERROR(MATCH(E511,INDEX!A:A,1),"")</f>
        <v/>
      </c>
      <c r="N511" s="109" t="str">
        <f ca="1">IFERROR(OFFSET(INDEX!$F$1,M511-1,0),"")</f>
        <v/>
      </c>
      <c r="P511" s="109" t="str">
        <f t="shared" ca="1" si="121"/>
        <v/>
      </c>
      <c r="Q511" s="109" t="str">
        <f t="shared" ca="1" si="116"/>
        <v/>
      </c>
      <c r="R511" s="109" t="str">
        <f t="shared" ca="1" si="117"/>
        <v/>
      </c>
      <c r="S511" s="109" t="str">
        <f t="shared" ca="1" si="128"/>
        <v/>
      </c>
      <c r="T511" s="109" t="str">
        <f t="shared" ca="1" si="122"/>
        <v/>
      </c>
      <c r="V511" s="106" t="str">
        <f ca="1">IF(E511="","",IF(SUM($Q$4:Q511)=0,100000,ABS(SUM($P$4:P511)/SUM($Q$4:Q511))))</f>
        <v/>
      </c>
      <c r="W511" s="109" t="str">
        <f t="shared" ca="1" si="123"/>
        <v/>
      </c>
      <c r="X511" s="109" t="str">
        <f t="shared" ca="1" si="123"/>
        <v/>
      </c>
      <c r="Z511" s="110" t="str">
        <f t="shared" ca="1" si="118"/>
        <v/>
      </c>
      <c r="AA511" s="109" t="str">
        <f t="shared" ca="1" si="124"/>
        <v/>
      </c>
      <c r="AC511" s="110" t="str">
        <f t="shared" ca="1" si="119"/>
        <v/>
      </c>
      <c r="AD511" s="109" t="str">
        <f t="shared" ca="1" si="125"/>
        <v/>
      </c>
      <c r="AF511" s="109" t="str">
        <f t="shared" ca="1" si="126"/>
        <v/>
      </c>
      <c r="AG511" s="110" t="str">
        <f t="shared" ca="1" si="120"/>
        <v/>
      </c>
      <c r="AH511" s="109" t="str">
        <f t="shared" ca="1" si="127"/>
        <v/>
      </c>
    </row>
    <row r="512" spans="5:34" x14ac:dyDescent="0.2">
      <c r="E512" s="108" t="str">
        <f ca="1">SELECTED!C512</f>
        <v/>
      </c>
      <c r="F512" s="104" t="str">
        <f ca="1">SELECTED!D512</f>
        <v/>
      </c>
      <c r="G512" s="104" t="str">
        <f ca="1">SELECTED!E512</f>
        <v/>
      </c>
      <c r="I512" s="110" t="str">
        <f t="shared" ca="1" si="113"/>
        <v/>
      </c>
      <c r="J512" s="110" t="str">
        <f t="shared" ca="1" si="114"/>
        <v/>
      </c>
      <c r="K512" s="110" t="str">
        <f t="shared" ca="1" si="115"/>
        <v/>
      </c>
      <c r="M512" s="110" t="str">
        <f ca="1">IFERROR(MATCH(E512,INDEX!A:A,1),"")</f>
        <v/>
      </c>
      <c r="N512" s="109" t="str">
        <f ca="1">IFERROR(OFFSET(INDEX!$F$1,M512-1,0),"")</f>
        <v/>
      </c>
      <c r="P512" s="109" t="str">
        <f t="shared" ca="1" si="121"/>
        <v/>
      </c>
      <c r="Q512" s="109" t="str">
        <f t="shared" ca="1" si="116"/>
        <v/>
      </c>
      <c r="R512" s="109" t="str">
        <f t="shared" ca="1" si="117"/>
        <v/>
      </c>
      <c r="S512" s="109" t="str">
        <f t="shared" ca="1" si="128"/>
        <v/>
      </c>
      <c r="T512" s="109" t="str">
        <f t="shared" ca="1" si="122"/>
        <v/>
      </c>
      <c r="V512" s="106" t="str">
        <f ca="1">IF(E512="","",IF(SUM($Q$4:Q512)=0,100000,ABS(SUM($P$4:P512)/SUM($Q$4:Q512))))</f>
        <v/>
      </c>
      <c r="W512" s="109" t="str">
        <f t="shared" ca="1" si="123"/>
        <v/>
      </c>
      <c r="X512" s="109" t="str">
        <f t="shared" ca="1" si="123"/>
        <v/>
      </c>
      <c r="Z512" s="110" t="str">
        <f t="shared" ca="1" si="118"/>
        <v/>
      </c>
      <c r="AA512" s="109" t="str">
        <f t="shared" ca="1" si="124"/>
        <v/>
      </c>
      <c r="AC512" s="110" t="str">
        <f t="shared" ca="1" si="119"/>
        <v/>
      </c>
      <c r="AD512" s="109" t="str">
        <f t="shared" ca="1" si="125"/>
        <v/>
      </c>
      <c r="AF512" s="109" t="str">
        <f t="shared" ca="1" si="126"/>
        <v/>
      </c>
      <c r="AG512" s="110" t="str">
        <f t="shared" ca="1" si="120"/>
        <v/>
      </c>
      <c r="AH512" s="109" t="str">
        <f t="shared" ca="1" si="127"/>
        <v/>
      </c>
    </row>
    <row r="513" spans="5:34" x14ac:dyDescent="0.2">
      <c r="E513" s="108" t="str">
        <f ca="1">SELECTED!C513</f>
        <v/>
      </c>
      <c r="F513" s="104" t="str">
        <f ca="1">SELECTED!D513</f>
        <v/>
      </c>
      <c r="G513" s="104" t="str">
        <f ca="1">SELECTED!E513</f>
        <v/>
      </c>
      <c r="I513" s="110" t="str">
        <f t="shared" ca="1" si="113"/>
        <v/>
      </c>
      <c r="J513" s="110" t="str">
        <f t="shared" ca="1" si="114"/>
        <v/>
      </c>
      <c r="K513" s="110" t="str">
        <f t="shared" ca="1" si="115"/>
        <v/>
      </c>
      <c r="M513" s="110" t="str">
        <f ca="1">IFERROR(MATCH(E513,INDEX!A:A,1),"")</f>
        <v/>
      </c>
      <c r="N513" s="109" t="str">
        <f ca="1">IFERROR(OFFSET(INDEX!$F$1,M513-1,0),"")</f>
        <v/>
      </c>
      <c r="P513" s="109" t="str">
        <f t="shared" ca="1" si="121"/>
        <v/>
      </c>
      <c r="Q513" s="109" t="str">
        <f t="shared" ca="1" si="116"/>
        <v/>
      </c>
      <c r="R513" s="109" t="str">
        <f t="shared" ca="1" si="117"/>
        <v/>
      </c>
      <c r="S513" s="109" t="str">
        <f t="shared" ca="1" si="128"/>
        <v/>
      </c>
      <c r="T513" s="109" t="str">
        <f t="shared" ca="1" si="122"/>
        <v/>
      </c>
      <c r="V513" s="106" t="str">
        <f ca="1">IF(E513="","",IF(SUM($Q$4:Q513)=0,100000,ABS(SUM($P$4:P513)/SUM($Q$4:Q513))))</f>
        <v/>
      </c>
      <c r="W513" s="109" t="str">
        <f t="shared" ca="1" si="123"/>
        <v/>
      </c>
      <c r="X513" s="109" t="str">
        <f t="shared" ca="1" si="123"/>
        <v/>
      </c>
      <c r="Z513" s="110" t="str">
        <f t="shared" ca="1" si="118"/>
        <v/>
      </c>
      <c r="AA513" s="109" t="str">
        <f t="shared" ca="1" si="124"/>
        <v/>
      </c>
      <c r="AC513" s="110" t="str">
        <f t="shared" ca="1" si="119"/>
        <v/>
      </c>
      <c r="AD513" s="109" t="str">
        <f t="shared" ca="1" si="125"/>
        <v/>
      </c>
      <c r="AF513" s="109" t="str">
        <f t="shared" ca="1" si="126"/>
        <v/>
      </c>
      <c r="AG513" s="110" t="str">
        <f t="shared" ca="1" si="120"/>
        <v/>
      </c>
      <c r="AH513" s="109" t="str">
        <f t="shared" ca="1" si="127"/>
        <v/>
      </c>
    </row>
    <row r="514" spans="5:34" x14ac:dyDescent="0.2">
      <c r="E514" s="108" t="str">
        <f ca="1">SELECTED!C514</f>
        <v/>
      </c>
      <c r="F514" s="104" t="str">
        <f ca="1">SELECTED!D514</f>
        <v/>
      </c>
      <c r="G514" s="104" t="str">
        <f ca="1">SELECTED!E514</f>
        <v/>
      </c>
      <c r="I514" s="110" t="str">
        <f t="shared" ca="1" si="113"/>
        <v/>
      </c>
      <c r="J514" s="110" t="str">
        <f t="shared" ca="1" si="114"/>
        <v/>
      </c>
      <c r="K514" s="110" t="str">
        <f t="shared" ca="1" si="115"/>
        <v/>
      </c>
      <c r="M514" s="110" t="str">
        <f ca="1">IFERROR(MATCH(E514,INDEX!A:A,1),"")</f>
        <v/>
      </c>
      <c r="N514" s="109" t="str">
        <f ca="1">IFERROR(OFFSET(INDEX!$F$1,M514-1,0),"")</f>
        <v/>
      </c>
      <c r="P514" s="109" t="str">
        <f t="shared" ca="1" si="121"/>
        <v/>
      </c>
      <c r="Q514" s="109" t="str">
        <f t="shared" ca="1" si="116"/>
        <v/>
      </c>
      <c r="R514" s="109" t="str">
        <f t="shared" ca="1" si="117"/>
        <v/>
      </c>
      <c r="S514" s="109" t="str">
        <f t="shared" ca="1" si="128"/>
        <v/>
      </c>
      <c r="T514" s="109" t="str">
        <f t="shared" ca="1" si="122"/>
        <v/>
      </c>
      <c r="V514" s="106" t="str">
        <f ca="1">IF(E514="","",IF(SUM($Q$4:Q514)=0,100000,ABS(SUM($P$4:P514)/SUM($Q$4:Q514))))</f>
        <v/>
      </c>
      <c r="W514" s="109" t="str">
        <f t="shared" ca="1" si="123"/>
        <v/>
      </c>
      <c r="X514" s="109" t="str">
        <f t="shared" ca="1" si="123"/>
        <v/>
      </c>
      <c r="Z514" s="110" t="str">
        <f t="shared" ca="1" si="118"/>
        <v/>
      </c>
      <c r="AA514" s="109" t="str">
        <f t="shared" ca="1" si="124"/>
        <v/>
      </c>
      <c r="AC514" s="110" t="str">
        <f t="shared" ca="1" si="119"/>
        <v/>
      </c>
      <c r="AD514" s="109" t="str">
        <f t="shared" ca="1" si="125"/>
        <v/>
      </c>
      <c r="AF514" s="109" t="str">
        <f t="shared" ca="1" si="126"/>
        <v/>
      </c>
      <c r="AG514" s="110" t="str">
        <f t="shared" ca="1" si="120"/>
        <v/>
      </c>
      <c r="AH514" s="109" t="str">
        <f t="shared" ca="1" si="127"/>
        <v/>
      </c>
    </row>
    <row r="515" spans="5:34" x14ac:dyDescent="0.2">
      <c r="E515" s="108" t="str">
        <f ca="1">SELECTED!C515</f>
        <v/>
      </c>
      <c r="F515" s="104" t="str">
        <f ca="1">SELECTED!D515</f>
        <v/>
      </c>
      <c r="G515" s="104" t="str">
        <f ca="1">SELECTED!E515</f>
        <v/>
      </c>
      <c r="I515" s="110" t="str">
        <f t="shared" ca="1" si="113"/>
        <v/>
      </c>
      <c r="J515" s="110" t="str">
        <f t="shared" ca="1" si="114"/>
        <v/>
      </c>
      <c r="K515" s="110" t="str">
        <f t="shared" ca="1" si="115"/>
        <v/>
      </c>
      <c r="M515" s="110" t="str">
        <f ca="1">IFERROR(MATCH(E515,INDEX!A:A,1),"")</f>
        <v/>
      </c>
      <c r="N515" s="109" t="str">
        <f ca="1">IFERROR(OFFSET(INDEX!$F$1,M515-1,0),"")</f>
        <v/>
      </c>
      <c r="P515" s="109" t="str">
        <f t="shared" ca="1" si="121"/>
        <v/>
      </c>
      <c r="Q515" s="109" t="str">
        <f t="shared" ca="1" si="116"/>
        <v/>
      </c>
      <c r="R515" s="109" t="str">
        <f t="shared" ca="1" si="117"/>
        <v/>
      </c>
      <c r="S515" s="109" t="str">
        <f t="shared" ca="1" si="128"/>
        <v/>
      </c>
      <c r="T515" s="109" t="str">
        <f t="shared" ca="1" si="122"/>
        <v/>
      </c>
      <c r="V515" s="106" t="str">
        <f ca="1">IF(E515="","",IF(SUM($Q$4:Q515)=0,100000,ABS(SUM($P$4:P515)/SUM($Q$4:Q515))))</f>
        <v/>
      </c>
      <c r="W515" s="109" t="str">
        <f t="shared" ca="1" si="123"/>
        <v/>
      </c>
      <c r="X515" s="109" t="str">
        <f t="shared" ca="1" si="123"/>
        <v/>
      </c>
      <c r="Z515" s="110" t="str">
        <f t="shared" ca="1" si="118"/>
        <v/>
      </c>
      <c r="AA515" s="109" t="str">
        <f t="shared" ca="1" si="124"/>
        <v/>
      </c>
      <c r="AC515" s="110" t="str">
        <f t="shared" ca="1" si="119"/>
        <v/>
      </c>
      <c r="AD515" s="109" t="str">
        <f t="shared" ca="1" si="125"/>
        <v/>
      </c>
      <c r="AF515" s="109" t="str">
        <f t="shared" ca="1" si="126"/>
        <v/>
      </c>
      <c r="AG515" s="110" t="str">
        <f t="shared" ca="1" si="120"/>
        <v/>
      </c>
      <c r="AH515" s="109" t="str">
        <f t="shared" ca="1" si="127"/>
        <v/>
      </c>
    </row>
    <row r="516" spans="5:34" x14ac:dyDescent="0.2">
      <c r="E516" s="108" t="str">
        <f ca="1">SELECTED!C516</f>
        <v/>
      </c>
      <c r="F516" s="104" t="str">
        <f ca="1">SELECTED!D516</f>
        <v/>
      </c>
      <c r="G516" s="104" t="str">
        <f ca="1">SELECTED!E516</f>
        <v/>
      </c>
      <c r="I516" s="110" t="str">
        <f t="shared" ref="I516:I579" ca="1" si="129">IF(E516="","",IF($F516=I$2,$G516,0))</f>
        <v/>
      </c>
      <c r="J516" s="110" t="str">
        <f t="shared" ref="J516:J579" ca="1" si="130">IF(E516="","",IF($F516=J$2,$G516,0))</f>
        <v/>
      </c>
      <c r="K516" s="110" t="str">
        <f t="shared" ref="K516:K579" ca="1" si="131">IF(E516="","",IF($F516=K$2,$G516,0))</f>
        <v/>
      </c>
      <c r="M516" s="110" t="str">
        <f ca="1">IFERROR(MATCH(E516,INDEX!A:A,1),"")</f>
        <v/>
      </c>
      <c r="N516" s="109" t="str">
        <f ca="1">IFERROR(OFFSET(INDEX!$F$1,M516-1,0),"")</f>
        <v/>
      </c>
      <c r="P516" s="109" t="str">
        <f t="shared" ca="1" si="121"/>
        <v/>
      </c>
      <c r="Q516" s="109" t="str">
        <f t="shared" ref="Q516:Q579" ca="1" si="132">IF(E516="","",IFERROR(J516/N516,0))</f>
        <v/>
      </c>
      <c r="R516" s="109" t="str">
        <f t="shared" ref="R516:R579" ca="1" si="133">IF(E516="","",IFERROR(K516/N516,0))</f>
        <v/>
      </c>
      <c r="S516" s="109" t="str">
        <f t="shared" ca="1" si="128"/>
        <v/>
      </c>
      <c r="T516" s="109" t="str">
        <f t="shared" ca="1" si="122"/>
        <v/>
      </c>
      <c r="V516" s="106" t="str">
        <f ca="1">IF(E516="","",IF(SUM($Q$4:Q516)=0,100000,ABS(SUM($P$4:P516)/SUM($Q$4:Q516))))</f>
        <v/>
      </c>
      <c r="W516" s="109" t="str">
        <f t="shared" ca="1" si="123"/>
        <v/>
      </c>
      <c r="X516" s="109" t="str">
        <f t="shared" ca="1" si="123"/>
        <v/>
      </c>
      <c r="Z516" s="110" t="str">
        <f t="shared" ref="Z516:Z579" ca="1" si="134">IF(E516="","",I516+$X$3*J516+K516)</f>
        <v/>
      </c>
      <c r="AA516" s="109" t="str">
        <f t="shared" ca="1" si="124"/>
        <v/>
      </c>
      <c r="AC516" s="110" t="str">
        <f t="shared" ref="AC516:AC579" ca="1" si="135">IF(E516="","",I516+J516+K516)</f>
        <v/>
      </c>
      <c r="AD516" s="109" t="str">
        <f t="shared" ca="1" si="125"/>
        <v/>
      </c>
      <c r="AF516" s="109" t="str">
        <f t="shared" ca="1" si="126"/>
        <v/>
      </c>
      <c r="AG516" s="110" t="str">
        <f t="shared" ref="AG516:AG579" ca="1" si="136">IF(E516="","",I516+J516+IF(AND(AC517="",AC516&lt;&gt;""),$AF$3*N516,0))</f>
        <v/>
      </c>
      <c r="AH516" s="109" t="str">
        <f t="shared" ca="1" si="127"/>
        <v/>
      </c>
    </row>
    <row r="517" spans="5:34" x14ac:dyDescent="0.2">
      <c r="E517" s="108" t="str">
        <f ca="1">SELECTED!C517</f>
        <v/>
      </c>
      <c r="F517" s="104" t="str">
        <f ca="1">SELECTED!D517</f>
        <v/>
      </c>
      <c r="G517" s="104" t="str">
        <f ca="1">SELECTED!E517</f>
        <v/>
      </c>
      <c r="I517" s="110" t="str">
        <f t="shared" ca="1" si="129"/>
        <v/>
      </c>
      <c r="J517" s="110" t="str">
        <f t="shared" ca="1" si="130"/>
        <v/>
      </c>
      <c r="K517" s="110" t="str">
        <f t="shared" ca="1" si="131"/>
        <v/>
      </c>
      <c r="M517" s="110" t="str">
        <f ca="1">IFERROR(MATCH(E517,INDEX!A:A,1),"")</f>
        <v/>
      </c>
      <c r="N517" s="109" t="str">
        <f ca="1">IFERROR(OFFSET(INDEX!$F$1,M517-1,0),"")</f>
        <v/>
      </c>
      <c r="P517" s="109" t="str">
        <f t="shared" ref="P517:P580" ca="1" si="137">IF(E517="","",IFERROR(-I517/N517,0))</f>
        <v/>
      </c>
      <c r="Q517" s="109" t="str">
        <f t="shared" ca="1" si="132"/>
        <v/>
      </c>
      <c r="R517" s="109" t="str">
        <f t="shared" ca="1" si="133"/>
        <v/>
      </c>
      <c r="S517" s="109" t="str">
        <f t="shared" ca="1" si="128"/>
        <v/>
      </c>
      <c r="T517" s="109" t="str">
        <f t="shared" ref="T517:T580" ca="1" si="138">IF(R517="",""," ")</f>
        <v/>
      </c>
      <c r="V517" s="106" t="str">
        <f ca="1">IF(E517="","",IF(SUM($Q$4:Q517)=0,100000,ABS(SUM($P$4:P517)/SUM($Q$4:Q517))))</f>
        <v/>
      </c>
      <c r="W517" s="109" t="str">
        <f t="shared" ref="W517:X580" ca="1" si="139">IF(V517="",""," ")</f>
        <v/>
      </c>
      <c r="X517" s="109" t="str">
        <f t="shared" ca="1" si="139"/>
        <v/>
      </c>
      <c r="Z517" s="110" t="str">
        <f t="shared" ca="1" si="134"/>
        <v/>
      </c>
      <c r="AA517" s="109" t="str">
        <f t="shared" ref="AA517:AA580" ca="1" si="140">IF(Z517="",""," ")</f>
        <v/>
      </c>
      <c r="AC517" s="110" t="str">
        <f t="shared" ca="1" si="135"/>
        <v/>
      </c>
      <c r="AD517" s="109" t="str">
        <f t="shared" ref="AD517:AD580" ca="1" si="141">IF(AC517="",""," ")</f>
        <v/>
      </c>
      <c r="AF517" s="109" t="str">
        <f t="shared" ref="AF517:AF580" ca="1" si="142">IF(AD517="",""," ")</f>
        <v/>
      </c>
      <c r="AG517" s="110" t="str">
        <f t="shared" ca="1" si="136"/>
        <v/>
      </c>
      <c r="AH517" s="109" t="str">
        <f t="shared" ref="AH517:AH580" ca="1" si="143">IF(AF517="",""," ")</f>
        <v/>
      </c>
    </row>
    <row r="518" spans="5:34" x14ac:dyDescent="0.2">
      <c r="E518" s="108" t="str">
        <f ca="1">SELECTED!C518</f>
        <v/>
      </c>
      <c r="F518" s="104" t="str">
        <f ca="1">SELECTED!D518</f>
        <v/>
      </c>
      <c r="G518" s="104" t="str">
        <f ca="1">SELECTED!E518</f>
        <v/>
      </c>
      <c r="I518" s="110" t="str">
        <f t="shared" ca="1" si="129"/>
        <v/>
      </c>
      <c r="J518" s="110" t="str">
        <f t="shared" ca="1" si="130"/>
        <v/>
      </c>
      <c r="K518" s="110" t="str">
        <f t="shared" ca="1" si="131"/>
        <v/>
      </c>
      <c r="M518" s="110" t="str">
        <f ca="1">IFERROR(MATCH(E518,INDEX!A:A,1),"")</f>
        <v/>
      </c>
      <c r="N518" s="109" t="str">
        <f ca="1">IFERROR(OFFSET(INDEX!$F$1,M518-1,0),"")</f>
        <v/>
      </c>
      <c r="P518" s="109" t="str">
        <f t="shared" ca="1" si="137"/>
        <v/>
      </c>
      <c r="Q518" s="109" t="str">
        <f t="shared" ca="1" si="132"/>
        <v/>
      </c>
      <c r="R518" s="109" t="str">
        <f t="shared" ca="1" si="133"/>
        <v/>
      </c>
      <c r="S518" s="109" t="str">
        <f t="shared" ref="S518:S581" ca="1" si="144">IF(E518="","",P518-Q518+S517)</f>
        <v/>
      </c>
      <c r="T518" s="109" t="str">
        <f t="shared" ca="1" si="138"/>
        <v/>
      </c>
      <c r="V518" s="106" t="str">
        <f ca="1">IF(E518="","",IF(SUM($Q$4:Q518)=0,100000,ABS(SUM($P$4:P518)/SUM($Q$4:Q518))))</f>
        <v/>
      </c>
      <c r="W518" s="109" t="str">
        <f t="shared" ca="1" si="139"/>
        <v/>
      </c>
      <c r="X518" s="109" t="str">
        <f t="shared" ca="1" si="139"/>
        <v/>
      </c>
      <c r="Z518" s="110" t="str">
        <f t="shared" ca="1" si="134"/>
        <v/>
      </c>
      <c r="AA518" s="109" t="str">
        <f t="shared" ca="1" si="140"/>
        <v/>
      </c>
      <c r="AC518" s="110" t="str">
        <f t="shared" ca="1" si="135"/>
        <v/>
      </c>
      <c r="AD518" s="109" t="str">
        <f t="shared" ca="1" si="141"/>
        <v/>
      </c>
      <c r="AF518" s="109" t="str">
        <f t="shared" ca="1" si="142"/>
        <v/>
      </c>
      <c r="AG518" s="110" t="str">
        <f t="shared" ca="1" si="136"/>
        <v/>
      </c>
      <c r="AH518" s="109" t="str">
        <f t="shared" ca="1" si="143"/>
        <v/>
      </c>
    </row>
    <row r="519" spans="5:34" x14ac:dyDescent="0.2">
      <c r="E519" s="108" t="str">
        <f ca="1">SELECTED!C519</f>
        <v/>
      </c>
      <c r="F519" s="104" t="str">
        <f ca="1">SELECTED!D519</f>
        <v/>
      </c>
      <c r="G519" s="104" t="str">
        <f ca="1">SELECTED!E519</f>
        <v/>
      </c>
      <c r="I519" s="110" t="str">
        <f t="shared" ca="1" si="129"/>
        <v/>
      </c>
      <c r="J519" s="110" t="str">
        <f t="shared" ca="1" si="130"/>
        <v/>
      </c>
      <c r="K519" s="110" t="str">
        <f t="shared" ca="1" si="131"/>
        <v/>
      </c>
      <c r="M519" s="110" t="str">
        <f ca="1">IFERROR(MATCH(E519,INDEX!A:A,1),"")</f>
        <v/>
      </c>
      <c r="N519" s="109" t="str">
        <f ca="1">IFERROR(OFFSET(INDEX!$F$1,M519-1,0),"")</f>
        <v/>
      </c>
      <c r="P519" s="109" t="str">
        <f t="shared" ca="1" si="137"/>
        <v/>
      </c>
      <c r="Q519" s="109" t="str">
        <f t="shared" ca="1" si="132"/>
        <v/>
      </c>
      <c r="R519" s="109" t="str">
        <f t="shared" ca="1" si="133"/>
        <v/>
      </c>
      <c r="S519" s="109" t="str">
        <f t="shared" ca="1" si="144"/>
        <v/>
      </c>
      <c r="T519" s="109" t="str">
        <f t="shared" ca="1" si="138"/>
        <v/>
      </c>
      <c r="V519" s="106" t="str">
        <f ca="1">IF(E519="","",IF(SUM($Q$4:Q519)=0,100000,ABS(SUM($P$4:P519)/SUM($Q$4:Q519))))</f>
        <v/>
      </c>
      <c r="W519" s="109" t="str">
        <f t="shared" ca="1" si="139"/>
        <v/>
      </c>
      <c r="X519" s="109" t="str">
        <f t="shared" ca="1" si="139"/>
        <v/>
      </c>
      <c r="Z519" s="110" t="str">
        <f t="shared" ca="1" si="134"/>
        <v/>
      </c>
      <c r="AA519" s="109" t="str">
        <f t="shared" ca="1" si="140"/>
        <v/>
      </c>
      <c r="AC519" s="110" t="str">
        <f t="shared" ca="1" si="135"/>
        <v/>
      </c>
      <c r="AD519" s="109" t="str">
        <f t="shared" ca="1" si="141"/>
        <v/>
      </c>
      <c r="AF519" s="109" t="str">
        <f t="shared" ca="1" si="142"/>
        <v/>
      </c>
      <c r="AG519" s="110" t="str">
        <f t="shared" ca="1" si="136"/>
        <v/>
      </c>
      <c r="AH519" s="109" t="str">
        <f t="shared" ca="1" si="143"/>
        <v/>
      </c>
    </row>
    <row r="520" spans="5:34" x14ac:dyDescent="0.2">
      <c r="E520" s="108" t="str">
        <f ca="1">SELECTED!C520</f>
        <v/>
      </c>
      <c r="F520" s="104" t="str">
        <f ca="1">SELECTED!D520</f>
        <v/>
      </c>
      <c r="G520" s="104" t="str">
        <f ca="1">SELECTED!E520</f>
        <v/>
      </c>
      <c r="I520" s="110" t="str">
        <f t="shared" ca="1" si="129"/>
        <v/>
      </c>
      <c r="J520" s="110" t="str">
        <f t="shared" ca="1" si="130"/>
        <v/>
      </c>
      <c r="K520" s="110" t="str">
        <f t="shared" ca="1" si="131"/>
        <v/>
      </c>
      <c r="M520" s="110" t="str">
        <f ca="1">IFERROR(MATCH(E520,INDEX!A:A,1),"")</f>
        <v/>
      </c>
      <c r="N520" s="109" t="str">
        <f ca="1">IFERROR(OFFSET(INDEX!$F$1,M520-1,0),"")</f>
        <v/>
      </c>
      <c r="P520" s="109" t="str">
        <f t="shared" ca="1" si="137"/>
        <v/>
      </c>
      <c r="Q520" s="109" t="str">
        <f t="shared" ca="1" si="132"/>
        <v/>
      </c>
      <c r="R520" s="109" t="str">
        <f t="shared" ca="1" si="133"/>
        <v/>
      </c>
      <c r="S520" s="109" t="str">
        <f t="shared" ca="1" si="144"/>
        <v/>
      </c>
      <c r="T520" s="109" t="str">
        <f t="shared" ca="1" si="138"/>
        <v/>
      </c>
      <c r="V520" s="106" t="str">
        <f ca="1">IF(E520="","",IF(SUM($Q$4:Q520)=0,100000,ABS(SUM($P$4:P520)/SUM($Q$4:Q520))))</f>
        <v/>
      </c>
      <c r="W520" s="109" t="str">
        <f t="shared" ca="1" si="139"/>
        <v/>
      </c>
      <c r="X520" s="109" t="str">
        <f t="shared" ca="1" si="139"/>
        <v/>
      </c>
      <c r="Z520" s="110" t="str">
        <f t="shared" ca="1" si="134"/>
        <v/>
      </c>
      <c r="AA520" s="109" t="str">
        <f t="shared" ca="1" si="140"/>
        <v/>
      </c>
      <c r="AC520" s="110" t="str">
        <f t="shared" ca="1" si="135"/>
        <v/>
      </c>
      <c r="AD520" s="109" t="str">
        <f t="shared" ca="1" si="141"/>
        <v/>
      </c>
      <c r="AF520" s="109" t="str">
        <f t="shared" ca="1" si="142"/>
        <v/>
      </c>
      <c r="AG520" s="110" t="str">
        <f t="shared" ca="1" si="136"/>
        <v/>
      </c>
      <c r="AH520" s="109" t="str">
        <f t="shared" ca="1" si="143"/>
        <v/>
      </c>
    </row>
    <row r="521" spans="5:34" x14ac:dyDescent="0.2">
      <c r="E521" s="108" t="str">
        <f ca="1">SELECTED!C521</f>
        <v/>
      </c>
      <c r="F521" s="104" t="str">
        <f ca="1">SELECTED!D521</f>
        <v/>
      </c>
      <c r="G521" s="104" t="str">
        <f ca="1">SELECTED!E521</f>
        <v/>
      </c>
      <c r="I521" s="110" t="str">
        <f t="shared" ca="1" si="129"/>
        <v/>
      </c>
      <c r="J521" s="110" t="str">
        <f t="shared" ca="1" si="130"/>
        <v/>
      </c>
      <c r="K521" s="110" t="str">
        <f t="shared" ca="1" si="131"/>
        <v/>
      </c>
      <c r="M521" s="110" t="str">
        <f ca="1">IFERROR(MATCH(E521,INDEX!A:A,1),"")</f>
        <v/>
      </c>
      <c r="N521" s="109" t="str">
        <f ca="1">IFERROR(OFFSET(INDEX!$F$1,M521-1,0),"")</f>
        <v/>
      </c>
      <c r="P521" s="109" t="str">
        <f t="shared" ca="1" si="137"/>
        <v/>
      </c>
      <c r="Q521" s="109" t="str">
        <f t="shared" ca="1" si="132"/>
        <v/>
      </c>
      <c r="R521" s="109" t="str">
        <f t="shared" ca="1" si="133"/>
        <v/>
      </c>
      <c r="S521" s="109" t="str">
        <f t="shared" ca="1" si="144"/>
        <v/>
      </c>
      <c r="T521" s="109" t="str">
        <f t="shared" ca="1" si="138"/>
        <v/>
      </c>
      <c r="V521" s="106" t="str">
        <f ca="1">IF(E521="","",IF(SUM($Q$4:Q521)=0,100000,ABS(SUM($P$4:P521)/SUM($Q$4:Q521))))</f>
        <v/>
      </c>
      <c r="W521" s="109" t="str">
        <f t="shared" ca="1" si="139"/>
        <v/>
      </c>
      <c r="X521" s="109" t="str">
        <f t="shared" ca="1" si="139"/>
        <v/>
      </c>
      <c r="Z521" s="110" t="str">
        <f t="shared" ca="1" si="134"/>
        <v/>
      </c>
      <c r="AA521" s="109" t="str">
        <f t="shared" ca="1" si="140"/>
        <v/>
      </c>
      <c r="AC521" s="110" t="str">
        <f t="shared" ca="1" si="135"/>
        <v/>
      </c>
      <c r="AD521" s="109" t="str">
        <f t="shared" ca="1" si="141"/>
        <v/>
      </c>
      <c r="AF521" s="109" t="str">
        <f t="shared" ca="1" si="142"/>
        <v/>
      </c>
      <c r="AG521" s="110" t="str">
        <f t="shared" ca="1" si="136"/>
        <v/>
      </c>
      <c r="AH521" s="109" t="str">
        <f t="shared" ca="1" si="143"/>
        <v/>
      </c>
    </row>
    <row r="522" spans="5:34" x14ac:dyDescent="0.2">
      <c r="E522" s="108" t="str">
        <f ca="1">SELECTED!C522</f>
        <v/>
      </c>
      <c r="F522" s="104" t="str">
        <f ca="1">SELECTED!D522</f>
        <v/>
      </c>
      <c r="G522" s="104" t="str">
        <f ca="1">SELECTED!E522</f>
        <v/>
      </c>
      <c r="I522" s="110" t="str">
        <f t="shared" ca="1" si="129"/>
        <v/>
      </c>
      <c r="J522" s="110" t="str">
        <f t="shared" ca="1" si="130"/>
        <v/>
      </c>
      <c r="K522" s="110" t="str">
        <f t="shared" ca="1" si="131"/>
        <v/>
      </c>
      <c r="M522" s="110" t="str">
        <f ca="1">IFERROR(MATCH(E522,INDEX!A:A,1),"")</f>
        <v/>
      </c>
      <c r="N522" s="109" t="str">
        <f ca="1">IFERROR(OFFSET(INDEX!$F$1,M522-1,0),"")</f>
        <v/>
      </c>
      <c r="P522" s="109" t="str">
        <f t="shared" ca="1" si="137"/>
        <v/>
      </c>
      <c r="Q522" s="109" t="str">
        <f t="shared" ca="1" si="132"/>
        <v/>
      </c>
      <c r="R522" s="109" t="str">
        <f t="shared" ca="1" si="133"/>
        <v/>
      </c>
      <c r="S522" s="109" t="str">
        <f t="shared" ca="1" si="144"/>
        <v/>
      </c>
      <c r="T522" s="109" t="str">
        <f t="shared" ca="1" si="138"/>
        <v/>
      </c>
      <c r="V522" s="106" t="str">
        <f ca="1">IF(E522="","",IF(SUM($Q$4:Q522)=0,100000,ABS(SUM($P$4:P522)/SUM($Q$4:Q522))))</f>
        <v/>
      </c>
      <c r="W522" s="109" t="str">
        <f t="shared" ca="1" si="139"/>
        <v/>
      </c>
      <c r="X522" s="109" t="str">
        <f t="shared" ca="1" si="139"/>
        <v/>
      </c>
      <c r="Z522" s="110" t="str">
        <f t="shared" ca="1" si="134"/>
        <v/>
      </c>
      <c r="AA522" s="109" t="str">
        <f t="shared" ca="1" si="140"/>
        <v/>
      </c>
      <c r="AC522" s="110" t="str">
        <f t="shared" ca="1" si="135"/>
        <v/>
      </c>
      <c r="AD522" s="109" t="str">
        <f t="shared" ca="1" si="141"/>
        <v/>
      </c>
      <c r="AF522" s="109" t="str">
        <f t="shared" ca="1" si="142"/>
        <v/>
      </c>
      <c r="AG522" s="110" t="str">
        <f t="shared" ca="1" si="136"/>
        <v/>
      </c>
      <c r="AH522" s="109" t="str">
        <f t="shared" ca="1" si="143"/>
        <v/>
      </c>
    </row>
    <row r="523" spans="5:34" x14ac:dyDescent="0.2">
      <c r="E523" s="108" t="str">
        <f ca="1">SELECTED!C523</f>
        <v/>
      </c>
      <c r="F523" s="104" t="str">
        <f ca="1">SELECTED!D523</f>
        <v/>
      </c>
      <c r="G523" s="104" t="str">
        <f ca="1">SELECTED!E523</f>
        <v/>
      </c>
      <c r="I523" s="110" t="str">
        <f t="shared" ca="1" si="129"/>
        <v/>
      </c>
      <c r="J523" s="110" t="str">
        <f t="shared" ca="1" si="130"/>
        <v/>
      </c>
      <c r="K523" s="110" t="str">
        <f t="shared" ca="1" si="131"/>
        <v/>
      </c>
      <c r="M523" s="110" t="str">
        <f ca="1">IFERROR(MATCH(E523,INDEX!A:A,1),"")</f>
        <v/>
      </c>
      <c r="N523" s="109" t="str">
        <f ca="1">IFERROR(OFFSET(INDEX!$F$1,M523-1,0),"")</f>
        <v/>
      </c>
      <c r="P523" s="109" t="str">
        <f t="shared" ca="1" si="137"/>
        <v/>
      </c>
      <c r="Q523" s="109" t="str">
        <f t="shared" ca="1" si="132"/>
        <v/>
      </c>
      <c r="R523" s="109" t="str">
        <f t="shared" ca="1" si="133"/>
        <v/>
      </c>
      <c r="S523" s="109" t="str">
        <f t="shared" ca="1" si="144"/>
        <v/>
      </c>
      <c r="T523" s="109" t="str">
        <f t="shared" ca="1" si="138"/>
        <v/>
      </c>
      <c r="V523" s="106" t="str">
        <f ca="1">IF(E523="","",IF(SUM($Q$4:Q523)=0,100000,ABS(SUM($P$4:P523)/SUM($Q$4:Q523))))</f>
        <v/>
      </c>
      <c r="W523" s="109" t="str">
        <f t="shared" ca="1" si="139"/>
        <v/>
      </c>
      <c r="X523" s="109" t="str">
        <f t="shared" ca="1" si="139"/>
        <v/>
      </c>
      <c r="Z523" s="110" t="str">
        <f t="shared" ca="1" si="134"/>
        <v/>
      </c>
      <c r="AA523" s="109" t="str">
        <f t="shared" ca="1" si="140"/>
        <v/>
      </c>
      <c r="AC523" s="110" t="str">
        <f t="shared" ca="1" si="135"/>
        <v/>
      </c>
      <c r="AD523" s="109" t="str">
        <f t="shared" ca="1" si="141"/>
        <v/>
      </c>
      <c r="AF523" s="109" t="str">
        <f t="shared" ca="1" si="142"/>
        <v/>
      </c>
      <c r="AG523" s="110" t="str">
        <f t="shared" ca="1" si="136"/>
        <v/>
      </c>
      <c r="AH523" s="109" t="str">
        <f t="shared" ca="1" si="143"/>
        <v/>
      </c>
    </row>
    <row r="524" spans="5:34" x14ac:dyDescent="0.2">
      <c r="E524" s="108" t="str">
        <f ca="1">SELECTED!C524</f>
        <v/>
      </c>
      <c r="F524" s="104" t="str">
        <f ca="1">SELECTED!D524</f>
        <v/>
      </c>
      <c r="G524" s="104" t="str">
        <f ca="1">SELECTED!E524</f>
        <v/>
      </c>
      <c r="I524" s="110" t="str">
        <f t="shared" ca="1" si="129"/>
        <v/>
      </c>
      <c r="J524" s="110" t="str">
        <f t="shared" ca="1" si="130"/>
        <v/>
      </c>
      <c r="K524" s="110" t="str">
        <f t="shared" ca="1" si="131"/>
        <v/>
      </c>
      <c r="M524" s="110" t="str">
        <f ca="1">IFERROR(MATCH(E524,INDEX!A:A,1),"")</f>
        <v/>
      </c>
      <c r="N524" s="109" t="str">
        <f ca="1">IFERROR(OFFSET(INDEX!$F$1,M524-1,0),"")</f>
        <v/>
      </c>
      <c r="P524" s="109" t="str">
        <f t="shared" ca="1" si="137"/>
        <v/>
      </c>
      <c r="Q524" s="109" t="str">
        <f t="shared" ca="1" si="132"/>
        <v/>
      </c>
      <c r="R524" s="109" t="str">
        <f t="shared" ca="1" si="133"/>
        <v/>
      </c>
      <c r="S524" s="109" t="str">
        <f t="shared" ca="1" si="144"/>
        <v/>
      </c>
      <c r="T524" s="109" t="str">
        <f t="shared" ca="1" si="138"/>
        <v/>
      </c>
      <c r="V524" s="106" t="str">
        <f ca="1">IF(E524="","",IF(SUM($Q$4:Q524)=0,100000,ABS(SUM($P$4:P524)/SUM($Q$4:Q524))))</f>
        <v/>
      </c>
      <c r="W524" s="109" t="str">
        <f t="shared" ca="1" si="139"/>
        <v/>
      </c>
      <c r="X524" s="109" t="str">
        <f t="shared" ca="1" si="139"/>
        <v/>
      </c>
      <c r="Z524" s="110" t="str">
        <f t="shared" ca="1" si="134"/>
        <v/>
      </c>
      <c r="AA524" s="109" t="str">
        <f t="shared" ca="1" si="140"/>
        <v/>
      </c>
      <c r="AC524" s="110" t="str">
        <f t="shared" ca="1" si="135"/>
        <v/>
      </c>
      <c r="AD524" s="109" t="str">
        <f t="shared" ca="1" si="141"/>
        <v/>
      </c>
      <c r="AF524" s="109" t="str">
        <f t="shared" ca="1" si="142"/>
        <v/>
      </c>
      <c r="AG524" s="110" t="str">
        <f t="shared" ca="1" si="136"/>
        <v/>
      </c>
      <c r="AH524" s="109" t="str">
        <f t="shared" ca="1" si="143"/>
        <v/>
      </c>
    </row>
    <row r="525" spans="5:34" x14ac:dyDescent="0.2">
      <c r="E525" s="108" t="str">
        <f ca="1">SELECTED!C525</f>
        <v/>
      </c>
      <c r="F525" s="104" t="str">
        <f ca="1">SELECTED!D525</f>
        <v/>
      </c>
      <c r="G525" s="104" t="str">
        <f ca="1">SELECTED!E525</f>
        <v/>
      </c>
      <c r="I525" s="110" t="str">
        <f t="shared" ca="1" si="129"/>
        <v/>
      </c>
      <c r="J525" s="110" t="str">
        <f t="shared" ca="1" si="130"/>
        <v/>
      </c>
      <c r="K525" s="110" t="str">
        <f t="shared" ca="1" si="131"/>
        <v/>
      </c>
      <c r="M525" s="110" t="str">
        <f ca="1">IFERROR(MATCH(E525,INDEX!A:A,1),"")</f>
        <v/>
      </c>
      <c r="N525" s="109" t="str">
        <f ca="1">IFERROR(OFFSET(INDEX!$F$1,M525-1,0),"")</f>
        <v/>
      </c>
      <c r="P525" s="109" t="str">
        <f t="shared" ca="1" si="137"/>
        <v/>
      </c>
      <c r="Q525" s="109" t="str">
        <f t="shared" ca="1" si="132"/>
        <v/>
      </c>
      <c r="R525" s="109" t="str">
        <f t="shared" ca="1" si="133"/>
        <v/>
      </c>
      <c r="S525" s="109" t="str">
        <f t="shared" ca="1" si="144"/>
        <v/>
      </c>
      <c r="T525" s="109" t="str">
        <f t="shared" ca="1" si="138"/>
        <v/>
      </c>
      <c r="V525" s="106" t="str">
        <f ca="1">IF(E525="","",IF(SUM($Q$4:Q525)=0,100000,ABS(SUM($P$4:P525)/SUM($Q$4:Q525))))</f>
        <v/>
      </c>
      <c r="W525" s="109" t="str">
        <f t="shared" ca="1" si="139"/>
        <v/>
      </c>
      <c r="X525" s="109" t="str">
        <f t="shared" ca="1" si="139"/>
        <v/>
      </c>
      <c r="Z525" s="110" t="str">
        <f t="shared" ca="1" si="134"/>
        <v/>
      </c>
      <c r="AA525" s="109" t="str">
        <f t="shared" ca="1" si="140"/>
        <v/>
      </c>
      <c r="AC525" s="110" t="str">
        <f t="shared" ca="1" si="135"/>
        <v/>
      </c>
      <c r="AD525" s="109" t="str">
        <f t="shared" ca="1" si="141"/>
        <v/>
      </c>
      <c r="AF525" s="109" t="str">
        <f t="shared" ca="1" si="142"/>
        <v/>
      </c>
      <c r="AG525" s="110" t="str">
        <f t="shared" ca="1" si="136"/>
        <v/>
      </c>
      <c r="AH525" s="109" t="str">
        <f t="shared" ca="1" si="143"/>
        <v/>
      </c>
    </row>
    <row r="526" spans="5:34" x14ac:dyDescent="0.2">
      <c r="E526" s="108" t="str">
        <f ca="1">SELECTED!C526</f>
        <v/>
      </c>
      <c r="F526" s="104" t="str">
        <f ca="1">SELECTED!D526</f>
        <v/>
      </c>
      <c r="G526" s="104" t="str">
        <f ca="1">SELECTED!E526</f>
        <v/>
      </c>
      <c r="I526" s="110" t="str">
        <f t="shared" ca="1" si="129"/>
        <v/>
      </c>
      <c r="J526" s="110" t="str">
        <f t="shared" ca="1" si="130"/>
        <v/>
      </c>
      <c r="K526" s="110" t="str">
        <f t="shared" ca="1" si="131"/>
        <v/>
      </c>
      <c r="M526" s="110" t="str">
        <f ca="1">IFERROR(MATCH(E526,INDEX!A:A,1),"")</f>
        <v/>
      </c>
      <c r="N526" s="109" t="str">
        <f ca="1">IFERROR(OFFSET(INDEX!$F$1,M526-1,0),"")</f>
        <v/>
      </c>
      <c r="P526" s="109" t="str">
        <f t="shared" ca="1" si="137"/>
        <v/>
      </c>
      <c r="Q526" s="109" t="str">
        <f t="shared" ca="1" si="132"/>
        <v/>
      </c>
      <c r="R526" s="109" t="str">
        <f t="shared" ca="1" si="133"/>
        <v/>
      </c>
      <c r="S526" s="109" t="str">
        <f t="shared" ca="1" si="144"/>
        <v/>
      </c>
      <c r="T526" s="109" t="str">
        <f t="shared" ca="1" si="138"/>
        <v/>
      </c>
      <c r="V526" s="106" t="str">
        <f ca="1">IF(E526="","",IF(SUM($Q$4:Q526)=0,100000,ABS(SUM($P$4:P526)/SUM($Q$4:Q526))))</f>
        <v/>
      </c>
      <c r="W526" s="109" t="str">
        <f t="shared" ca="1" si="139"/>
        <v/>
      </c>
      <c r="X526" s="109" t="str">
        <f t="shared" ca="1" si="139"/>
        <v/>
      </c>
      <c r="Z526" s="110" t="str">
        <f t="shared" ca="1" si="134"/>
        <v/>
      </c>
      <c r="AA526" s="109" t="str">
        <f t="shared" ca="1" si="140"/>
        <v/>
      </c>
      <c r="AC526" s="110" t="str">
        <f t="shared" ca="1" si="135"/>
        <v/>
      </c>
      <c r="AD526" s="109" t="str">
        <f t="shared" ca="1" si="141"/>
        <v/>
      </c>
      <c r="AF526" s="109" t="str">
        <f t="shared" ca="1" si="142"/>
        <v/>
      </c>
      <c r="AG526" s="110" t="str">
        <f t="shared" ca="1" si="136"/>
        <v/>
      </c>
      <c r="AH526" s="109" t="str">
        <f t="shared" ca="1" si="143"/>
        <v/>
      </c>
    </row>
    <row r="527" spans="5:34" x14ac:dyDescent="0.2">
      <c r="E527" s="108" t="str">
        <f ca="1">SELECTED!C527</f>
        <v/>
      </c>
      <c r="F527" s="104" t="str">
        <f ca="1">SELECTED!D527</f>
        <v/>
      </c>
      <c r="G527" s="104" t="str">
        <f ca="1">SELECTED!E527</f>
        <v/>
      </c>
      <c r="I527" s="110" t="str">
        <f t="shared" ca="1" si="129"/>
        <v/>
      </c>
      <c r="J527" s="110" t="str">
        <f t="shared" ca="1" si="130"/>
        <v/>
      </c>
      <c r="K527" s="110" t="str">
        <f t="shared" ca="1" si="131"/>
        <v/>
      </c>
      <c r="M527" s="110" t="str">
        <f ca="1">IFERROR(MATCH(E527,INDEX!A:A,1),"")</f>
        <v/>
      </c>
      <c r="N527" s="109" t="str">
        <f ca="1">IFERROR(OFFSET(INDEX!$F$1,M527-1,0),"")</f>
        <v/>
      </c>
      <c r="P527" s="109" t="str">
        <f t="shared" ca="1" si="137"/>
        <v/>
      </c>
      <c r="Q527" s="109" t="str">
        <f t="shared" ca="1" si="132"/>
        <v/>
      </c>
      <c r="R527" s="109" t="str">
        <f t="shared" ca="1" si="133"/>
        <v/>
      </c>
      <c r="S527" s="109" t="str">
        <f t="shared" ca="1" si="144"/>
        <v/>
      </c>
      <c r="T527" s="109" t="str">
        <f t="shared" ca="1" si="138"/>
        <v/>
      </c>
      <c r="V527" s="106" t="str">
        <f ca="1">IF(E527="","",IF(SUM($Q$4:Q527)=0,100000,ABS(SUM($P$4:P527)/SUM($Q$4:Q527))))</f>
        <v/>
      </c>
      <c r="W527" s="109" t="str">
        <f t="shared" ca="1" si="139"/>
        <v/>
      </c>
      <c r="X527" s="109" t="str">
        <f t="shared" ca="1" si="139"/>
        <v/>
      </c>
      <c r="Z527" s="110" t="str">
        <f t="shared" ca="1" si="134"/>
        <v/>
      </c>
      <c r="AA527" s="109" t="str">
        <f t="shared" ca="1" si="140"/>
        <v/>
      </c>
      <c r="AC527" s="110" t="str">
        <f t="shared" ca="1" si="135"/>
        <v/>
      </c>
      <c r="AD527" s="109" t="str">
        <f t="shared" ca="1" si="141"/>
        <v/>
      </c>
      <c r="AF527" s="109" t="str">
        <f t="shared" ca="1" si="142"/>
        <v/>
      </c>
      <c r="AG527" s="110" t="str">
        <f t="shared" ca="1" si="136"/>
        <v/>
      </c>
      <c r="AH527" s="109" t="str">
        <f t="shared" ca="1" si="143"/>
        <v/>
      </c>
    </row>
    <row r="528" spans="5:34" x14ac:dyDescent="0.2">
      <c r="E528" s="108" t="str">
        <f ca="1">SELECTED!C528</f>
        <v/>
      </c>
      <c r="F528" s="104" t="str">
        <f ca="1">SELECTED!D528</f>
        <v/>
      </c>
      <c r="G528" s="104" t="str">
        <f ca="1">SELECTED!E528</f>
        <v/>
      </c>
      <c r="I528" s="110" t="str">
        <f t="shared" ca="1" si="129"/>
        <v/>
      </c>
      <c r="J528" s="110" t="str">
        <f t="shared" ca="1" si="130"/>
        <v/>
      </c>
      <c r="K528" s="110" t="str">
        <f t="shared" ca="1" si="131"/>
        <v/>
      </c>
      <c r="M528" s="110" t="str">
        <f ca="1">IFERROR(MATCH(E528,INDEX!A:A,1),"")</f>
        <v/>
      </c>
      <c r="N528" s="109" t="str">
        <f ca="1">IFERROR(OFFSET(INDEX!$F$1,M528-1,0),"")</f>
        <v/>
      </c>
      <c r="P528" s="109" t="str">
        <f t="shared" ca="1" si="137"/>
        <v/>
      </c>
      <c r="Q528" s="109" t="str">
        <f t="shared" ca="1" si="132"/>
        <v/>
      </c>
      <c r="R528" s="109" t="str">
        <f t="shared" ca="1" si="133"/>
        <v/>
      </c>
      <c r="S528" s="109" t="str">
        <f t="shared" ca="1" si="144"/>
        <v/>
      </c>
      <c r="T528" s="109" t="str">
        <f t="shared" ca="1" si="138"/>
        <v/>
      </c>
      <c r="V528" s="106" t="str">
        <f ca="1">IF(E528="","",IF(SUM($Q$4:Q528)=0,100000,ABS(SUM($P$4:P528)/SUM($Q$4:Q528))))</f>
        <v/>
      </c>
      <c r="W528" s="109" t="str">
        <f t="shared" ca="1" si="139"/>
        <v/>
      </c>
      <c r="X528" s="109" t="str">
        <f t="shared" ca="1" si="139"/>
        <v/>
      </c>
      <c r="Z528" s="110" t="str">
        <f t="shared" ca="1" si="134"/>
        <v/>
      </c>
      <c r="AA528" s="109" t="str">
        <f t="shared" ca="1" si="140"/>
        <v/>
      </c>
      <c r="AC528" s="110" t="str">
        <f t="shared" ca="1" si="135"/>
        <v/>
      </c>
      <c r="AD528" s="109" t="str">
        <f t="shared" ca="1" si="141"/>
        <v/>
      </c>
      <c r="AF528" s="109" t="str">
        <f t="shared" ca="1" si="142"/>
        <v/>
      </c>
      <c r="AG528" s="110" t="str">
        <f t="shared" ca="1" si="136"/>
        <v/>
      </c>
      <c r="AH528" s="109" t="str">
        <f t="shared" ca="1" si="143"/>
        <v/>
      </c>
    </row>
    <row r="529" spans="5:34" x14ac:dyDescent="0.2">
      <c r="E529" s="108" t="str">
        <f ca="1">SELECTED!C529</f>
        <v/>
      </c>
      <c r="F529" s="104" t="str">
        <f ca="1">SELECTED!D529</f>
        <v/>
      </c>
      <c r="G529" s="104" t="str">
        <f ca="1">SELECTED!E529</f>
        <v/>
      </c>
      <c r="I529" s="110" t="str">
        <f t="shared" ca="1" si="129"/>
        <v/>
      </c>
      <c r="J529" s="110" t="str">
        <f t="shared" ca="1" si="130"/>
        <v/>
      </c>
      <c r="K529" s="110" t="str">
        <f t="shared" ca="1" si="131"/>
        <v/>
      </c>
      <c r="M529" s="110" t="str">
        <f ca="1">IFERROR(MATCH(E529,INDEX!A:A,1),"")</f>
        <v/>
      </c>
      <c r="N529" s="109" t="str">
        <f ca="1">IFERROR(OFFSET(INDEX!$F$1,M529-1,0),"")</f>
        <v/>
      </c>
      <c r="P529" s="109" t="str">
        <f t="shared" ca="1" si="137"/>
        <v/>
      </c>
      <c r="Q529" s="109" t="str">
        <f t="shared" ca="1" si="132"/>
        <v/>
      </c>
      <c r="R529" s="109" t="str">
        <f t="shared" ca="1" si="133"/>
        <v/>
      </c>
      <c r="S529" s="109" t="str">
        <f t="shared" ca="1" si="144"/>
        <v/>
      </c>
      <c r="T529" s="109" t="str">
        <f t="shared" ca="1" si="138"/>
        <v/>
      </c>
      <c r="V529" s="106" t="str">
        <f ca="1">IF(E529="","",IF(SUM($Q$4:Q529)=0,100000,ABS(SUM($P$4:P529)/SUM($Q$4:Q529))))</f>
        <v/>
      </c>
      <c r="W529" s="109" t="str">
        <f t="shared" ca="1" si="139"/>
        <v/>
      </c>
      <c r="X529" s="109" t="str">
        <f t="shared" ca="1" si="139"/>
        <v/>
      </c>
      <c r="Z529" s="110" t="str">
        <f t="shared" ca="1" si="134"/>
        <v/>
      </c>
      <c r="AA529" s="109" t="str">
        <f t="shared" ca="1" si="140"/>
        <v/>
      </c>
      <c r="AC529" s="110" t="str">
        <f t="shared" ca="1" si="135"/>
        <v/>
      </c>
      <c r="AD529" s="109" t="str">
        <f t="shared" ca="1" si="141"/>
        <v/>
      </c>
      <c r="AF529" s="109" t="str">
        <f t="shared" ca="1" si="142"/>
        <v/>
      </c>
      <c r="AG529" s="110" t="str">
        <f t="shared" ca="1" si="136"/>
        <v/>
      </c>
      <c r="AH529" s="109" t="str">
        <f t="shared" ca="1" si="143"/>
        <v/>
      </c>
    </row>
    <row r="530" spans="5:34" x14ac:dyDescent="0.2">
      <c r="E530" s="108" t="str">
        <f ca="1">SELECTED!C530</f>
        <v/>
      </c>
      <c r="F530" s="104" t="str">
        <f ca="1">SELECTED!D530</f>
        <v/>
      </c>
      <c r="G530" s="104" t="str">
        <f ca="1">SELECTED!E530</f>
        <v/>
      </c>
      <c r="I530" s="110" t="str">
        <f t="shared" ca="1" si="129"/>
        <v/>
      </c>
      <c r="J530" s="110" t="str">
        <f t="shared" ca="1" si="130"/>
        <v/>
      </c>
      <c r="K530" s="110" t="str">
        <f t="shared" ca="1" si="131"/>
        <v/>
      </c>
      <c r="M530" s="110" t="str">
        <f ca="1">IFERROR(MATCH(E530,INDEX!A:A,1),"")</f>
        <v/>
      </c>
      <c r="N530" s="109" t="str">
        <f ca="1">IFERROR(OFFSET(INDEX!$F$1,M530-1,0),"")</f>
        <v/>
      </c>
      <c r="P530" s="109" t="str">
        <f t="shared" ca="1" si="137"/>
        <v/>
      </c>
      <c r="Q530" s="109" t="str">
        <f t="shared" ca="1" si="132"/>
        <v/>
      </c>
      <c r="R530" s="109" t="str">
        <f t="shared" ca="1" si="133"/>
        <v/>
      </c>
      <c r="S530" s="109" t="str">
        <f t="shared" ca="1" si="144"/>
        <v/>
      </c>
      <c r="T530" s="109" t="str">
        <f t="shared" ca="1" si="138"/>
        <v/>
      </c>
      <c r="V530" s="106" t="str">
        <f ca="1">IF(E530="","",IF(SUM($Q$4:Q530)=0,100000,ABS(SUM($P$4:P530)/SUM($Q$4:Q530))))</f>
        <v/>
      </c>
      <c r="W530" s="109" t="str">
        <f t="shared" ca="1" si="139"/>
        <v/>
      </c>
      <c r="X530" s="109" t="str">
        <f t="shared" ca="1" si="139"/>
        <v/>
      </c>
      <c r="Z530" s="110" t="str">
        <f t="shared" ca="1" si="134"/>
        <v/>
      </c>
      <c r="AA530" s="109" t="str">
        <f t="shared" ca="1" si="140"/>
        <v/>
      </c>
      <c r="AC530" s="110" t="str">
        <f t="shared" ca="1" si="135"/>
        <v/>
      </c>
      <c r="AD530" s="109" t="str">
        <f t="shared" ca="1" si="141"/>
        <v/>
      </c>
      <c r="AF530" s="109" t="str">
        <f t="shared" ca="1" si="142"/>
        <v/>
      </c>
      <c r="AG530" s="110" t="str">
        <f t="shared" ca="1" si="136"/>
        <v/>
      </c>
      <c r="AH530" s="109" t="str">
        <f t="shared" ca="1" si="143"/>
        <v/>
      </c>
    </row>
    <row r="531" spans="5:34" x14ac:dyDescent="0.2">
      <c r="E531" s="108" t="str">
        <f ca="1">SELECTED!C531</f>
        <v/>
      </c>
      <c r="F531" s="104" t="str">
        <f ca="1">SELECTED!D531</f>
        <v/>
      </c>
      <c r="G531" s="104" t="str">
        <f ca="1">SELECTED!E531</f>
        <v/>
      </c>
      <c r="I531" s="110" t="str">
        <f t="shared" ca="1" si="129"/>
        <v/>
      </c>
      <c r="J531" s="110" t="str">
        <f t="shared" ca="1" si="130"/>
        <v/>
      </c>
      <c r="K531" s="110" t="str">
        <f t="shared" ca="1" si="131"/>
        <v/>
      </c>
      <c r="M531" s="110" t="str">
        <f ca="1">IFERROR(MATCH(E531,INDEX!A:A,1),"")</f>
        <v/>
      </c>
      <c r="N531" s="109" t="str">
        <f ca="1">IFERROR(OFFSET(INDEX!$F$1,M531-1,0),"")</f>
        <v/>
      </c>
      <c r="P531" s="109" t="str">
        <f t="shared" ca="1" si="137"/>
        <v/>
      </c>
      <c r="Q531" s="109" t="str">
        <f t="shared" ca="1" si="132"/>
        <v/>
      </c>
      <c r="R531" s="109" t="str">
        <f t="shared" ca="1" si="133"/>
        <v/>
      </c>
      <c r="S531" s="109" t="str">
        <f t="shared" ca="1" si="144"/>
        <v/>
      </c>
      <c r="T531" s="109" t="str">
        <f t="shared" ca="1" si="138"/>
        <v/>
      </c>
      <c r="V531" s="106" t="str">
        <f ca="1">IF(E531="","",IF(SUM($Q$4:Q531)=0,100000,ABS(SUM($P$4:P531)/SUM($Q$4:Q531))))</f>
        <v/>
      </c>
      <c r="W531" s="109" t="str">
        <f t="shared" ca="1" si="139"/>
        <v/>
      </c>
      <c r="X531" s="109" t="str">
        <f t="shared" ca="1" si="139"/>
        <v/>
      </c>
      <c r="Z531" s="110" t="str">
        <f t="shared" ca="1" si="134"/>
        <v/>
      </c>
      <c r="AA531" s="109" t="str">
        <f t="shared" ca="1" si="140"/>
        <v/>
      </c>
      <c r="AC531" s="110" t="str">
        <f t="shared" ca="1" si="135"/>
        <v/>
      </c>
      <c r="AD531" s="109" t="str">
        <f t="shared" ca="1" si="141"/>
        <v/>
      </c>
      <c r="AF531" s="109" t="str">
        <f t="shared" ca="1" si="142"/>
        <v/>
      </c>
      <c r="AG531" s="110" t="str">
        <f t="shared" ca="1" si="136"/>
        <v/>
      </c>
      <c r="AH531" s="109" t="str">
        <f t="shared" ca="1" si="143"/>
        <v/>
      </c>
    </row>
    <row r="532" spans="5:34" x14ac:dyDescent="0.2">
      <c r="E532" s="108" t="str">
        <f ca="1">SELECTED!C532</f>
        <v/>
      </c>
      <c r="F532" s="104" t="str">
        <f ca="1">SELECTED!D532</f>
        <v/>
      </c>
      <c r="G532" s="104" t="str">
        <f ca="1">SELECTED!E532</f>
        <v/>
      </c>
      <c r="I532" s="110" t="str">
        <f t="shared" ca="1" si="129"/>
        <v/>
      </c>
      <c r="J532" s="110" t="str">
        <f t="shared" ca="1" si="130"/>
        <v/>
      </c>
      <c r="K532" s="110" t="str">
        <f t="shared" ca="1" si="131"/>
        <v/>
      </c>
      <c r="M532" s="110" t="str">
        <f ca="1">IFERROR(MATCH(E532,INDEX!A:A,1),"")</f>
        <v/>
      </c>
      <c r="N532" s="109" t="str">
        <f ca="1">IFERROR(OFFSET(INDEX!$F$1,M532-1,0),"")</f>
        <v/>
      </c>
      <c r="P532" s="109" t="str">
        <f t="shared" ca="1" si="137"/>
        <v/>
      </c>
      <c r="Q532" s="109" t="str">
        <f t="shared" ca="1" si="132"/>
        <v/>
      </c>
      <c r="R532" s="109" t="str">
        <f t="shared" ca="1" si="133"/>
        <v/>
      </c>
      <c r="S532" s="109" t="str">
        <f t="shared" ca="1" si="144"/>
        <v/>
      </c>
      <c r="T532" s="109" t="str">
        <f t="shared" ca="1" si="138"/>
        <v/>
      </c>
      <c r="V532" s="106" t="str">
        <f ca="1">IF(E532="","",IF(SUM($Q$4:Q532)=0,100000,ABS(SUM($P$4:P532)/SUM($Q$4:Q532))))</f>
        <v/>
      </c>
      <c r="W532" s="109" t="str">
        <f t="shared" ca="1" si="139"/>
        <v/>
      </c>
      <c r="X532" s="109" t="str">
        <f t="shared" ca="1" si="139"/>
        <v/>
      </c>
      <c r="Z532" s="110" t="str">
        <f t="shared" ca="1" si="134"/>
        <v/>
      </c>
      <c r="AA532" s="109" t="str">
        <f t="shared" ca="1" si="140"/>
        <v/>
      </c>
      <c r="AC532" s="110" t="str">
        <f t="shared" ca="1" si="135"/>
        <v/>
      </c>
      <c r="AD532" s="109" t="str">
        <f t="shared" ca="1" si="141"/>
        <v/>
      </c>
      <c r="AF532" s="109" t="str">
        <f t="shared" ca="1" si="142"/>
        <v/>
      </c>
      <c r="AG532" s="110" t="str">
        <f t="shared" ca="1" si="136"/>
        <v/>
      </c>
      <c r="AH532" s="109" t="str">
        <f t="shared" ca="1" si="143"/>
        <v/>
      </c>
    </row>
    <row r="533" spans="5:34" x14ac:dyDescent="0.2">
      <c r="E533" s="108" t="str">
        <f ca="1">SELECTED!C533</f>
        <v/>
      </c>
      <c r="F533" s="104" t="str">
        <f ca="1">SELECTED!D533</f>
        <v/>
      </c>
      <c r="G533" s="104" t="str">
        <f ca="1">SELECTED!E533</f>
        <v/>
      </c>
      <c r="I533" s="110" t="str">
        <f t="shared" ca="1" si="129"/>
        <v/>
      </c>
      <c r="J533" s="110" t="str">
        <f t="shared" ca="1" si="130"/>
        <v/>
      </c>
      <c r="K533" s="110" t="str">
        <f t="shared" ca="1" si="131"/>
        <v/>
      </c>
      <c r="M533" s="110" t="str">
        <f ca="1">IFERROR(MATCH(E533,INDEX!A:A,1),"")</f>
        <v/>
      </c>
      <c r="N533" s="109" t="str">
        <f ca="1">IFERROR(OFFSET(INDEX!$F$1,M533-1,0),"")</f>
        <v/>
      </c>
      <c r="P533" s="109" t="str">
        <f t="shared" ca="1" si="137"/>
        <v/>
      </c>
      <c r="Q533" s="109" t="str">
        <f t="shared" ca="1" si="132"/>
        <v/>
      </c>
      <c r="R533" s="109" t="str">
        <f t="shared" ca="1" si="133"/>
        <v/>
      </c>
      <c r="S533" s="109" t="str">
        <f t="shared" ca="1" si="144"/>
        <v/>
      </c>
      <c r="T533" s="109" t="str">
        <f t="shared" ca="1" si="138"/>
        <v/>
      </c>
      <c r="V533" s="106" t="str">
        <f ca="1">IF(E533="","",IF(SUM($Q$4:Q533)=0,100000,ABS(SUM($P$4:P533)/SUM($Q$4:Q533))))</f>
        <v/>
      </c>
      <c r="W533" s="109" t="str">
        <f t="shared" ca="1" si="139"/>
        <v/>
      </c>
      <c r="X533" s="109" t="str">
        <f t="shared" ca="1" si="139"/>
        <v/>
      </c>
      <c r="Z533" s="110" t="str">
        <f t="shared" ca="1" si="134"/>
        <v/>
      </c>
      <c r="AA533" s="109" t="str">
        <f t="shared" ca="1" si="140"/>
        <v/>
      </c>
      <c r="AC533" s="110" t="str">
        <f t="shared" ca="1" si="135"/>
        <v/>
      </c>
      <c r="AD533" s="109" t="str">
        <f t="shared" ca="1" si="141"/>
        <v/>
      </c>
      <c r="AF533" s="109" t="str">
        <f t="shared" ca="1" si="142"/>
        <v/>
      </c>
      <c r="AG533" s="110" t="str">
        <f t="shared" ca="1" si="136"/>
        <v/>
      </c>
      <c r="AH533" s="109" t="str">
        <f t="shared" ca="1" si="143"/>
        <v/>
      </c>
    </row>
    <row r="534" spans="5:34" x14ac:dyDescent="0.2">
      <c r="E534" s="108" t="str">
        <f ca="1">SELECTED!C534</f>
        <v/>
      </c>
      <c r="F534" s="104" t="str">
        <f ca="1">SELECTED!D534</f>
        <v/>
      </c>
      <c r="G534" s="104" t="str">
        <f ca="1">SELECTED!E534</f>
        <v/>
      </c>
      <c r="I534" s="110" t="str">
        <f t="shared" ca="1" si="129"/>
        <v/>
      </c>
      <c r="J534" s="110" t="str">
        <f t="shared" ca="1" si="130"/>
        <v/>
      </c>
      <c r="K534" s="110" t="str">
        <f t="shared" ca="1" si="131"/>
        <v/>
      </c>
      <c r="M534" s="110" t="str">
        <f ca="1">IFERROR(MATCH(E534,INDEX!A:A,1),"")</f>
        <v/>
      </c>
      <c r="N534" s="109" t="str">
        <f ca="1">IFERROR(OFFSET(INDEX!$F$1,M534-1,0),"")</f>
        <v/>
      </c>
      <c r="P534" s="109" t="str">
        <f t="shared" ca="1" si="137"/>
        <v/>
      </c>
      <c r="Q534" s="109" t="str">
        <f t="shared" ca="1" si="132"/>
        <v/>
      </c>
      <c r="R534" s="109" t="str">
        <f t="shared" ca="1" si="133"/>
        <v/>
      </c>
      <c r="S534" s="109" t="str">
        <f t="shared" ca="1" si="144"/>
        <v/>
      </c>
      <c r="T534" s="109" t="str">
        <f t="shared" ca="1" si="138"/>
        <v/>
      </c>
      <c r="V534" s="106" t="str">
        <f ca="1">IF(E534="","",IF(SUM($Q$4:Q534)=0,100000,ABS(SUM($P$4:P534)/SUM($Q$4:Q534))))</f>
        <v/>
      </c>
      <c r="W534" s="109" t="str">
        <f t="shared" ca="1" si="139"/>
        <v/>
      </c>
      <c r="X534" s="109" t="str">
        <f t="shared" ca="1" si="139"/>
        <v/>
      </c>
      <c r="Z534" s="110" t="str">
        <f t="shared" ca="1" si="134"/>
        <v/>
      </c>
      <c r="AA534" s="109" t="str">
        <f t="shared" ca="1" si="140"/>
        <v/>
      </c>
      <c r="AC534" s="110" t="str">
        <f t="shared" ca="1" si="135"/>
        <v/>
      </c>
      <c r="AD534" s="109" t="str">
        <f t="shared" ca="1" si="141"/>
        <v/>
      </c>
      <c r="AF534" s="109" t="str">
        <f t="shared" ca="1" si="142"/>
        <v/>
      </c>
      <c r="AG534" s="110" t="str">
        <f t="shared" ca="1" si="136"/>
        <v/>
      </c>
      <c r="AH534" s="109" t="str">
        <f t="shared" ca="1" si="143"/>
        <v/>
      </c>
    </row>
    <row r="535" spans="5:34" x14ac:dyDescent="0.2">
      <c r="E535" s="108" t="str">
        <f ca="1">SELECTED!C535</f>
        <v/>
      </c>
      <c r="F535" s="104" t="str">
        <f ca="1">SELECTED!D535</f>
        <v/>
      </c>
      <c r="G535" s="104" t="str">
        <f ca="1">SELECTED!E535</f>
        <v/>
      </c>
      <c r="I535" s="110" t="str">
        <f t="shared" ca="1" si="129"/>
        <v/>
      </c>
      <c r="J535" s="110" t="str">
        <f t="shared" ca="1" si="130"/>
        <v/>
      </c>
      <c r="K535" s="110" t="str">
        <f t="shared" ca="1" si="131"/>
        <v/>
      </c>
      <c r="M535" s="110" t="str">
        <f ca="1">IFERROR(MATCH(E535,INDEX!A:A,1),"")</f>
        <v/>
      </c>
      <c r="N535" s="109" t="str">
        <f ca="1">IFERROR(OFFSET(INDEX!$F$1,M535-1,0),"")</f>
        <v/>
      </c>
      <c r="P535" s="109" t="str">
        <f t="shared" ca="1" si="137"/>
        <v/>
      </c>
      <c r="Q535" s="109" t="str">
        <f t="shared" ca="1" si="132"/>
        <v/>
      </c>
      <c r="R535" s="109" t="str">
        <f t="shared" ca="1" si="133"/>
        <v/>
      </c>
      <c r="S535" s="109" t="str">
        <f t="shared" ca="1" si="144"/>
        <v/>
      </c>
      <c r="T535" s="109" t="str">
        <f t="shared" ca="1" si="138"/>
        <v/>
      </c>
      <c r="V535" s="106" t="str">
        <f ca="1">IF(E535="","",IF(SUM($Q$4:Q535)=0,100000,ABS(SUM($P$4:P535)/SUM($Q$4:Q535))))</f>
        <v/>
      </c>
      <c r="W535" s="109" t="str">
        <f t="shared" ca="1" si="139"/>
        <v/>
      </c>
      <c r="X535" s="109" t="str">
        <f t="shared" ca="1" si="139"/>
        <v/>
      </c>
      <c r="Z535" s="110" t="str">
        <f t="shared" ca="1" si="134"/>
        <v/>
      </c>
      <c r="AA535" s="109" t="str">
        <f t="shared" ca="1" si="140"/>
        <v/>
      </c>
      <c r="AC535" s="110" t="str">
        <f t="shared" ca="1" si="135"/>
        <v/>
      </c>
      <c r="AD535" s="109" t="str">
        <f t="shared" ca="1" si="141"/>
        <v/>
      </c>
      <c r="AF535" s="109" t="str">
        <f t="shared" ca="1" si="142"/>
        <v/>
      </c>
      <c r="AG535" s="110" t="str">
        <f t="shared" ca="1" si="136"/>
        <v/>
      </c>
      <c r="AH535" s="109" t="str">
        <f t="shared" ca="1" si="143"/>
        <v/>
      </c>
    </row>
    <row r="536" spans="5:34" x14ac:dyDescent="0.2">
      <c r="E536" s="108" t="str">
        <f ca="1">SELECTED!C536</f>
        <v/>
      </c>
      <c r="F536" s="104" t="str">
        <f ca="1">SELECTED!D536</f>
        <v/>
      </c>
      <c r="G536" s="104" t="str">
        <f ca="1">SELECTED!E536</f>
        <v/>
      </c>
      <c r="I536" s="110" t="str">
        <f t="shared" ca="1" si="129"/>
        <v/>
      </c>
      <c r="J536" s="110" t="str">
        <f t="shared" ca="1" si="130"/>
        <v/>
      </c>
      <c r="K536" s="110" t="str">
        <f t="shared" ca="1" si="131"/>
        <v/>
      </c>
      <c r="M536" s="110" t="str">
        <f ca="1">IFERROR(MATCH(E536,INDEX!A:A,1),"")</f>
        <v/>
      </c>
      <c r="N536" s="109" t="str">
        <f ca="1">IFERROR(OFFSET(INDEX!$F$1,M536-1,0),"")</f>
        <v/>
      </c>
      <c r="P536" s="109" t="str">
        <f t="shared" ca="1" si="137"/>
        <v/>
      </c>
      <c r="Q536" s="109" t="str">
        <f t="shared" ca="1" si="132"/>
        <v/>
      </c>
      <c r="R536" s="109" t="str">
        <f t="shared" ca="1" si="133"/>
        <v/>
      </c>
      <c r="S536" s="109" t="str">
        <f t="shared" ca="1" si="144"/>
        <v/>
      </c>
      <c r="T536" s="109" t="str">
        <f t="shared" ca="1" si="138"/>
        <v/>
      </c>
      <c r="V536" s="106" t="str">
        <f ca="1">IF(E536="","",IF(SUM($Q$4:Q536)=0,100000,ABS(SUM($P$4:P536)/SUM($Q$4:Q536))))</f>
        <v/>
      </c>
      <c r="W536" s="109" t="str">
        <f t="shared" ca="1" si="139"/>
        <v/>
      </c>
      <c r="X536" s="109" t="str">
        <f t="shared" ca="1" si="139"/>
        <v/>
      </c>
      <c r="Z536" s="110" t="str">
        <f t="shared" ca="1" si="134"/>
        <v/>
      </c>
      <c r="AA536" s="109" t="str">
        <f t="shared" ca="1" si="140"/>
        <v/>
      </c>
      <c r="AC536" s="110" t="str">
        <f t="shared" ca="1" si="135"/>
        <v/>
      </c>
      <c r="AD536" s="109" t="str">
        <f t="shared" ca="1" si="141"/>
        <v/>
      </c>
      <c r="AF536" s="109" t="str">
        <f t="shared" ca="1" si="142"/>
        <v/>
      </c>
      <c r="AG536" s="110" t="str">
        <f t="shared" ca="1" si="136"/>
        <v/>
      </c>
      <c r="AH536" s="109" t="str">
        <f t="shared" ca="1" si="143"/>
        <v/>
      </c>
    </row>
    <row r="537" spans="5:34" x14ac:dyDescent="0.2">
      <c r="E537" s="108" t="str">
        <f ca="1">SELECTED!C537</f>
        <v/>
      </c>
      <c r="F537" s="104" t="str">
        <f ca="1">SELECTED!D537</f>
        <v/>
      </c>
      <c r="G537" s="104" t="str">
        <f ca="1">SELECTED!E537</f>
        <v/>
      </c>
      <c r="I537" s="110" t="str">
        <f t="shared" ca="1" si="129"/>
        <v/>
      </c>
      <c r="J537" s="110" t="str">
        <f t="shared" ca="1" si="130"/>
        <v/>
      </c>
      <c r="K537" s="110" t="str">
        <f t="shared" ca="1" si="131"/>
        <v/>
      </c>
      <c r="M537" s="110" t="str">
        <f ca="1">IFERROR(MATCH(E537,INDEX!A:A,1),"")</f>
        <v/>
      </c>
      <c r="N537" s="109" t="str">
        <f ca="1">IFERROR(OFFSET(INDEX!$F$1,M537-1,0),"")</f>
        <v/>
      </c>
      <c r="P537" s="109" t="str">
        <f t="shared" ca="1" si="137"/>
        <v/>
      </c>
      <c r="Q537" s="109" t="str">
        <f t="shared" ca="1" si="132"/>
        <v/>
      </c>
      <c r="R537" s="109" t="str">
        <f t="shared" ca="1" si="133"/>
        <v/>
      </c>
      <c r="S537" s="109" t="str">
        <f t="shared" ca="1" si="144"/>
        <v/>
      </c>
      <c r="T537" s="109" t="str">
        <f t="shared" ca="1" si="138"/>
        <v/>
      </c>
      <c r="V537" s="106" t="str">
        <f ca="1">IF(E537="","",IF(SUM($Q$4:Q537)=0,100000,ABS(SUM($P$4:P537)/SUM($Q$4:Q537))))</f>
        <v/>
      </c>
      <c r="W537" s="109" t="str">
        <f t="shared" ca="1" si="139"/>
        <v/>
      </c>
      <c r="X537" s="109" t="str">
        <f t="shared" ca="1" si="139"/>
        <v/>
      </c>
      <c r="Z537" s="110" t="str">
        <f t="shared" ca="1" si="134"/>
        <v/>
      </c>
      <c r="AA537" s="109" t="str">
        <f t="shared" ca="1" si="140"/>
        <v/>
      </c>
      <c r="AC537" s="110" t="str">
        <f t="shared" ca="1" si="135"/>
        <v/>
      </c>
      <c r="AD537" s="109" t="str">
        <f t="shared" ca="1" si="141"/>
        <v/>
      </c>
      <c r="AF537" s="109" t="str">
        <f t="shared" ca="1" si="142"/>
        <v/>
      </c>
      <c r="AG537" s="110" t="str">
        <f t="shared" ca="1" si="136"/>
        <v/>
      </c>
      <c r="AH537" s="109" t="str">
        <f t="shared" ca="1" si="143"/>
        <v/>
      </c>
    </row>
    <row r="538" spans="5:34" x14ac:dyDescent="0.2">
      <c r="E538" s="108" t="str">
        <f ca="1">SELECTED!C538</f>
        <v/>
      </c>
      <c r="F538" s="104" t="str">
        <f ca="1">SELECTED!D538</f>
        <v/>
      </c>
      <c r="G538" s="104" t="str">
        <f ca="1">SELECTED!E538</f>
        <v/>
      </c>
      <c r="I538" s="110" t="str">
        <f t="shared" ca="1" si="129"/>
        <v/>
      </c>
      <c r="J538" s="110" t="str">
        <f t="shared" ca="1" si="130"/>
        <v/>
      </c>
      <c r="K538" s="110" t="str">
        <f t="shared" ca="1" si="131"/>
        <v/>
      </c>
      <c r="M538" s="110" t="str">
        <f ca="1">IFERROR(MATCH(E538,INDEX!A:A,1),"")</f>
        <v/>
      </c>
      <c r="N538" s="109" t="str">
        <f ca="1">IFERROR(OFFSET(INDEX!$F$1,M538-1,0),"")</f>
        <v/>
      </c>
      <c r="P538" s="109" t="str">
        <f t="shared" ca="1" si="137"/>
        <v/>
      </c>
      <c r="Q538" s="109" t="str">
        <f t="shared" ca="1" si="132"/>
        <v/>
      </c>
      <c r="R538" s="109" t="str">
        <f t="shared" ca="1" si="133"/>
        <v/>
      </c>
      <c r="S538" s="109" t="str">
        <f t="shared" ca="1" si="144"/>
        <v/>
      </c>
      <c r="T538" s="109" t="str">
        <f t="shared" ca="1" si="138"/>
        <v/>
      </c>
      <c r="V538" s="106" t="str">
        <f ca="1">IF(E538="","",IF(SUM($Q$4:Q538)=0,100000,ABS(SUM($P$4:P538)/SUM($Q$4:Q538))))</f>
        <v/>
      </c>
      <c r="W538" s="109" t="str">
        <f t="shared" ca="1" si="139"/>
        <v/>
      </c>
      <c r="X538" s="109" t="str">
        <f t="shared" ca="1" si="139"/>
        <v/>
      </c>
      <c r="Z538" s="110" t="str">
        <f t="shared" ca="1" si="134"/>
        <v/>
      </c>
      <c r="AA538" s="109" t="str">
        <f t="shared" ca="1" si="140"/>
        <v/>
      </c>
      <c r="AC538" s="110" t="str">
        <f t="shared" ca="1" si="135"/>
        <v/>
      </c>
      <c r="AD538" s="109" t="str">
        <f t="shared" ca="1" si="141"/>
        <v/>
      </c>
      <c r="AF538" s="109" t="str">
        <f t="shared" ca="1" si="142"/>
        <v/>
      </c>
      <c r="AG538" s="110" t="str">
        <f t="shared" ca="1" si="136"/>
        <v/>
      </c>
      <c r="AH538" s="109" t="str">
        <f t="shared" ca="1" si="143"/>
        <v/>
      </c>
    </row>
    <row r="539" spans="5:34" x14ac:dyDescent="0.2">
      <c r="E539" s="108" t="str">
        <f ca="1">SELECTED!C539</f>
        <v/>
      </c>
      <c r="F539" s="104" t="str">
        <f ca="1">SELECTED!D539</f>
        <v/>
      </c>
      <c r="G539" s="104" t="str">
        <f ca="1">SELECTED!E539</f>
        <v/>
      </c>
      <c r="I539" s="110" t="str">
        <f t="shared" ca="1" si="129"/>
        <v/>
      </c>
      <c r="J539" s="110" t="str">
        <f t="shared" ca="1" si="130"/>
        <v/>
      </c>
      <c r="K539" s="110" t="str">
        <f t="shared" ca="1" si="131"/>
        <v/>
      </c>
      <c r="M539" s="110" t="str">
        <f ca="1">IFERROR(MATCH(E539,INDEX!A:A,1),"")</f>
        <v/>
      </c>
      <c r="N539" s="109" t="str">
        <f ca="1">IFERROR(OFFSET(INDEX!$F$1,M539-1,0),"")</f>
        <v/>
      </c>
      <c r="P539" s="109" t="str">
        <f t="shared" ca="1" si="137"/>
        <v/>
      </c>
      <c r="Q539" s="109" t="str">
        <f t="shared" ca="1" si="132"/>
        <v/>
      </c>
      <c r="R539" s="109" t="str">
        <f t="shared" ca="1" si="133"/>
        <v/>
      </c>
      <c r="S539" s="109" t="str">
        <f t="shared" ca="1" si="144"/>
        <v/>
      </c>
      <c r="T539" s="109" t="str">
        <f t="shared" ca="1" si="138"/>
        <v/>
      </c>
      <c r="V539" s="106" t="str">
        <f ca="1">IF(E539="","",IF(SUM($Q$4:Q539)=0,100000,ABS(SUM($P$4:P539)/SUM($Q$4:Q539))))</f>
        <v/>
      </c>
      <c r="W539" s="109" t="str">
        <f t="shared" ca="1" si="139"/>
        <v/>
      </c>
      <c r="X539" s="109" t="str">
        <f t="shared" ca="1" si="139"/>
        <v/>
      </c>
      <c r="Z539" s="110" t="str">
        <f t="shared" ca="1" si="134"/>
        <v/>
      </c>
      <c r="AA539" s="109" t="str">
        <f t="shared" ca="1" si="140"/>
        <v/>
      </c>
      <c r="AC539" s="110" t="str">
        <f t="shared" ca="1" si="135"/>
        <v/>
      </c>
      <c r="AD539" s="109" t="str">
        <f t="shared" ca="1" si="141"/>
        <v/>
      </c>
      <c r="AF539" s="109" t="str">
        <f t="shared" ca="1" si="142"/>
        <v/>
      </c>
      <c r="AG539" s="110" t="str">
        <f t="shared" ca="1" si="136"/>
        <v/>
      </c>
      <c r="AH539" s="109" t="str">
        <f t="shared" ca="1" si="143"/>
        <v/>
      </c>
    </row>
    <row r="540" spans="5:34" x14ac:dyDescent="0.2">
      <c r="E540" s="108" t="str">
        <f ca="1">SELECTED!C540</f>
        <v/>
      </c>
      <c r="F540" s="104" t="str">
        <f ca="1">SELECTED!D540</f>
        <v/>
      </c>
      <c r="G540" s="104" t="str">
        <f ca="1">SELECTED!E540</f>
        <v/>
      </c>
      <c r="I540" s="110" t="str">
        <f t="shared" ca="1" si="129"/>
        <v/>
      </c>
      <c r="J540" s="110" t="str">
        <f t="shared" ca="1" si="130"/>
        <v/>
      </c>
      <c r="K540" s="110" t="str">
        <f t="shared" ca="1" si="131"/>
        <v/>
      </c>
      <c r="M540" s="110" t="str">
        <f ca="1">IFERROR(MATCH(E540,INDEX!A:A,1),"")</f>
        <v/>
      </c>
      <c r="N540" s="109" t="str">
        <f ca="1">IFERROR(OFFSET(INDEX!$F$1,M540-1,0),"")</f>
        <v/>
      </c>
      <c r="P540" s="109" t="str">
        <f t="shared" ca="1" si="137"/>
        <v/>
      </c>
      <c r="Q540" s="109" t="str">
        <f t="shared" ca="1" si="132"/>
        <v/>
      </c>
      <c r="R540" s="109" t="str">
        <f t="shared" ca="1" si="133"/>
        <v/>
      </c>
      <c r="S540" s="109" t="str">
        <f t="shared" ca="1" si="144"/>
        <v/>
      </c>
      <c r="T540" s="109" t="str">
        <f t="shared" ca="1" si="138"/>
        <v/>
      </c>
      <c r="V540" s="106" t="str">
        <f ca="1">IF(E540="","",IF(SUM($Q$4:Q540)=0,100000,ABS(SUM($P$4:P540)/SUM($Q$4:Q540))))</f>
        <v/>
      </c>
      <c r="W540" s="109" t="str">
        <f t="shared" ca="1" si="139"/>
        <v/>
      </c>
      <c r="X540" s="109" t="str">
        <f t="shared" ca="1" si="139"/>
        <v/>
      </c>
      <c r="Z540" s="110" t="str">
        <f t="shared" ca="1" si="134"/>
        <v/>
      </c>
      <c r="AA540" s="109" t="str">
        <f t="shared" ca="1" si="140"/>
        <v/>
      </c>
      <c r="AC540" s="110" t="str">
        <f t="shared" ca="1" si="135"/>
        <v/>
      </c>
      <c r="AD540" s="109" t="str">
        <f t="shared" ca="1" si="141"/>
        <v/>
      </c>
      <c r="AF540" s="109" t="str">
        <f t="shared" ca="1" si="142"/>
        <v/>
      </c>
      <c r="AG540" s="110" t="str">
        <f t="shared" ca="1" si="136"/>
        <v/>
      </c>
      <c r="AH540" s="109" t="str">
        <f t="shared" ca="1" si="143"/>
        <v/>
      </c>
    </row>
    <row r="541" spans="5:34" x14ac:dyDescent="0.2">
      <c r="E541" s="108" t="str">
        <f ca="1">SELECTED!C541</f>
        <v/>
      </c>
      <c r="F541" s="104" t="str">
        <f ca="1">SELECTED!D541</f>
        <v/>
      </c>
      <c r="G541" s="104" t="str">
        <f ca="1">SELECTED!E541</f>
        <v/>
      </c>
      <c r="I541" s="110" t="str">
        <f t="shared" ca="1" si="129"/>
        <v/>
      </c>
      <c r="J541" s="110" t="str">
        <f t="shared" ca="1" si="130"/>
        <v/>
      </c>
      <c r="K541" s="110" t="str">
        <f t="shared" ca="1" si="131"/>
        <v/>
      </c>
      <c r="M541" s="110" t="str">
        <f ca="1">IFERROR(MATCH(E541,INDEX!A:A,1),"")</f>
        <v/>
      </c>
      <c r="N541" s="109" t="str">
        <f ca="1">IFERROR(OFFSET(INDEX!$F$1,M541-1,0),"")</f>
        <v/>
      </c>
      <c r="P541" s="109" t="str">
        <f t="shared" ca="1" si="137"/>
        <v/>
      </c>
      <c r="Q541" s="109" t="str">
        <f t="shared" ca="1" si="132"/>
        <v/>
      </c>
      <c r="R541" s="109" t="str">
        <f t="shared" ca="1" si="133"/>
        <v/>
      </c>
      <c r="S541" s="109" t="str">
        <f t="shared" ca="1" si="144"/>
        <v/>
      </c>
      <c r="T541" s="109" t="str">
        <f t="shared" ca="1" si="138"/>
        <v/>
      </c>
      <c r="V541" s="106" t="str">
        <f ca="1">IF(E541="","",IF(SUM($Q$4:Q541)=0,100000,ABS(SUM($P$4:P541)/SUM($Q$4:Q541))))</f>
        <v/>
      </c>
      <c r="W541" s="109" t="str">
        <f t="shared" ca="1" si="139"/>
        <v/>
      </c>
      <c r="X541" s="109" t="str">
        <f t="shared" ca="1" si="139"/>
        <v/>
      </c>
      <c r="Z541" s="110" t="str">
        <f t="shared" ca="1" si="134"/>
        <v/>
      </c>
      <c r="AA541" s="109" t="str">
        <f t="shared" ca="1" si="140"/>
        <v/>
      </c>
      <c r="AC541" s="110" t="str">
        <f t="shared" ca="1" si="135"/>
        <v/>
      </c>
      <c r="AD541" s="109" t="str">
        <f t="shared" ca="1" si="141"/>
        <v/>
      </c>
      <c r="AF541" s="109" t="str">
        <f t="shared" ca="1" si="142"/>
        <v/>
      </c>
      <c r="AG541" s="110" t="str">
        <f t="shared" ca="1" si="136"/>
        <v/>
      </c>
      <c r="AH541" s="109" t="str">
        <f t="shared" ca="1" si="143"/>
        <v/>
      </c>
    </row>
    <row r="542" spans="5:34" x14ac:dyDescent="0.2">
      <c r="E542" s="108" t="str">
        <f ca="1">SELECTED!C542</f>
        <v/>
      </c>
      <c r="F542" s="104" t="str">
        <f ca="1">SELECTED!D542</f>
        <v/>
      </c>
      <c r="G542" s="104" t="str">
        <f ca="1">SELECTED!E542</f>
        <v/>
      </c>
      <c r="I542" s="110" t="str">
        <f t="shared" ca="1" si="129"/>
        <v/>
      </c>
      <c r="J542" s="110" t="str">
        <f t="shared" ca="1" si="130"/>
        <v/>
      </c>
      <c r="K542" s="110" t="str">
        <f t="shared" ca="1" si="131"/>
        <v/>
      </c>
      <c r="M542" s="110" t="str">
        <f ca="1">IFERROR(MATCH(E542,INDEX!A:A,1),"")</f>
        <v/>
      </c>
      <c r="N542" s="109" t="str">
        <f ca="1">IFERROR(OFFSET(INDEX!$F$1,M542-1,0),"")</f>
        <v/>
      </c>
      <c r="P542" s="109" t="str">
        <f t="shared" ca="1" si="137"/>
        <v/>
      </c>
      <c r="Q542" s="109" t="str">
        <f t="shared" ca="1" si="132"/>
        <v/>
      </c>
      <c r="R542" s="109" t="str">
        <f t="shared" ca="1" si="133"/>
        <v/>
      </c>
      <c r="S542" s="109" t="str">
        <f t="shared" ca="1" si="144"/>
        <v/>
      </c>
      <c r="T542" s="109" t="str">
        <f t="shared" ca="1" si="138"/>
        <v/>
      </c>
      <c r="V542" s="106" t="str">
        <f ca="1">IF(E542="","",IF(SUM($Q$4:Q542)=0,100000,ABS(SUM($P$4:P542)/SUM($Q$4:Q542))))</f>
        <v/>
      </c>
      <c r="W542" s="109" t="str">
        <f t="shared" ca="1" si="139"/>
        <v/>
      </c>
      <c r="X542" s="109" t="str">
        <f t="shared" ca="1" si="139"/>
        <v/>
      </c>
      <c r="Z542" s="110" t="str">
        <f t="shared" ca="1" si="134"/>
        <v/>
      </c>
      <c r="AA542" s="109" t="str">
        <f t="shared" ca="1" si="140"/>
        <v/>
      </c>
      <c r="AC542" s="110" t="str">
        <f t="shared" ca="1" si="135"/>
        <v/>
      </c>
      <c r="AD542" s="109" t="str">
        <f t="shared" ca="1" si="141"/>
        <v/>
      </c>
      <c r="AF542" s="109" t="str">
        <f t="shared" ca="1" si="142"/>
        <v/>
      </c>
      <c r="AG542" s="110" t="str">
        <f t="shared" ca="1" si="136"/>
        <v/>
      </c>
      <c r="AH542" s="109" t="str">
        <f t="shared" ca="1" si="143"/>
        <v/>
      </c>
    </row>
    <row r="543" spans="5:34" x14ac:dyDescent="0.2">
      <c r="E543" s="108" t="str">
        <f ca="1">SELECTED!C543</f>
        <v/>
      </c>
      <c r="F543" s="104" t="str">
        <f ca="1">SELECTED!D543</f>
        <v/>
      </c>
      <c r="G543" s="104" t="str">
        <f ca="1">SELECTED!E543</f>
        <v/>
      </c>
      <c r="I543" s="110" t="str">
        <f t="shared" ca="1" si="129"/>
        <v/>
      </c>
      <c r="J543" s="110" t="str">
        <f t="shared" ca="1" si="130"/>
        <v/>
      </c>
      <c r="K543" s="110" t="str">
        <f t="shared" ca="1" si="131"/>
        <v/>
      </c>
      <c r="M543" s="110" t="str">
        <f ca="1">IFERROR(MATCH(E543,INDEX!A:A,1),"")</f>
        <v/>
      </c>
      <c r="N543" s="109" t="str">
        <f ca="1">IFERROR(OFFSET(INDEX!$F$1,M543-1,0),"")</f>
        <v/>
      </c>
      <c r="P543" s="109" t="str">
        <f t="shared" ca="1" si="137"/>
        <v/>
      </c>
      <c r="Q543" s="109" t="str">
        <f t="shared" ca="1" si="132"/>
        <v/>
      </c>
      <c r="R543" s="109" t="str">
        <f t="shared" ca="1" si="133"/>
        <v/>
      </c>
      <c r="S543" s="109" t="str">
        <f t="shared" ca="1" si="144"/>
        <v/>
      </c>
      <c r="T543" s="109" t="str">
        <f t="shared" ca="1" si="138"/>
        <v/>
      </c>
      <c r="V543" s="106" t="str">
        <f ca="1">IF(E543="","",IF(SUM($Q$4:Q543)=0,100000,ABS(SUM($P$4:P543)/SUM($Q$4:Q543))))</f>
        <v/>
      </c>
      <c r="W543" s="109" t="str">
        <f t="shared" ca="1" si="139"/>
        <v/>
      </c>
      <c r="X543" s="109" t="str">
        <f t="shared" ca="1" si="139"/>
        <v/>
      </c>
      <c r="Z543" s="110" t="str">
        <f t="shared" ca="1" si="134"/>
        <v/>
      </c>
      <c r="AA543" s="109" t="str">
        <f t="shared" ca="1" si="140"/>
        <v/>
      </c>
      <c r="AC543" s="110" t="str">
        <f t="shared" ca="1" si="135"/>
        <v/>
      </c>
      <c r="AD543" s="109" t="str">
        <f t="shared" ca="1" si="141"/>
        <v/>
      </c>
      <c r="AF543" s="109" t="str">
        <f t="shared" ca="1" si="142"/>
        <v/>
      </c>
      <c r="AG543" s="110" t="str">
        <f t="shared" ca="1" si="136"/>
        <v/>
      </c>
      <c r="AH543" s="109" t="str">
        <f t="shared" ca="1" si="143"/>
        <v/>
      </c>
    </row>
    <row r="544" spans="5:34" x14ac:dyDescent="0.2">
      <c r="E544" s="108" t="str">
        <f ca="1">SELECTED!C544</f>
        <v/>
      </c>
      <c r="F544" s="104" t="str">
        <f ca="1">SELECTED!D544</f>
        <v/>
      </c>
      <c r="G544" s="104" t="str">
        <f ca="1">SELECTED!E544</f>
        <v/>
      </c>
      <c r="I544" s="110" t="str">
        <f t="shared" ca="1" si="129"/>
        <v/>
      </c>
      <c r="J544" s="110" t="str">
        <f t="shared" ca="1" si="130"/>
        <v/>
      </c>
      <c r="K544" s="110" t="str">
        <f t="shared" ca="1" si="131"/>
        <v/>
      </c>
      <c r="M544" s="110" t="str">
        <f ca="1">IFERROR(MATCH(E544,INDEX!A:A,1),"")</f>
        <v/>
      </c>
      <c r="N544" s="109" t="str">
        <f ca="1">IFERROR(OFFSET(INDEX!$F$1,M544-1,0),"")</f>
        <v/>
      </c>
      <c r="P544" s="109" t="str">
        <f t="shared" ca="1" si="137"/>
        <v/>
      </c>
      <c r="Q544" s="109" t="str">
        <f t="shared" ca="1" si="132"/>
        <v/>
      </c>
      <c r="R544" s="109" t="str">
        <f t="shared" ca="1" si="133"/>
        <v/>
      </c>
      <c r="S544" s="109" t="str">
        <f t="shared" ca="1" si="144"/>
        <v/>
      </c>
      <c r="T544" s="109" t="str">
        <f t="shared" ca="1" si="138"/>
        <v/>
      </c>
      <c r="V544" s="106" t="str">
        <f ca="1">IF(E544="","",IF(SUM($Q$4:Q544)=0,100000,ABS(SUM($P$4:P544)/SUM($Q$4:Q544))))</f>
        <v/>
      </c>
      <c r="W544" s="109" t="str">
        <f t="shared" ca="1" si="139"/>
        <v/>
      </c>
      <c r="X544" s="109" t="str">
        <f t="shared" ca="1" si="139"/>
        <v/>
      </c>
      <c r="Z544" s="110" t="str">
        <f t="shared" ca="1" si="134"/>
        <v/>
      </c>
      <c r="AA544" s="109" t="str">
        <f t="shared" ca="1" si="140"/>
        <v/>
      </c>
      <c r="AC544" s="110" t="str">
        <f t="shared" ca="1" si="135"/>
        <v/>
      </c>
      <c r="AD544" s="109" t="str">
        <f t="shared" ca="1" si="141"/>
        <v/>
      </c>
      <c r="AF544" s="109" t="str">
        <f t="shared" ca="1" si="142"/>
        <v/>
      </c>
      <c r="AG544" s="110" t="str">
        <f t="shared" ca="1" si="136"/>
        <v/>
      </c>
      <c r="AH544" s="109" t="str">
        <f t="shared" ca="1" si="143"/>
        <v/>
      </c>
    </row>
    <row r="545" spans="5:34" x14ac:dyDescent="0.2">
      <c r="E545" s="108" t="str">
        <f ca="1">SELECTED!C545</f>
        <v/>
      </c>
      <c r="F545" s="104" t="str">
        <f ca="1">SELECTED!D545</f>
        <v/>
      </c>
      <c r="G545" s="104" t="str">
        <f ca="1">SELECTED!E545</f>
        <v/>
      </c>
      <c r="I545" s="110" t="str">
        <f t="shared" ca="1" si="129"/>
        <v/>
      </c>
      <c r="J545" s="110" t="str">
        <f t="shared" ca="1" si="130"/>
        <v/>
      </c>
      <c r="K545" s="110" t="str">
        <f t="shared" ca="1" si="131"/>
        <v/>
      </c>
      <c r="M545" s="110" t="str">
        <f ca="1">IFERROR(MATCH(E545,INDEX!A:A,1),"")</f>
        <v/>
      </c>
      <c r="N545" s="109" t="str">
        <f ca="1">IFERROR(OFFSET(INDEX!$F$1,M545-1,0),"")</f>
        <v/>
      </c>
      <c r="P545" s="109" t="str">
        <f t="shared" ca="1" si="137"/>
        <v/>
      </c>
      <c r="Q545" s="109" t="str">
        <f t="shared" ca="1" si="132"/>
        <v/>
      </c>
      <c r="R545" s="109" t="str">
        <f t="shared" ca="1" si="133"/>
        <v/>
      </c>
      <c r="S545" s="109" t="str">
        <f t="shared" ca="1" si="144"/>
        <v/>
      </c>
      <c r="T545" s="109" t="str">
        <f t="shared" ca="1" si="138"/>
        <v/>
      </c>
      <c r="V545" s="106" t="str">
        <f ca="1">IF(E545="","",IF(SUM($Q$4:Q545)=0,100000,ABS(SUM($P$4:P545)/SUM($Q$4:Q545))))</f>
        <v/>
      </c>
      <c r="W545" s="109" t="str">
        <f t="shared" ca="1" si="139"/>
        <v/>
      </c>
      <c r="X545" s="109" t="str">
        <f t="shared" ca="1" si="139"/>
        <v/>
      </c>
      <c r="Z545" s="110" t="str">
        <f t="shared" ca="1" si="134"/>
        <v/>
      </c>
      <c r="AA545" s="109" t="str">
        <f t="shared" ca="1" si="140"/>
        <v/>
      </c>
      <c r="AC545" s="110" t="str">
        <f t="shared" ca="1" si="135"/>
        <v/>
      </c>
      <c r="AD545" s="109" t="str">
        <f t="shared" ca="1" si="141"/>
        <v/>
      </c>
      <c r="AF545" s="109" t="str">
        <f t="shared" ca="1" si="142"/>
        <v/>
      </c>
      <c r="AG545" s="110" t="str">
        <f t="shared" ca="1" si="136"/>
        <v/>
      </c>
      <c r="AH545" s="109" t="str">
        <f t="shared" ca="1" si="143"/>
        <v/>
      </c>
    </row>
    <row r="546" spans="5:34" x14ac:dyDescent="0.2">
      <c r="E546" s="108" t="str">
        <f ca="1">SELECTED!C546</f>
        <v/>
      </c>
      <c r="F546" s="104" t="str">
        <f ca="1">SELECTED!D546</f>
        <v/>
      </c>
      <c r="G546" s="104" t="str">
        <f ca="1">SELECTED!E546</f>
        <v/>
      </c>
      <c r="I546" s="110" t="str">
        <f t="shared" ca="1" si="129"/>
        <v/>
      </c>
      <c r="J546" s="110" t="str">
        <f t="shared" ca="1" si="130"/>
        <v/>
      </c>
      <c r="K546" s="110" t="str">
        <f t="shared" ca="1" si="131"/>
        <v/>
      </c>
      <c r="M546" s="110" t="str">
        <f ca="1">IFERROR(MATCH(E546,INDEX!A:A,1),"")</f>
        <v/>
      </c>
      <c r="N546" s="109" t="str">
        <f ca="1">IFERROR(OFFSET(INDEX!$F$1,M546-1,0),"")</f>
        <v/>
      </c>
      <c r="P546" s="109" t="str">
        <f t="shared" ca="1" si="137"/>
        <v/>
      </c>
      <c r="Q546" s="109" t="str">
        <f t="shared" ca="1" si="132"/>
        <v/>
      </c>
      <c r="R546" s="109" t="str">
        <f t="shared" ca="1" si="133"/>
        <v/>
      </c>
      <c r="S546" s="109" t="str">
        <f t="shared" ca="1" si="144"/>
        <v/>
      </c>
      <c r="T546" s="109" t="str">
        <f t="shared" ca="1" si="138"/>
        <v/>
      </c>
      <c r="V546" s="106" t="str">
        <f ca="1">IF(E546="","",IF(SUM($Q$4:Q546)=0,100000,ABS(SUM($P$4:P546)/SUM($Q$4:Q546))))</f>
        <v/>
      </c>
      <c r="W546" s="109" t="str">
        <f t="shared" ca="1" si="139"/>
        <v/>
      </c>
      <c r="X546" s="109" t="str">
        <f t="shared" ca="1" si="139"/>
        <v/>
      </c>
      <c r="Z546" s="110" t="str">
        <f t="shared" ca="1" si="134"/>
        <v/>
      </c>
      <c r="AA546" s="109" t="str">
        <f t="shared" ca="1" si="140"/>
        <v/>
      </c>
      <c r="AC546" s="110" t="str">
        <f t="shared" ca="1" si="135"/>
        <v/>
      </c>
      <c r="AD546" s="109" t="str">
        <f t="shared" ca="1" si="141"/>
        <v/>
      </c>
      <c r="AF546" s="109" t="str">
        <f t="shared" ca="1" si="142"/>
        <v/>
      </c>
      <c r="AG546" s="110" t="str">
        <f t="shared" ca="1" si="136"/>
        <v/>
      </c>
      <c r="AH546" s="109" t="str">
        <f t="shared" ca="1" si="143"/>
        <v/>
      </c>
    </row>
    <row r="547" spans="5:34" x14ac:dyDescent="0.2">
      <c r="E547" s="108" t="str">
        <f ca="1">SELECTED!C547</f>
        <v/>
      </c>
      <c r="F547" s="104" t="str">
        <f ca="1">SELECTED!D547</f>
        <v/>
      </c>
      <c r="G547" s="104" t="str">
        <f ca="1">SELECTED!E547</f>
        <v/>
      </c>
      <c r="I547" s="110" t="str">
        <f t="shared" ca="1" si="129"/>
        <v/>
      </c>
      <c r="J547" s="110" t="str">
        <f t="shared" ca="1" si="130"/>
        <v/>
      </c>
      <c r="K547" s="110" t="str">
        <f t="shared" ca="1" si="131"/>
        <v/>
      </c>
      <c r="M547" s="110" t="str">
        <f ca="1">IFERROR(MATCH(E547,INDEX!A:A,1),"")</f>
        <v/>
      </c>
      <c r="N547" s="109" t="str">
        <f ca="1">IFERROR(OFFSET(INDEX!$F$1,M547-1,0),"")</f>
        <v/>
      </c>
      <c r="P547" s="109" t="str">
        <f t="shared" ca="1" si="137"/>
        <v/>
      </c>
      <c r="Q547" s="109" t="str">
        <f t="shared" ca="1" si="132"/>
        <v/>
      </c>
      <c r="R547" s="109" t="str">
        <f t="shared" ca="1" si="133"/>
        <v/>
      </c>
      <c r="S547" s="109" t="str">
        <f t="shared" ca="1" si="144"/>
        <v/>
      </c>
      <c r="T547" s="109" t="str">
        <f t="shared" ca="1" si="138"/>
        <v/>
      </c>
      <c r="V547" s="106" t="str">
        <f ca="1">IF(E547="","",IF(SUM($Q$4:Q547)=0,100000,ABS(SUM($P$4:P547)/SUM($Q$4:Q547))))</f>
        <v/>
      </c>
      <c r="W547" s="109" t="str">
        <f t="shared" ca="1" si="139"/>
        <v/>
      </c>
      <c r="X547" s="109" t="str">
        <f t="shared" ca="1" si="139"/>
        <v/>
      </c>
      <c r="Z547" s="110" t="str">
        <f t="shared" ca="1" si="134"/>
        <v/>
      </c>
      <c r="AA547" s="109" t="str">
        <f t="shared" ca="1" si="140"/>
        <v/>
      </c>
      <c r="AC547" s="110" t="str">
        <f t="shared" ca="1" si="135"/>
        <v/>
      </c>
      <c r="AD547" s="109" t="str">
        <f t="shared" ca="1" si="141"/>
        <v/>
      </c>
      <c r="AF547" s="109" t="str">
        <f t="shared" ca="1" si="142"/>
        <v/>
      </c>
      <c r="AG547" s="110" t="str">
        <f t="shared" ca="1" si="136"/>
        <v/>
      </c>
      <c r="AH547" s="109" t="str">
        <f t="shared" ca="1" si="143"/>
        <v/>
      </c>
    </row>
    <row r="548" spans="5:34" x14ac:dyDescent="0.2">
      <c r="E548" s="108" t="str">
        <f ca="1">SELECTED!C548</f>
        <v/>
      </c>
      <c r="F548" s="104" t="str">
        <f ca="1">SELECTED!D548</f>
        <v/>
      </c>
      <c r="G548" s="104" t="str">
        <f ca="1">SELECTED!E548</f>
        <v/>
      </c>
      <c r="I548" s="110" t="str">
        <f t="shared" ca="1" si="129"/>
        <v/>
      </c>
      <c r="J548" s="110" t="str">
        <f t="shared" ca="1" si="130"/>
        <v/>
      </c>
      <c r="K548" s="110" t="str">
        <f t="shared" ca="1" si="131"/>
        <v/>
      </c>
      <c r="M548" s="110" t="str">
        <f ca="1">IFERROR(MATCH(E548,INDEX!A:A,1),"")</f>
        <v/>
      </c>
      <c r="N548" s="109" t="str">
        <f ca="1">IFERROR(OFFSET(INDEX!$F$1,M548-1,0),"")</f>
        <v/>
      </c>
      <c r="P548" s="109" t="str">
        <f t="shared" ca="1" si="137"/>
        <v/>
      </c>
      <c r="Q548" s="109" t="str">
        <f t="shared" ca="1" si="132"/>
        <v/>
      </c>
      <c r="R548" s="109" t="str">
        <f t="shared" ca="1" si="133"/>
        <v/>
      </c>
      <c r="S548" s="109" t="str">
        <f t="shared" ca="1" si="144"/>
        <v/>
      </c>
      <c r="T548" s="109" t="str">
        <f t="shared" ca="1" si="138"/>
        <v/>
      </c>
      <c r="V548" s="106" t="str">
        <f ca="1">IF(E548="","",IF(SUM($Q$4:Q548)=0,100000,ABS(SUM($P$4:P548)/SUM($Q$4:Q548))))</f>
        <v/>
      </c>
      <c r="W548" s="109" t="str">
        <f t="shared" ca="1" si="139"/>
        <v/>
      </c>
      <c r="X548" s="109" t="str">
        <f t="shared" ca="1" si="139"/>
        <v/>
      </c>
      <c r="Z548" s="110" t="str">
        <f t="shared" ca="1" si="134"/>
        <v/>
      </c>
      <c r="AA548" s="109" t="str">
        <f t="shared" ca="1" si="140"/>
        <v/>
      </c>
      <c r="AC548" s="110" t="str">
        <f t="shared" ca="1" si="135"/>
        <v/>
      </c>
      <c r="AD548" s="109" t="str">
        <f t="shared" ca="1" si="141"/>
        <v/>
      </c>
      <c r="AF548" s="109" t="str">
        <f t="shared" ca="1" si="142"/>
        <v/>
      </c>
      <c r="AG548" s="110" t="str">
        <f t="shared" ca="1" si="136"/>
        <v/>
      </c>
      <c r="AH548" s="109" t="str">
        <f t="shared" ca="1" si="143"/>
        <v/>
      </c>
    </row>
    <row r="549" spans="5:34" x14ac:dyDescent="0.2">
      <c r="E549" s="108" t="str">
        <f ca="1">SELECTED!C549</f>
        <v/>
      </c>
      <c r="F549" s="104" t="str">
        <f ca="1">SELECTED!D549</f>
        <v/>
      </c>
      <c r="G549" s="104" t="str">
        <f ca="1">SELECTED!E549</f>
        <v/>
      </c>
      <c r="I549" s="110" t="str">
        <f t="shared" ca="1" si="129"/>
        <v/>
      </c>
      <c r="J549" s="110" t="str">
        <f t="shared" ca="1" si="130"/>
        <v/>
      </c>
      <c r="K549" s="110" t="str">
        <f t="shared" ca="1" si="131"/>
        <v/>
      </c>
      <c r="M549" s="110" t="str">
        <f ca="1">IFERROR(MATCH(E549,INDEX!A:A,1),"")</f>
        <v/>
      </c>
      <c r="N549" s="109" t="str">
        <f ca="1">IFERROR(OFFSET(INDEX!$F$1,M549-1,0),"")</f>
        <v/>
      </c>
      <c r="P549" s="109" t="str">
        <f t="shared" ca="1" si="137"/>
        <v/>
      </c>
      <c r="Q549" s="109" t="str">
        <f t="shared" ca="1" si="132"/>
        <v/>
      </c>
      <c r="R549" s="109" t="str">
        <f t="shared" ca="1" si="133"/>
        <v/>
      </c>
      <c r="S549" s="109" t="str">
        <f t="shared" ca="1" si="144"/>
        <v/>
      </c>
      <c r="T549" s="109" t="str">
        <f t="shared" ca="1" si="138"/>
        <v/>
      </c>
      <c r="V549" s="106" t="str">
        <f ca="1">IF(E549="","",IF(SUM($Q$4:Q549)=0,100000,ABS(SUM($P$4:P549)/SUM($Q$4:Q549))))</f>
        <v/>
      </c>
      <c r="W549" s="109" t="str">
        <f t="shared" ca="1" si="139"/>
        <v/>
      </c>
      <c r="X549" s="109" t="str">
        <f t="shared" ca="1" si="139"/>
        <v/>
      </c>
      <c r="Z549" s="110" t="str">
        <f t="shared" ca="1" si="134"/>
        <v/>
      </c>
      <c r="AA549" s="109" t="str">
        <f t="shared" ca="1" si="140"/>
        <v/>
      </c>
      <c r="AC549" s="110" t="str">
        <f t="shared" ca="1" si="135"/>
        <v/>
      </c>
      <c r="AD549" s="109" t="str">
        <f t="shared" ca="1" si="141"/>
        <v/>
      </c>
      <c r="AF549" s="109" t="str">
        <f t="shared" ca="1" si="142"/>
        <v/>
      </c>
      <c r="AG549" s="110" t="str">
        <f t="shared" ca="1" si="136"/>
        <v/>
      </c>
      <c r="AH549" s="109" t="str">
        <f t="shared" ca="1" si="143"/>
        <v/>
      </c>
    </row>
    <row r="550" spans="5:34" x14ac:dyDescent="0.2">
      <c r="E550" s="108" t="str">
        <f ca="1">SELECTED!C550</f>
        <v/>
      </c>
      <c r="F550" s="104" t="str">
        <f ca="1">SELECTED!D550</f>
        <v/>
      </c>
      <c r="G550" s="104" t="str">
        <f ca="1">SELECTED!E550</f>
        <v/>
      </c>
      <c r="I550" s="110" t="str">
        <f t="shared" ca="1" si="129"/>
        <v/>
      </c>
      <c r="J550" s="110" t="str">
        <f t="shared" ca="1" si="130"/>
        <v/>
      </c>
      <c r="K550" s="110" t="str">
        <f t="shared" ca="1" si="131"/>
        <v/>
      </c>
      <c r="M550" s="110" t="str">
        <f ca="1">IFERROR(MATCH(E550,INDEX!A:A,1),"")</f>
        <v/>
      </c>
      <c r="N550" s="109" t="str">
        <f ca="1">IFERROR(OFFSET(INDEX!$F$1,M550-1,0),"")</f>
        <v/>
      </c>
      <c r="P550" s="109" t="str">
        <f t="shared" ca="1" si="137"/>
        <v/>
      </c>
      <c r="Q550" s="109" t="str">
        <f t="shared" ca="1" si="132"/>
        <v/>
      </c>
      <c r="R550" s="109" t="str">
        <f t="shared" ca="1" si="133"/>
        <v/>
      </c>
      <c r="S550" s="109" t="str">
        <f t="shared" ca="1" si="144"/>
        <v/>
      </c>
      <c r="T550" s="109" t="str">
        <f t="shared" ca="1" si="138"/>
        <v/>
      </c>
      <c r="V550" s="106" t="str">
        <f ca="1">IF(E550="","",IF(SUM($Q$4:Q550)=0,100000,ABS(SUM($P$4:P550)/SUM($Q$4:Q550))))</f>
        <v/>
      </c>
      <c r="W550" s="109" t="str">
        <f t="shared" ca="1" si="139"/>
        <v/>
      </c>
      <c r="X550" s="109" t="str">
        <f t="shared" ca="1" si="139"/>
        <v/>
      </c>
      <c r="Z550" s="110" t="str">
        <f t="shared" ca="1" si="134"/>
        <v/>
      </c>
      <c r="AA550" s="109" t="str">
        <f t="shared" ca="1" si="140"/>
        <v/>
      </c>
      <c r="AC550" s="110" t="str">
        <f t="shared" ca="1" si="135"/>
        <v/>
      </c>
      <c r="AD550" s="109" t="str">
        <f t="shared" ca="1" si="141"/>
        <v/>
      </c>
      <c r="AF550" s="109" t="str">
        <f t="shared" ca="1" si="142"/>
        <v/>
      </c>
      <c r="AG550" s="110" t="str">
        <f t="shared" ca="1" si="136"/>
        <v/>
      </c>
      <c r="AH550" s="109" t="str">
        <f t="shared" ca="1" si="143"/>
        <v/>
      </c>
    </row>
    <row r="551" spans="5:34" x14ac:dyDescent="0.2">
      <c r="E551" s="108" t="str">
        <f ca="1">SELECTED!C551</f>
        <v/>
      </c>
      <c r="F551" s="104" t="str">
        <f ca="1">SELECTED!D551</f>
        <v/>
      </c>
      <c r="G551" s="104" t="str">
        <f ca="1">SELECTED!E551</f>
        <v/>
      </c>
      <c r="I551" s="110" t="str">
        <f t="shared" ca="1" si="129"/>
        <v/>
      </c>
      <c r="J551" s="110" t="str">
        <f t="shared" ca="1" si="130"/>
        <v/>
      </c>
      <c r="K551" s="110" t="str">
        <f t="shared" ca="1" si="131"/>
        <v/>
      </c>
      <c r="M551" s="110" t="str">
        <f ca="1">IFERROR(MATCH(E551,INDEX!A:A,1),"")</f>
        <v/>
      </c>
      <c r="N551" s="109" t="str">
        <f ca="1">IFERROR(OFFSET(INDEX!$F$1,M551-1,0),"")</f>
        <v/>
      </c>
      <c r="P551" s="109" t="str">
        <f t="shared" ca="1" si="137"/>
        <v/>
      </c>
      <c r="Q551" s="109" t="str">
        <f t="shared" ca="1" si="132"/>
        <v/>
      </c>
      <c r="R551" s="109" t="str">
        <f t="shared" ca="1" si="133"/>
        <v/>
      </c>
      <c r="S551" s="109" t="str">
        <f t="shared" ca="1" si="144"/>
        <v/>
      </c>
      <c r="T551" s="109" t="str">
        <f t="shared" ca="1" si="138"/>
        <v/>
      </c>
      <c r="V551" s="106" t="str">
        <f ca="1">IF(E551="","",IF(SUM($Q$4:Q551)=0,100000,ABS(SUM($P$4:P551)/SUM($Q$4:Q551))))</f>
        <v/>
      </c>
      <c r="W551" s="109" t="str">
        <f t="shared" ca="1" si="139"/>
        <v/>
      </c>
      <c r="X551" s="109" t="str">
        <f t="shared" ca="1" si="139"/>
        <v/>
      </c>
      <c r="Z551" s="110" t="str">
        <f t="shared" ca="1" si="134"/>
        <v/>
      </c>
      <c r="AA551" s="109" t="str">
        <f t="shared" ca="1" si="140"/>
        <v/>
      </c>
      <c r="AC551" s="110" t="str">
        <f t="shared" ca="1" si="135"/>
        <v/>
      </c>
      <c r="AD551" s="109" t="str">
        <f t="shared" ca="1" si="141"/>
        <v/>
      </c>
      <c r="AF551" s="109" t="str">
        <f t="shared" ca="1" si="142"/>
        <v/>
      </c>
      <c r="AG551" s="110" t="str">
        <f t="shared" ca="1" si="136"/>
        <v/>
      </c>
      <c r="AH551" s="109" t="str">
        <f t="shared" ca="1" si="143"/>
        <v/>
      </c>
    </row>
    <row r="552" spans="5:34" x14ac:dyDescent="0.2">
      <c r="E552" s="108" t="str">
        <f ca="1">SELECTED!C552</f>
        <v/>
      </c>
      <c r="F552" s="104" t="str">
        <f ca="1">SELECTED!D552</f>
        <v/>
      </c>
      <c r="G552" s="104" t="str">
        <f ca="1">SELECTED!E552</f>
        <v/>
      </c>
      <c r="I552" s="110" t="str">
        <f t="shared" ca="1" si="129"/>
        <v/>
      </c>
      <c r="J552" s="110" t="str">
        <f t="shared" ca="1" si="130"/>
        <v/>
      </c>
      <c r="K552" s="110" t="str">
        <f t="shared" ca="1" si="131"/>
        <v/>
      </c>
      <c r="M552" s="110" t="str">
        <f ca="1">IFERROR(MATCH(E552,INDEX!A:A,1),"")</f>
        <v/>
      </c>
      <c r="N552" s="109" t="str">
        <f ca="1">IFERROR(OFFSET(INDEX!$F$1,M552-1,0),"")</f>
        <v/>
      </c>
      <c r="P552" s="109" t="str">
        <f t="shared" ca="1" si="137"/>
        <v/>
      </c>
      <c r="Q552" s="109" t="str">
        <f t="shared" ca="1" si="132"/>
        <v/>
      </c>
      <c r="R552" s="109" t="str">
        <f t="shared" ca="1" si="133"/>
        <v/>
      </c>
      <c r="S552" s="109" t="str">
        <f t="shared" ca="1" si="144"/>
        <v/>
      </c>
      <c r="T552" s="109" t="str">
        <f t="shared" ca="1" si="138"/>
        <v/>
      </c>
      <c r="V552" s="106" t="str">
        <f ca="1">IF(E552="","",IF(SUM($Q$4:Q552)=0,100000,ABS(SUM($P$4:P552)/SUM($Q$4:Q552))))</f>
        <v/>
      </c>
      <c r="W552" s="109" t="str">
        <f t="shared" ca="1" si="139"/>
        <v/>
      </c>
      <c r="X552" s="109" t="str">
        <f t="shared" ca="1" si="139"/>
        <v/>
      </c>
      <c r="Z552" s="110" t="str">
        <f t="shared" ca="1" si="134"/>
        <v/>
      </c>
      <c r="AA552" s="109" t="str">
        <f t="shared" ca="1" si="140"/>
        <v/>
      </c>
      <c r="AC552" s="110" t="str">
        <f t="shared" ca="1" si="135"/>
        <v/>
      </c>
      <c r="AD552" s="109" t="str">
        <f t="shared" ca="1" si="141"/>
        <v/>
      </c>
      <c r="AF552" s="109" t="str">
        <f t="shared" ca="1" si="142"/>
        <v/>
      </c>
      <c r="AG552" s="110" t="str">
        <f t="shared" ca="1" si="136"/>
        <v/>
      </c>
      <c r="AH552" s="109" t="str">
        <f t="shared" ca="1" si="143"/>
        <v/>
      </c>
    </row>
    <row r="553" spans="5:34" x14ac:dyDescent="0.2">
      <c r="E553" s="108" t="str">
        <f ca="1">SELECTED!C553</f>
        <v/>
      </c>
      <c r="F553" s="104" t="str">
        <f ca="1">SELECTED!D553</f>
        <v/>
      </c>
      <c r="G553" s="104" t="str">
        <f ca="1">SELECTED!E553</f>
        <v/>
      </c>
      <c r="I553" s="110" t="str">
        <f t="shared" ca="1" si="129"/>
        <v/>
      </c>
      <c r="J553" s="110" t="str">
        <f t="shared" ca="1" si="130"/>
        <v/>
      </c>
      <c r="K553" s="110" t="str">
        <f t="shared" ca="1" si="131"/>
        <v/>
      </c>
      <c r="M553" s="110" t="str">
        <f ca="1">IFERROR(MATCH(E553,INDEX!A:A,1),"")</f>
        <v/>
      </c>
      <c r="N553" s="109" t="str">
        <f ca="1">IFERROR(OFFSET(INDEX!$F$1,M553-1,0),"")</f>
        <v/>
      </c>
      <c r="P553" s="109" t="str">
        <f t="shared" ca="1" si="137"/>
        <v/>
      </c>
      <c r="Q553" s="109" t="str">
        <f t="shared" ca="1" si="132"/>
        <v/>
      </c>
      <c r="R553" s="109" t="str">
        <f t="shared" ca="1" si="133"/>
        <v/>
      </c>
      <c r="S553" s="109" t="str">
        <f t="shared" ca="1" si="144"/>
        <v/>
      </c>
      <c r="T553" s="109" t="str">
        <f t="shared" ca="1" si="138"/>
        <v/>
      </c>
      <c r="V553" s="106" t="str">
        <f ca="1">IF(E553="","",IF(SUM($Q$4:Q553)=0,100000,ABS(SUM($P$4:P553)/SUM($Q$4:Q553))))</f>
        <v/>
      </c>
      <c r="W553" s="109" t="str">
        <f t="shared" ca="1" si="139"/>
        <v/>
      </c>
      <c r="X553" s="109" t="str">
        <f t="shared" ca="1" si="139"/>
        <v/>
      </c>
      <c r="Z553" s="110" t="str">
        <f t="shared" ca="1" si="134"/>
        <v/>
      </c>
      <c r="AA553" s="109" t="str">
        <f t="shared" ca="1" si="140"/>
        <v/>
      </c>
      <c r="AC553" s="110" t="str">
        <f t="shared" ca="1" si="135"/>
        <v/>
      </c>
      <c r="AD553" s="109" t="str">
        <f t="shared" ca="1" si="141"/>
        <v/>
      </c>
      <c r="AF553" s="109" t="str">
        <f t="shared" ca="1" si="142"/>
        <v/>
      </c>
      <c r="AG553" s="110" t="str">
        <f t="shared" ca="1" si="136"/>
        <v/>
      </c>
      <c r="AH553" s="109" t="str">
        <f t="shared" ca="1" si="143"/>
        <v/>
      </c>
    </row>
    <row r="554" spans="5:34" x14ac:dyDescent="0.2">
      <c r="E554" s="108" t="str">
        <f ca="1">SELECTED!C554</f>
        <v/>
      </c>
      <c r="F554" s="104" t="str">
        <f ca="1">SELECTED!D554</f>
        <v/>
      </c>
      <c r="G554" s="104" t="str">
        <f ca="1">SELECTED!E554</f>
        <v/>
      </c>
      <c r="I554" s="110" t="str">
        <f t="shared" ca="1" si="129"/>
        <v/>
      </c>
      <c r="J554" s="110" t="str">
        <f t="shared" ca="1" si="130"/>
        <v/>
      </c>
      <c r="K554" s="110" t="str">
        <f t="shared" ca="1" si="131"/>
        <v/>
      </c>
      <c r="M554" s="110" t="str">
        <f ca="1">IFERROR(MATCH(E554,INDEX!A:A,1),"")</f>
        <v/>
      </c>
      <c r="N554" s="109" t="str">
        <f ca="1">IFERROR(OFFSET(INDEX!$F$1,M554-1,0),"")</f>
        <v/>
      </c>
      <c r="P554" s="109" t="str">
        <f t="shared" ca="1" si="137"/>
        <v/>
      </c>
      <c r="Q554" s="109" t="str">
        <f t="shared" ca="1" si="132"/>
        <v/>
      </c>
      <c r="R554" s="109" t="str">
        <f t="shared" ca="1" si="133"/>
        <v/>
      </c>
      <c r="S554" s="109" t="str">
        <f t="shared" ca="1" si="144"/>
        <v/>
      </c>
      <c r="T554" s="109" t="str">
        <f t="shared" ca="1" si="138"/>
        <v/>
      </c>
      <c r="V554" s="106" t="str">
        <f ca="1">IF(E554="","",IF(SUM($Q$4:Q554)=0,100000,ABS(SUM($P$4:P554)/SUM($Q$4:Q554))))</f>
        <v/>
      </c>
      <c r="W554" s="109" t="str">
        <f t="shared" ca="1" si="139"/>
        <v/>
      </c>
      <c r="X554" s="109" t="str">
        <f t="shared" ca="1" si="139"/>
        <v/>
      </c>
      <c r="Z554" s="110" t="str">
        <f t="shared" ca="1" si="134"/>
        <v/>
      </c>
      <c r="AA554" s="109" t="str">
        <f t="shared" ca="1" si="140"/>
        <v/>
      </c>
      <c r="AC554" s="110" t="str">
        <f t="shared" ca="1" si="135"/>
        <v/>
      </c>
      <c r="AD554" s="109" t="str">
        <f t="shared" ca="1" si="141"/>
        <v/>
      </c>
      <c r="AF554" s="109" t="str">
        <f t="shared" ca="1" si="142"/>
        <v/>
      </c>
      <c r="AG554" s="110" t="str">
        <f t="shared" ca="1" si="136"/>
        <v/>
      </c>
      <c r="AH554" s="109" t="str">
        <f t="shared" ca="1" si="143"/>
        <v/>
      </c>
    </row>
    <row r="555" spans="5:34" x14ac:dyDescent="0.2">
      <c r="E555" s="108" t="str">
        <f ca="1">SELECTED!C555</f>
        <v/>
      </c>
      <c r="F555" s="104" t="str">
        <f ca="1">SELECTED!D555</f>
        <v/>
      </c>
      <c r="G555" s="104" t="str">
        <f ca="1">SELECTED!E555</f>
        <v/>
      </c>
      <c r="I555" s="110" t="str">
        <f t="shared" ca="1" si="129"/>
        <v/>
      </c>
      <c r="J555" s="110" t="str">
        <f t="shared" ca="1" si="130"/>
        <v/>
      </c>
      <c r="K555" s="110" t="str">
        <f t="shared" ca="1" si="131"/>
        <v/>
      </c>
      <c r="M555" s="110" t="str">
        <f ca="1">IFERROR(MATCH(E555,INDEX!A:A,1),"")</f>
        <v/>
      </c>
      <c r="N555" s="109" t="str">
        <f ca="1">IFERROR(OFFSET(INDEX!$F$1,M555-1,0),"")</f>
        <v/>
      </c>
      <c r="P555" s="109" t="str">
        <f t="shared" ca="1" si="137"/>
        <v/>
      </c>
      <c r="Q555" s="109" t="str">
        <f t="shared" ca="1" si="132"/>
        <v/>
      </c>
      <c r="R555" s="109" t="str">
        <f t="shared" ca="1" si="133"/>
        <v/>
      </c>
      <c r="S555" s="109" t="str">
        <f t="shared" ca="1" si="144"/>
        <v/>
      </c>
      <c r="T555" s="109" t="str">
        <f t="shared" ca="1" si="138"/>
        <v/>
      </c>
      <c r="V555" s="106" t="str">
        <f ca="1">IF(E555="","",IF(SUM($Q$4:Q555)=0,100000,ABS(SUM($P$4:P555)/SUM($Q$4:Q555))))</f>
        <v/>
      </c>
      <c r="W555" s="109" t="str">
        <f t="shared" ca="1" si="139"/>
        <v/>
      </c>
      <c r="X555" s="109" t="str">
        <f t="shared" ca="1" si="139"/>
        <v/>
      </c>
      <c r="Z555" s="110" t="str">
        <f t="shared" ca="1" si="134"/>
        <v/>
      </c>
      <c r="AA555" s="109" t="str">
        <f t="shared" ca="1" si="140"/>
        <v/>
      </c>
      <c r="AC555" s="110" t="str">
        <f t="shared" ca="1" si="135"/>
        <v/>
      </c>
      <c r="AD555" s="109" t="str">
        <f t="shared" ca="1" si="141"/>
        <v/>
      </c>
      <c r="AF555" s="109" t="str">
        <f t="shared" ca="1" si="142"/>
        <v/>
      </c>
      <c r="AG555" s="110" t="str">
        <f t="shared" ca="1" si="136"/>
        <v/>
      </c>
      <c r="AH555" s="109" t="str">
        <f t="shared" ca="1" si="143"/>
        <v/>
      </c>
    </row>
    <row r="556" spans="5:34" x14ac:dyDescent="0.2">
      <c r="E556" s="108" t="str">
        <f ca="1">SELECTED!C556</f>
        <v/>
      </c>
      <c r="F556" s="104" t="str">
        <f ca="1">SELECTED!D556</f>
        <v/>
      </c>
      <c r="G556" s="104" t="str">
        <f ca="1">SELECTED!E556</f>
        <v/>
      </c>
      <c r="I556" s="110" t="str">
        <f t="shared" ca="1" si="129"/>
        <v/>
      </c>
      <c r="J556" s="110" t="str">
        <f t="shared" ca="1" si="130"/>
        <v/>
      </c>
      <c r="K556" s="110" t="str">
        <f t="shared" ca="1" si="131"/>
        <v/>
      </c>
      <c r="M556" s="110" t="str">
        <f ca="1">IFERROR(MATCH(E556,INDEX!A:A,1),"")</f>
        <v/>
      </c>
      <c r="N556" s="109" t="str">
        <f ca="1">IFERROR(OFFSET(INDEX!$F$1,M556-1,0),"")</f>
        <v/>
      </c>
      <c r="P556" s="109" t="str">
        <f t="shared" ca="1" si="137"/>
        <v/>
      </c>
      <c r="Q556" s="109" t="str">
        <f t="shared" ca="1" si="132"/>
        <v/>
      </c>
      <c r="R556" s="109" t="str">
        <f t="shared" ca="1" si="133"/>
        <v/>
      </c>
      <c r="S556" s="109" t="str">
        <f t="shared" ca="1" si="144"/>
        <v/>
      </c>
      <c r="T556" s="109" t="str">
        <f t="shared" ca="1" si="138"/>
        <v/>
      </c>
      <c r="V556" s="106" t="str">
        <f ca="1">IF(E556="","",IF(SUM($Q$4:Q556)=0,100000,ABS(SUM($P$4:P556)/SUM($Q$4:Q556))))</f>
        <v/>
      </c>
      <c r="W556" s="109" t="str">
        <f t="shared" ca="1" si="139"/>
        <v/>
      </c>
      <c r="X556" s="109" t="str">
        <f t="shared" ca="1" si="139"/>
        <v/>
      </c>
      <c r="Z556" s="110" t="str">
        <f t="shared" ca="1" si="134"/>
        <v/>
      </c>
      <c r="AA556" s="109" t="str">
        <f t="shared" ca="1" si="140"/>
        <v/>
      </c>
      <c r="AC556" s="110" t="str">
        <f t="shared" ca="1" si="135"/>
        <v/>
      </c>
      <c r="AD556" s="109" t="str">
        <f t="shared" ca="1" si="141"/>
        <v/>
      </c>
      <c r="AF556" s="109" t="str">
        <f t="shared" ca="1" si="142"/>
        <v/>
      </c>
      <c r="AG556" s="110" t="str">
        <f t="shared" ca="1" si="136"/>
        <v/>
      </c>
      <c r="AH556" s="109" t="str">
        <f t="shared" ca="1" si="143"/>
        <v/>
      </c>
    </row>
    <row r="557" spans="5:34" x14ac:dyDescent="0.2">
      <c r="E557" s="108" t="str">
        <f ca="1">SELECTED!C557</f>
        <v/>
      </c>
      <c r="F557" s="104" t="str">
        <f ca="1">SELECTED!D557</f>
        <v/>
      </c>
      <c r="G557" s="104" t="str">
        <f ca="1">SELECTED!E557</f>
        <v/>
      </c>
      <c r="I557" s="110" t="str">
        <f t="shared" ca="1" si="129"/>
        <v/>
      </c>
      <c r="J557" s="110" t="str">
        <f t="shared" ca="1" si="130"/>
        <v/>
      </c>
      <c r="K557" s="110" t="str">
        <f t="shared" ca="1" si="131"/>
        <v/>
      </c>
      <c r="M557" s="110" t="str">
        <f ca="1">IFERROR(MATCH(E557,INDEX!A:A,1),"")</f>
        <v/>
      </c>
      <c r="N557" s="109" t="str">
        <f ca="1">IFERROR(OFFSET(INDEX!$F$1,M557-1,0),"")</f>
        <v/>
      </c>
      <c r="P557" s="109" t="str">
        <f t="shared" ca="1" si="137"/>
        <v/>
      </c>
      <c r="Q557" s="109" t="str">
        <f t="shared" ca="1" si="132"/>
        <v/>
      </c>
      <c r="R557" s="109" t="str">
        <f t="shared" ca="1" si="133"/>
        <v/>
      </c>
      <c r="S557" s="109" t="str">
        <f t="shared" ca="1" si="144"/>
        <v/>
      </c>
      <c r="T557" s="109" t="str">
        <f t="shared" ca="1" si="138"/>
        <v/>
      </c>
      <c r="V557" s="106" t="str">
        <f ca="1">IF(E557="","",IF(SUM($Q$4:Q557)=0,100000,ABS(SUM($P$4:P557)/SUM($Q$4:Q557))))</f>
        <v/>
      </c>
      <c r="W557" s="109" t="str">
        <f t="shared" ca="1" si="139"/>
        <v/>
      </c>
      <c r="X557" s="109" t="str">
        <f t="shared" ca="1" si="139"/>
        <v/>
      </c>
      <c r="Z557" s="110" t="str">
        <f t="shared" ca="1" si="134"/>
        <v/>
      </c>
      <c r="AA557" s="109" t="str">
        <f t="shared" ca="1" si="140"/>
        <v/>
      </c>
      <c r="AC557" s="110" t="str">
        <f t="shared" ca="1" si="135"/>
        <v/>
      </c>
      <c r="AD557" s="109" t="str">
        <f t="shared" ca="1" si="141"/>
        <v/>
      </c>
      <c r="AF557" s="109" t="str">
        <f t="shared" ca="1" si="142"/>
        <v/>
      </c>
      <c r="AG557" s="110" t="str">
        <f t="shared" ca="1" si="136"/>
        <v/>
      </c>
      <c r="AH557" s="109" t="str">
        <f t="shared" ca="1" si="143"/>
        <v/>
      </c>
    </row>
    <row r="558" spans="5:34" x14ac:dyDescent="0.2">
      <c r="E558" s="108" t="str">
        <f ca="1">SELECTED!C558</f>
        <v/>
      </c>
      <c r="F558" s="104" t="str">
        <f ca="1">SELECTED!D558</f>
        <v/>
      </c>
      <c r="G558" s="104" t="str">
        <f ca="1">SELECTED!E558</f>
        <v/>
      </c>
      <c r="I558" s="110" t="str">
        <f t="shared" ca="1" si="129"/>
        <v/>
      </c>
      <c r="J558" s="110" t="str">
        <f t="shared" ca="1" si="130"/>
        <v/>
      </c>
      <c r="K558" s="110" t="str">
        <f t="shared" ca="1" si="131"/>
        <v/>
      </c>
      <c r="M558" s="110" t="str">
        <f ca="1">IFERROR(MATCH(E558,INDEX!A:A,1),"")</f>
        <v/>
      </c>
      <c r="N558" s="109" t="str">
        <f ca="1">IFERROR(OFFSET(INDEX!$F$1,M558-1,0),"")</f>
        <v/>
      </c>
      <c r="P558" s="109" t="str">
        <f t="shared" ca="1" si="137"/>
        <v/>
      </c>
      <c r="Q558" s="109" t="str">
        <f t="shared" ca="1" si="132"/>
        <v/>
      </c>
      <c r="R558" s="109" t="str">
        <f t="shared" ca="1" si="133"/>
        <v/>
      </c>
      <c r="S558" s="109" t="str">
        <f t="shared" ca="1" si="144"/>
        <v/>
      </c>
      <c r="T558" s="109" t="str">
        <f t="shared" ca="1" si="138"/>
        <v/>
      </c>
      <c r="V558" s="106" t="str">
        <f ca="1">IF(E558="","",IF(SUM($Q$4:Q558)=0,100000,ABS(SUM($P$4:P558)/SUM($Q$4:Q558))))</f>
        <v/>
      </c>
      <c r="W558" s="109" t="str">
        <f t="shared" ca="1" si="139"/>
        <v/>
      </c>
      <c r="X558" s="109" t="str">
        <f t="shared" ca="1" si="139"/>
        <v/>
      </c>
      <c r="Z558" s="110" t="str">
        <f t="shared" ca="1" si="134"/>
        <v/>
      </c>
      <c r="AA558" s="109" t="str">
        <f t="shared" ca="1" si="140"/>
        <v/>
      </c>
      <c r="AC558" s="110" t="str">
        <f t="shared" ca="1" si="135"/>
        <v/>
      </c>
      <c r="AD558" s="109" t="str">
        <f t="shared" ca="1" si="141"/>
        <v/>
      </c>
      <c r="AF558" s="109" t="str">
        <f t="shared" ca="1" si="142"/>
        <v/>
      </c>
      <c r="AG558" s="110" t="str">
        <f t="shared" ca="1" si="136"/>
        <v/>
      </c>
      <c r="AH558" s="109" t="str">
        <f t="shared" ca="1" si="143"/>
        <v/>
      </c>
    </row>
    <row r="559" spans="5:34" x14ac:dyDescent="0.2">
      <c r="E559" s="108" t="str">
        <f ca="1">SELECTED!C559</f>
        <v/>
      </c>
      <c r="F559" s="104" t="str">
        <f ca="1">SELECTED!D559</f>
        <v/>
      </c>
      <c r="G559" s="104" t="str">
        <f ca="1">SELECTED!E559</f>
        <v/>
      </c>
      <c r="I559" s="110" t="str">
        <f t="shared" ca="1" si="129"/>
        <v/>
      </c>
      <c r="J559" s="110" t="str">
        <f t="shared" ca="1" si="130"/>
        <v/>
      </c>
      <c r="K559" s="110" t="str">
        <f t="shared" ca="1" si="131"/>
        <v/>
      </c>
      <c r="M559" s="110" t="str">
        <f ca="1">IFERROR(MATCH(E559,INDEX!A:A,1),"")</f>
        <v/>
      </c>
      <c r="N559" s="109" t="str">
        <f ca="1">IFERROR(OFFSET(INDEX!$F$1,M559-1,0),"")</f>
        <v/>
      </c>
      <c r="P559" s="109" t="str">
        <f t="shared" ca="1" si="137"/>
        <v/>
      </c>
      <c r="Q559" s="109" t="str">
        <f t="shared" ca="1" si="132"/>
        <v/>
      </c>
      <c r="R559" s="109" t="str">
        <f t="shared" ca="1" si="133"/>
        <v/>
      </c>
      <c r="S559" s="109" t="str">
        <f t="shared" ca="1" si="144"/>
        <v/>
      </c>
      <c r="T559" s="109" t="str">
        <f t="shared" ca="1" si="138"/>
        <v/>
      </c>
      <c r="V559" s="106" t="str">
        <f ca="1">IF(E559="","",IF(SUM($Q$4:Q559)=0,100000,ABS(SUM($P$4:P559)/SUM($Q$4:Q559))))</f>
        <v/>
      </c>
      <c r="W559" s="109" t="str">
        <f t="shared" ca="1" si="139"/>
        <v/>
      </c>
      <c r="X559" s="109" t="str">
        <f t="shared" ca="1" si="139"/>
        <v/>
      </c>
      <c r="Z559" s="110" t="str">
        <f t="shared" ca="1" si="134"/>
        <v/>
      </c>
      <c r="AA559" s="109" t="str">
        <f t="shared" ca="1" si="140"/>
        <v/>
      </c>
      <c r="AC559" s="110" t="str">
        <f t="shared" ca="1" si="135"/>
        <v/>
      </c>
      <c r="AD559" s="109" t="str">
        <f t="shared" ca="1" si="141"/>
        <v/>
      </c>
      <c r="AF559" s="109" t="str">
        <f t="shared" ca="1" si="142"/>
        <v/>
      </c>
      <c r="AG559" s="110" t="str">
        <f t="shared" ca="1" si="136"/>
        <v/>
      </c>
      <c r="AH559" s="109" t="str">
        <f t="shared" ca="1" si="143"/>
        <v/>
      </c>
    </row>
    <row r="560" spans="5:34" x14ac:dyDescent="0.2">
      <c r="E560" s="108" t="str">
        <f ca="1">SELECTED!C560</f>
        <v/>
      </c>
      <c r="F560" s="104" t="str">
        <f ca="1">SELECTED!D560</f>
        <v/>
      </c>
      <c r="G560" s="104" t="str">
        <f ca="1">SELECTED!E560</f>
        <v/>
      </c>
      <c r="I560" s="110" t="str">
        <f t="shared" ca="1" si="129"/>
        <v/>
      </c>
      <c r="J560" s="110" t="str">
        <f t="shared" ca="1" si="130"/>
        <v/>
      </c>
      <c r="K560" s="110" t="str">
        <f t="shared" ca="1" si="131"/>
        <v/>
      </c>
      <c r="M560" s="110" t="str">
        <f ca="1">IFERROR(MATCH(E560,INDEX!A:A,1),"")</f>
        <v/>
      </c>
      <c r="N560" s="109" t="str">
        <f ca="1">IFERROR(OFFSET(INDEX!$F$1,M560-1,0),"")</f>
        <v/>
      </c>
      <c r="P560" s="109" t="str">
        <f t="shared" ca="1" si="137"/>
        <v/>
      </c>
      <c r="Q560" s="109" t="str">
        <f t="shared" ca="1" si="132"/>
        <v/>
      </c>
      <c r="R560" s="109" t="str">
        <f t="shared" ca="1" si="133"/>
        <v/>
      </c>
      <c r="S560" s="109" t="str">
        <f t="shared" ca="1" si="144"/>
        <v/>
      </c>
      <c r="T560" s="109" t="str">
        <f t="shared" ca="1" si="138"/>
        <v/>
      </c>
      <c r="V560" s="106" t="str">
        <f ca="1">IF(E560="","",IF(SUM($Q$4:Q560)=0,100000,ABS(SUM($P$4:P560)/SUM($Q$4:Q560))))</f>
        <v/>
      </c>
      <c r="W560" s="109" t="str">
        <f t="shared" ca="1" si="139"/>
        <v/>
      </c>
      <c r="X560" s="109" t="str">
        <f t="shared" ca="1" si="139"/>
        <v/>
      </c>
      <c r="Z560" s="110" t="str">
        <f t="shared" ca="1" si="134"/>
        <v/>
      </c>
      <c r="AA560" s="109" t="str">
        <f t="shared" ca="1" si="140"/>
        <v/>
      </c>
      <c r="AC560" s="110" t="str">
        <f t="shared" ca="1" si="135"/>
        <v/>
      </c>
      <c r="AD560" s="109" t="str">
        <f t="shared" ca="1" si="141"/>
        <v/>
      </c>
      <c r="AF560" s="109" t="str">
        <f t="shared" ca="1" si="142"/>
        <v/>
      </c>
      <c r="AG560" s="110" t="str">
        <f t="shared" ca="1" si="136"/>
        <v/>
      </c>
      <c r="AH560" s="109" t="str">
        <f t="shared" ca="1" si="143"/>
        <v/>
      </c>
    </row>
    <row r="561" spans="5:34" x14ac:dyDescent="0.2">
      <c r="E561" s="108" t="str">
        <f ca="1">SELECTED!C561</f>
        <v/>
      </c>
      <c r="F561" s="104" t="str">
        <f ca="1">SELECTED!D561</f>
        <v/>
      </c>
      <c r="G561" s="104" t="str">
        <f ca="1">SELECTED!E561</f>
        <v/>
      </c>
      <c r="I561" s="110" t="str">
        <f t="shared" ca="1" si="129"/>
        <v/>
      </c>
      <c r="J561" s="110" t="str">
        <f t="shared" ca="1" si="130"/>
        <v/>
      </c>
      <c r="K561" s="110" t="str">
        <f t="shared" ca="1" si="131"/>
        <v/>
      </c>
      <c r="M561" s="110" t="str">
        <f ca="1">IFERROR(MATCH(E561,INDEX!A:A,1),"")</f>
        <v/>
      </c>
      <c r="N561" s="109" t="str">
        <f ca="1">IFERROR(OFFSET(INDEX!$F$1,M561-1,0),"")</f>
        <v/>
      </c>
      <c r="P561" s="109" t="str">
        <f t="shared" ca="1" si="137"/>
        <v/>
      </c>
      <c r="Q561" s="109" t="str">
        <f t="shared" ca="1" si="132"/>
        <v/>
      </c>
      <c r="R561" s="109" t="str">
        <f t="shared" ca="1" si="133"/>
        <v/>
      </c>
      <c r="S561" s="109" t="str">
        <f t="shared" ca="1" si="144"/>
        <v/>
      </c>
      <c r="T561" s="109" t="str">
        <f t="shared" ca="1" si="138"/>
        <v/>
      </c>
      <c r="V561" s="106" t="str">
        <f ca="1">IF(E561="","",IF(SUM($Q$4:Q561)=0,100000,ABS(SUM($P$4:P561)/SUM($Q$4:Q561))))</f>
        <v/>
      </c>
      <c r="W561" s="109" t="str">
        <f t="shared" ca="1" si="139"/>
        <v/>
      </c>
      <c r="X561" s="109" t="str">
        <f t="shared" ca="1" si="139"/>
        <v/>
      </c>
      <c r="Z561" s="110" t="str">
        <f t="shared" ca="1" si="134"/>
        <v/>
      </c>
      <c r="AA561" s="109" t="str">
        <f t="shared" ca="1" si="140"/>
        <v/>
      </c>
      <c r="AC561" s="110" t="str">
        <f t="shared" ca="1" si="135"/>
        <v/>
      </c>
      <c r="AD561" s="109" t="str">
        <f t="shared" ca="1" si="141"/>
        <v/>
      </c>
      <c r="AF561" s="109" t="str">
        <f t="shared" ca="1" si="142"/>
        <v/>
      </c>
      <c r="AG561" s="110" t="str">
        <f t="shared" ca="1" si="136"/>
        <v/>
      </c>
      <c r="AH561" s="109" t="str">
        <f t="shared" ca="1" si="143"/>
        <v/>
      </c>
    </row>
    <row r="562" spans="5:34" x14ac:dyDescent="0.2">
      <c r="E562" s="108" t="str">
        <f ca="1">SELECTED!C562</f>
        <v/>
      </c>
      <c r="F562" s="104" t="str">
        <f ca="1">SELECTED!D562</f>
        <v/>
      </c>
      <c r="G562" s="104" t="str">
        <f ca="1">SELECTED!E562</f>
        <v/>
      </c>
      <c r="I562" s="110" t="str">
        <f t="shared" ca="1" si="129"/>
        <v/>
      </c>
      <c r="J562" s="110" t="str">
        <f t="shared" ca="1" si="130"/>
        <v/>
      </c>
      <c r="K562" s="110" t="str">
        <f t="shared" ca="1" si="131"/>
        <v/>
      </c>
      <c r="M562" s="110" t="str">
        <f ca="1">IFERROR(MATCH(E562,INDEX!A:A,1),"")</f>
        <v/>
      </c>
      <c r="N562" s="109" t="str">
        <f ca="1">IFERROR(OFFSET(INDEX!$F$1,M562-1,0),"")</f>
        <v/>
      </c>
      <c r="P562" s="109" t="str">
        <f t="shared" ca="1" si="137"/>
        <v/>
      </c>
      <c r="Q562" s="109" t="str">
        <f t="shared" ca="1" si="132"/>
        <v/>
      </c>
      <c r="R562" s="109" t="str">
        <f t="shared" ca="1" si="133"/>
        <v/>
      </c>
      <c r="S562" s="109" t="str">
        <f t="shared" ca="1" si="144"/>
        <v/>
      </c>
      <c r="T562" s="109" t="str">
        <f t="shared" ca="1" si="138"/>
        <v/>
      </c>
      <c r="V562" s="106" t="str">
        <f ca="1">IF(E562="","",IF(SUM($Q$4:Q562)=0,100000,ABS(SUM($P$4:P562)/SUM($Q$4:Q562))))</f>
        <v/>
      </c>
      <c r="W562" s="109" t="str">
        <f t="shared" ca="1" si="139"/>
        <v/>
      </c>
      <c r="X562" s="109" t="str">
        <f t="shared" ca="1" si="139"/>
        <v/>
      </c>
      <c r="Z562" s="110" t="str">
        <f t="shared" ca="1" si="134"/>
        <v/>
      </c>
      <c r="AA562" s="109" t="str">
        <f t="shared" ca="1" si="140"/>
        <v/>
      </c>
      <c r="AC562" s="110" t="str">
        <f t="shared" ca="1" si="135"/>
        <v/>
      </c>
      <c r="AD562" s="109" t="str">
        <f t="shared" ca="1" si="141"/>
        <v/>
      </c>
      <c r="AF562" s="109" t="str">
        <f t="shared" ca="1" si="142"/>
        <v/>
      </c>
      <c r="AG562" s="110" t="str">
        <f t="shared" ca="1" si="136"/>
        <v/>
      </c>
      <c r="AH562" s="109" t="str">
        <f t="shared" ca="1" si="143"/>
        <v/>
      </c>
    </row>
    <row r="563" spans="5:34" x14ac:dyDescent="0.2">
      <c r="E563" s="108" t="str">
        <f ca="1">SELECTED!C563</f>
        <v/>
      </c>
      <c r="F563" s="104" t="str">
        <f ca="1">SELECTED!D563</f>
        <v/>
      </c>
      <c r="G563" s="104" t="str">
        <f ca="1">SELECTED!E563</f>
        <v/>
      </c>
      <c r="I563" s="110" t="str">
        <f t="shared" ca="1" si="129"/>
        <v/>
      </c>
      <c r="J563" s="110" t="str">
        <f t="shared" ca="1" si="130"/>
        <v/>
      </c>
      <c r="K563" s="110" t="str">
        <f t="shared" ca="1" si="131"/>
        <v/>
      </c>
      <c r="M563" s="110" t="str">
        <f ca="1">IFERROR(MATCH(E563,INDEX!A:A,1),"")</f>
        <v/>
      </c>
      <c r="N563" s="109" t="str">
        <f ca="1">IFERROR(OFFSET(INDEX!$F$1,M563-1,0),"")</f>
        <v/>
      </c>
      <c r="P563" s="109" t="str">
        <f t="shared" ca="1" si="137"/>
        <v/>
      </c>
      <c r="Q563" s="109" t="str">
        <f t="shared" ca="1" si="132"/>
        <v/>
      </c>
      <c r="R563" s="109" t="str">
        <f t="shared" ca="1" si="133"/>
        <v/>
      </c>
      <c r="S563" s="109" t="str">
        <f t="shared" ca="1" si="144"/>
        <v/>
      </c>
      <c r="T563" s="109" t="str">
        <f t="shared" ca="1" si="138"/>
        <v/>
      </c>
      <c r="V563" s="106" t="str">
        <f ca="1">IF(E563="","",IF(SUM($Q$4:Q563)=0,100000,ABS(SUM($P$4:P563)/SUM($Q$4:Q563))))</f>
        <v/>
      </c>
      <c r="W563" s="109" t="str">
        <f t="shared" ca="1" si="139"/>
        <v/>
      </c>
      <c r="X563" s="109" t="str">
        <f t="shared" ca="1" si="139"/>
        <v/>
      </c>
      <c r="Z563" s="110" t="str">
        <f t="shared" ca="1" si="134"/>
        <v/>
      </c>
      <c r="AA563" s="109" t="str">
        <f t="shared" ca="1" si="140"/>
        <v/>
      </c>
      <c r="AC563" s="110" t="str">
        <f t="shared" ca="1" si="135"/>
        <v/>
      </c>
      <c r="AD563" s="109" t="str">
        <f t="shared" ca="1" si="141"/>
        <v/>
      </c>
      <c r="AF563" s="109" t="str">
        <f t="shared" ca="1" si="142"/>
        <v/>
      </c>
      <c r="AG563" s="110" t="str">
        <f t="shared" ca="1" si="136"/>
        <v/>
      </c>
      <c r="AH563" s="109" t="str">
        <f t="shared" ca="1" si="143"/>
        <v/>
      </c>
    </row>
    <row r="564" spans="5:34" x14ac:dyDescent="0.2">
      <c r="E564" s="108" t="str">
        <f ca="1">SELECTED!C564</f>
        <v/>
      </c>
      <c r="F564" s="104" t="str">
        <f ca="1">SELECTED!D564</f>
        <v/>
      </c>
      <c r="G564" s="104" t="str">
        <f ca="1">SELECTED!E564</f>
        <v/>
      </c>
      <c r="I564" s="110" t="str">
        <f t="shared" ca="1" si="129"/>
        <v/>
      </c>
      <c r="J564" s="110" t="str">
        <f t="shared" ca="1" si="130"/>
        <v/>
      </c>
      <c r="K564" s="110" t="str">
        <f t="shared" ca="1" si="131"/>
        <v/>
      </c>
      <c r="M564" s="110" t="str">
        <f ca="1">IFERROR(MATCH(E564,INDEX!A:A,1),"")</f>
        <v/>
      </c>
      <c r="N564" s="109" t="str">
        <f ca="1">IFERROR(OFFSET(INDEX!$F$1,M564-1,0),"")</f>
        <v/>
      </c>
      <c r="P564" s="109" t="str">
        <f t="shared" ca="1" si="137"/>
        <v/>
      </c>
      <c r="Q564" s="109" t="str">
        <f t="shared" ca="1" si="132"/>
        <v/>
      </c>
      <c r="R564" s="109" t="str">
        <f t="shared" ca="1" si="133"/>
        <v/>
      </c>
      <c r="S564" s="109" t="str">
        <f t="shared" ca="1" si="144"/>
        <v/>
      </c>
      <c r="T564" s="109" t="str">
        <f t="shared" ca="1" si="138"/>
        <v/>
      </c>
      <c r="V564" s="106" t="str">
        <f ca="1">IF(E564="","",IF(SUM($Q$4:Q564)=0,100000,ABS(SUM($P$4:P564)/SUM($Q$4:Q564))))</f>
        <v/>
      </c>
      <c r="W564" s="109" t="str">
        <f t="shared" ca="1" si="139"/>
        <v/>
      </c>
      <c r="X564" s="109" t="str">
        <f t="shared" ca="1" si="139"/>
        <v/>
      </c>
      <c r="Z564" s="110" t="str">
        <f t="shared" ca="1" si="134"/>
        <v/>
      </c>
      <c r="AA564" s="109" t="str">
        <f t="shared" ca="1" si="140"/>
        <v/>
      </c>
      <c r="AC564" s="110" t="str">
        <f t="shared" ca="1" si="135"/>
        <v/>
      </c>
      <c r="AD564" s="109" t="str">
        <f t="shared" ca="1" si="141"/>
        <v/>
      </c>
      <c r="AF564" s="109" t="str">
        <f t="shared" ca="1" si="142"/>
        <v/>
      </c>
      <c r="AG564" s="110" t="str">
        <f t="shared" ca="1" si="136"/>
        <v/>
      </c>
      <c r="AH564" s="109" t="str">
        <f t="shared" ca="1" si="143"/>
        <v/>
      </c>
    </row>
    <row r="565" spans="5:34" x14ac:dyDescent="0.2">
      <c r="E565" s="108" t="str">
        <f ca="1">SELECTED!C565</f>
        <v/>
      </c>
      <c r="F565" s="104" t="str">
        <f ca="1">SELECTED!D565</f>
        <v/>
      </c>
      <c r="G565" s="104" t="str">
        <f ca="1">SELECTED!E565</f>
        <v/>
      </c>
      <c r="I565" s="110" t="str">
        <f t="shared" ca="1" si="129"/>
        <v/>
      </c>
      <c r="J565" s="110" t="str">
        <f t="shared" ca="1" si="130"/>
        <v/>
      </c>
      <c r="K565" s="110" t="str">
        <f t="shared" ca="1" si="131"/>
        <v/>
      </c>
      <c r="M565" s="110" t="str">
        <f ca="1">IFERROR(MATCH(E565,INDEX!A:A,1),"")</f>
        <v/>
      </c>
      <c r="N565" s="109" t="str">
        <f ca="1">IFERROR(OFFSET(INDEX!$F$1,M565-1,0),"")</f>
        <v/>
      </c>
      <c r="P565" s="109" t="str">
        <f t="shared" ca="1" si="137"/>
        <v/>
      </c>
      <c r="Q565" s="109" t="str">
        <f t="shared" ca="1" si="132"/>
        <v/>
      </c>
      <c r="R565" s="109" t="str">
        <f t="shared" ca="1" si="133"/>
        <v/>
      </c>
      <c r="S565" s="109" t="str">
        <f t="shared" ca="1" si="144"/>
        <v/>
      </c>
      <c r="T565" s="109" t="str">
        <f t="shared" ca="1" si="138"/>
        <v/>
      </c>
      <c r="V565" s="106" t="str">
        <f ca="1">IF(E565="","",IF(SUM($Q$4:Q565)=0,100000,ABS(SUM($P$4:P565)/SUM($Q$4:Q565))))</f>
        <v/>
      </c>
      <c r="W565" s="109" t="str">
        <f t="shared" ca="1" si="139"/>
        <v/>
      </c>
      <c r="X565" s="109" t="str">
        <f t="shared" ca="1" si="139"/>
        <v/>
      </c>
      <c r="Z565" s="110" t="str">
        <f t="shared" ca="1" si="134"/>
        <v/>
      </c>
      <c r="AA565" s="109" t="str">
        <f t="shared" ca="1" si="140"/>
        <v/>
      </c>
      <c r="AC565" s="110" t="str">
        <f t="shared" ca="1" si="135"/>
        <v/>
      </c>
      <c r="AD565" s="109" t="str">
        <f t="shared" ca="1" si="141"/>
        <v/>
      </c>
      <c r="AF565" s="109" t="str">
        <f t="shared" ca="1" si="142"/>
        <v/>
      </c>
      <c r="AG565" s="110" t="str">
        <f t="shared" ca="1" si="136"/>
        <v/>
      </c>
      <c r="AH565" s="109" t="str">
        <f t="shared" ca="1" si="143"/>
        <v/>
      </c>
    </row>
    <row r="566" spans="5:34" x14ac:dyDescent="0.2">
      <c r="E566" s="108" t="str">
        <f ca="1">SELECTED!C566</f>
        <v/>
      </c>
      <c r="F566" s="104" t="str">
        <f ca="1">SELECTED!D566</f>
        <v/>
      </c>
      <c r="G566" s="104" t="str">
        <f ca="1">SELECTED!E566</f>
        <v/>
      </c>
      <c r="I566" s="110" t="str">
        <f t="shared" ca="1" si="129"/>
        <v/>
      </c>
      <c r="J566" s="110" t="str">
        <f t="shared" ca="1" si="130"/>
        <v/>
      </c>
      <c r="K566" s="110" t="str">
        <f t="shared" ca="1" si="131"/>
        <v/>
      </c>
      <c r="M566" s="110" t="str">
        <f ca="1">IFERROR(MATCH(E566,INDEX!A:A,1),"")</f>
        <v/>
      </c>
      <c r="N566" s="109" t="str">
        <f ca="1">IFERROR(OFFSET(INDEX!$F$1,M566-1,0),"")</f>
        <v/>
      </c>
      <c r="P566" s="109" t="str">
        <f t="shared" ca="1" si="137"/>
        <v/>
      </c>
      <c r="Q566" s="109" t="str">
        <f t="shared" ca="1" si="132"/>
        <v/>
      </c>
      <c r="R566" s="109" t="str">
        <f t="shared" ca="1" si="133"/>
        <v/>
      </c>
      <c r="S566" s="109" t="str">
        <f t="shared" ca="1" si="144"/>
        <v/>
      </c>
      <c r="T566" s="109" t="str">
        <f t="shared" ca="1" si="138"/>
        <v/>
      </c>
      <c r="V566" s="106" t="str">
        <f ca="1">IF(E566="","",IF(SUM($Q$4:Q566)=0,100000,ABS(SUM($P$4:P566)/SUM($Q$4:Q566))))</f>
        <v/>
      </c>
      <c r="W566" s="109" t="str">
        <f t="shared" ca="1" si="139"/>
        <v/>
      </c>
      <c r="X566" s="109" t="str">
        <f t="shared" ca="1" si="139"/>
        <v/>
      </c>
      <c r="Z566" s="110" t="str">
        <f t="shared" ca="1" si="134"/>
        <v/>
      </c>
      <c r="AA566" s="109" t="str">
        <f t="shared" ca="1" si="140"/>
        <v/>
      </c>
      <c r="AC566" s="110" t="str">
        <f t="shared" ca="1" si="135"/>
        <v/>
      </c>
      <c r="AD566" s="109" t="str">
        <f t="shared" ca="1" si="141"/>
        <v/>
      </c>
      <c r="AF566" s="109" t="str">
        <f t="shared" ca="1" si="142"/>
        <v/>
      </c>
      <c r="AG566" s="110" t="str">
        <f t="shared" ca="1" si="136"/>
        <v/>
      </c>
      <c r="AH566" s="109" t="str">
        <f t="shared" ca="1" si="143"/>
        <v/>
      </c>
    </row>
    <row r="567" spans="5:34" x14ac:dyDescent="0.2">
      <c r="E567" s="108" t="str">
        <f ca="1">SELECTED!C567</f>
        <v/>
      </c>
      <c r="F567" s="104" t="str">
        <f ca="1">SELECTED!D567</f>
        <v/>
      </c>
      <c r="G567" s="104" t="str">
        <f ca="1">SELECTED!E567</f>
        <v/>
      </c>
      <c r="I567" s="110" t="str">
        <f t="shared" ca="1" si="129"/>
        <v/>
      </c>
      <c r="J567" s="110" t="str">
        <f t="shared" ca="1" si="130"/>
        <v/>
      </c>
      <c r="K567" s="110" t="str">
        <f t="shared" ca="1" si="131"/>
        <v/>
      </c>
      <c r="M567" s="110" t="str">
        <f ca="1">IFERROR(MATCH(E567,INDEX!A:A,1),"")</f>
        <v/>
      </c>
      <c r="N567" s="109" t="str">
        <f ca="1">IFERROR(OFFSET(INDEX!$F$1,M567-1,0),"")</f>
        <v/>
      </c>
      <c r="P567" s="109" t="str">
        <f t="shared" ca="1" si="137"/>
        <v/>
      </c>
      <c r="Q567" s="109" t="str">
        <f t="shared" ca="1" si="132"/>
        <v/>
      </c>
      <c r="R567" s="109" t="str">
        <f t="shared" ca="1" si="133"/>
        <v/>
      </c>
      <c r="S567" s="109" t="str">
        <f t="shared" ca="1" si="144"/>
        <v/>
      </c>
      <c r="T567" s="109" t="str">
        <f t="shared" ca="1" si="138"/>
        <v/>
      </c>
      <c r="V567" s="106" t="str">
        <f ca="1">IF(E567="","",IF(SUM($Q$4:Q567)=0,100000,ABS(SUM($P$4:P567)/SUM($Q$4:Q567))))</f>
        <v/>
      </c>
      <c r="W567" s="109" t="str">
        <f t="shared" ca="1" si="139"/>
        <v/>
      </c>
      <c r="X567" s="109" t="str">
        <f t="shared" ca="1" si="139"/>
        <v/>
      </c>
      <c r="Z567" s="110" t="str">
        <f t="shared" ca="1" si="134"/>
        <v/>
      </c>
      <c r="AA567" s="109" t="str">
        <f t="shared" ca="1" si="140"/>
        <v/>
      </c>
      <c r="AC567" s="110" t="str">
        <f t="shared" ca="1" si="135"/>
        <v/>
      </c>
      <c r="AD567" s="109" t="str">
        <f t="shared" ca="1" si="141"/>
        <v/>
      </c>
      <c r="AF567" s="109" t="str">
        <f t="shared" ca="1" si="142"/>
        <v/>
      </c>
      <c r="AG567" s="110" t="str">
        <f t="shared" ca="1" si="136"/>
        <v/>
      </c>
      <c r="AH567" s="109" t="str">
        <f t="shared" ca="1" si="143"/>
        <v/>
      </c>
    </row>
    <row r="568" spans="5:34" x14ac:dyDescent="0.2">
      <c r="E568" s="108" t="str">
        <f ca="1">SELECTED!C568</f>
        <v/>
      </c>
      <c r="F568" s="104" t="str">
        <f ca="1">SELECTED!D568</f>
        <v/>
      </c>
      <c r="G568" s="104" t="str">
        <f ca="1">SELECTED!E568</f>
        <v/>
      </c>
      <c r="I568" s="110" t="str">
        <f t="shared" ca="1" si="129"/>
        <v/>
      </c>
      <c r="J568" s="110" t="str">
        <f t="shared" ca="1" si="130"/>
        <v/>
      </c>
      <c r="K568" s="110" t="str">
        <f t="shared" ca="1" si="131"/>
        <v/>
      </c>
      <c r="M568" s="110" t="str">
        <f ca="1">IFERROR(MATCH(E568,INDEX!A:A,1),"")</f>
        <v/>
      </c>
      <c r="N568" s="109" t="str">
        <f ca="1">IFERROR(OFFSET(INDEX!$F$1,M568-1,0),"")</f>
        <v/>
      </c>
      <c r="P568" s="109" t="str">
        <f t="shared" ca="1" si="137"/>
        <v/>
      </c>
      <c r="Q568" s="109" t="str">
        <f t="shared" ca="1" si="132"/>
        <v/>
      </c>
      <c r="R568" s="109" t="str">
        <f t="shared" ca="1" si="133"/>
        <v/>
      </c>
      <c r="S568" s="109" t="str">
        <f t="shared" ca="1" si="144"/>
        <v/>
      </c>
      <c r="T568" s="109" t="str">
        <f t="shared" ca="1" si="138"/>
        <v/>
      </c>
      <c r="V568" s="106" t="str">
        <f ca="1">IF(E568="","",IF(SUM($Q$4:Q568)=0,100000,ABS(SUM($P$4:P568)/SUM($Q$4:Q568))))</f>
        <v/>
      </c>
      <c r="W568" s="109" t="str">
        <f t="shared" ca="1" si="139"/>
        <v/>
      </c>
      <c r="X568" s="109" t="str">
        <f t="shared" ca="1" si="139"/>
        <v/>
      </c>
      <c r="Z568" s="110" t="str">
        <f t="shared" ca="1" si="134"/>
        <v/>
      </c>
      <c r="AA568" s="109" t="str">
        <f t="shared" ca="1" si="140"/>
        <v/>
      </c>
      <c r="AC568" s="110" t="str">
        <f t="shared" ca="1" si="135"/>
        <v/>
      </c>
      <c r="AD568" s="109" t="str">
        <f t="shared" ca="1" si="141"/>
        <v/>
      </c>
      <c r="AF568" s="109" t="str">
        <f t="shared" ca="1" si="142"/>
        <v/>
      </c>
      <c r="AG568" s="110" t="str">
        <f t="shared" ca="1" si="136"/>
        <v/>
      </c>
      <c r="AH568" s="109" t="str">
        <f t="shared" ca="1" si="143"/>
        <v/>
      </c>
    </row>
    <row r="569" spans="5:34" x14ac:dyDescent="0.2">
      <c r="E569" s="108" t="str">
        <f ca="1">SELECTED!C569</f>
        <v/>
      </c>
      <c r="F569" s="104" t="str">
        <f ca="1">SELECTED!D569</f>
        <v/>
      </c>
      <c r="G569" s="104" t="str">
        <f ca="1">SELECTED!E569</f>
        <v/>
      </c>
      <c r="I569" s="110" t="str">
        <f t="shared" ca="1" si="129"/>
        <v/>
      </c>
      <c r="J569" s="110" t="str">
        <f t="shared" ca="1" si="130"/>
        <v/>
      </c>
      <c r="K569" s="110" t="str">
        <f t="shared" ca="1" si="131"/>
        <v/>
      </c>
      <c r="M569" s="110" t="str">
        <f ca="1">IFERROR(MATCH(E569,INDEX!A:A,1),"")</f>
        <v/>
      </c>
      <c r="N569" s="109" t="str">
        <f ca="1">IFERROR(OFFSET(INDEX!$F$1,M569-1,0),"")</f>
        <v/>
      </c>
      <c r="P569" s="109" t="str">
        <f t="shared" ca="1" si="137"/>
        <v/>
      </c>
      <c r="Q569" s="109" t="str">
        <f t="shared" ca="1" si="132"/>
        <v/>
      </c>
      <c r="R569" s="109" t="str">
        <f t="shared" ca="1" si="133"/>
        <v/>
      </c>
      <c r="S569" s="109" t="str">
        <f t="shared" ca="1" si="144"/>
        <v/>
      </c>
      <c r="T569" s="109" t="str">
        <f t="shared" ca="1" si="138"/>
        <v/>
      </c>
      <c r="V569" s="106" t="str">
        <f ca="1">IF(E569="","",IF(SUM($Q$4:Q569)=0,100000,ABS(SUM($P$4:P569)/SUM($Q$4:Q569))))</f>
        <v/>
      </c>
      <c r="W569" s="109" t="str">
        <f t="shared" ca="1" si="139"/>
        <v/>
      </c>
      <c r="X569" s="109" t="str">
        <f t="shared" ca="1" si="139"/>
        <v/>
      </c>
      <c r="Z569" s="110" t="str">
        <f t="shared" ca="1" si="134"/>
        <v/>
      </c>
      <c r="AA569" s="109" t="str">
        <f t="shared" ca="1" si="140"/>
        <v/>
      </c>
      <c r="AC569" s="110" t="str">
        <f t="shared" ca="1" si="135"/>
        <v/>
      </c>
      <c r="AD569" s="109" t="str">
        <f t="shared" ca="1" si="141"/>
        <v/>
      </c>
      <c r="AF569" s="109" t="str">
        <f t="shared" ca="1" si="142"/>
        <v/>
      </c>
      <c r="AG569" s="110" t="str">
        <f t="shared" ca="1" si="136"/>
        <v/>
      </c>
      <c r="AH569" s="109" t="str">
        <f t="shared" ca="1" si="143"/>
        <v/>
      </c>
    </row>
    <row r="570" spans="5:34" x14ac:dyDescent="0.2">
      <c r="E570" s="108" t="str">
        <f ca="1">SELECTED!C570</f>
        <v/>
      </c>
      <c r="F570" s="104" t="str">
        <f ca="1">SELECTED!D570</f>
        <v/>
      </c>
      <c r="G570" s="104" t="str">
        <f ca="1">SELECTED!E570</f>
        <v/>
      </c>
      <c r="I570" s="110" t="str">
        <f t="shared" ca="1" si="129"/>
        <v/>
      </c>
      <c r="J570" s="110" t="str">
        <f t="shared" ca="1" si="130"/>
        <v/>
      </c>
      <c r="K570" s="110" t="str">
        <f t="shared" ca="1" si="131"/>
        <v/>
      </c>
      <c r="M570" s="110" t="str">
        <f ca="1">IFERROR(MATCH(E570,INDEX!A:A,1),"")</f>
        <v/>
      </c>
      <c r="N570" s="109" t="str">
        <f ca="1">IFERROR(OFFSET(INDEX!$F$1,M570-1,0),"")</f>
        <v/>
      </c>
      <c r="P570" s="109" t="str">
        <f t="shared" ca="1" si="137"/>
        <v/>
      </c>
      <c r="Q570" s="109" t="str">
        <f t="shared" ca="1" si="132"/>
        <v/>
      </c>
      <c r="R570" s="109" t="str">
        <f t="shared" ca="1" si="133"/>
        <v/>
      </c>
      <c r="S570" s="109" t="str">
        <f t="shared" ca="1" si="144"/>
        <v/>
      </c>
      <c r="T570" s="109" t="str">
        <f t="shared" ca="1" si="138"/>
        <v/>
      </c>
      <c r="V570" s="106" t="str">
        <f ca="1">IF(E570="","",IF(SUM($Q$4:Q570)=0,100000,ABS(SUM($P$4:P570)/SUM($Q$4:Q570))))</f>
        <v/>
      </c>
      <c r="W570" s="109" t="str">
        <f t="shared" ca="1" si="139"/>
        <v/>
      </c>
      <c r="X570" s="109" t="str">
        <f t="shared" ca="1" si="139"/>
        <v/>
      </c>
      <c r="Z570" s="110" t="str">
        <f t="shared" ca="1" si="134"/>
        <v/>
      </c>
      <c r="AA570" s="109" t="str">
        <f t="shared" ca="1" si="140"/>
        <v/>
      </c>
      <c r="AC570" s="110" t="str">
        <f t="shared" ca="1" si="135"/>
        <v/>
      </c>
      <c r="AD570" s="109" t="str">
        <f t="shared" ca="1" si="141"/>
        <v/>
      </c>
      <c r="AF570" s="109" t="str">
        <f t="shared" ca="1" si="142"/>
        <v/>
      </c>
      <c r="AG570" s="110" t="str">
        <f t="shared" ca="1" si="136"/>
        <v/>
      </c>
      <c r="AH570" s="109" t="str">
        <f t="shared" ca="1" si="143"/>
        <v/>
      </c>
    </row>
    <row r="571" spans="5:34" x14ac:dyDescent="0.2">
      <c r="E571" s="108" t="str">
        <f ca="1">SELECTED!C571</f>
        <v/>
      </c>
      <c r="F571" s="104" t="str">
        <f ca="1">SELECTED!D571</f>
        <v/>
      </c>
      <c r="G571" s="104" t="str">
        <f ca="1">SELECTED!E571</f>
        <v/>
      </c>
      <c r="I571" s="110" t="str">
        <f t="shared" ca="1" si="129"/>
        <v/>
      </c>
      <c r="J571" s="110" t="str">
        <f t="shared" ca="1" si="130"/>
        <v/>
      </c>
      <c r="K571" s="110" t="str">
        <f t="shared" ca="1" si="131"/>
        <v/>
      </c>
      <c r="M571" s="110" t="str">
        <f ca="1">IFERROR(MATCH(E571,INDEX!A:A,1),"")</f>
        <v/>
      </c>
      <c r="N571" s="109" t="str">
        <f ca="1">IFERROR(OFFSET(INDEX!$F$1,M571-1,0),"")</f>
        <v/>
      </c>
      <c r="P571" s="109" t="str">
        <f t="shared" ca="1" si="137"/>
        <v/>
      </c>
      <c r="Q571" s="109" t="str">
        <f t="shared" ca="1" si="132"/>
        <v/>
      </c>
      <c r="R571" s="109" t="str">
        <f t="shared" ca="1" si="133"/>
        <v/>
      </c>
      <c r="S571" s="109" t="str">
        <f t="shared" ca="1" si="144"/>
        <v/>
      </c>
      <c r="T571" s="109" t="str">
        <f t="shared" ca="1" si="138"/>
        <v/>
      </c>
      <c r="V571" s="106" t="str">
        <f ca="1">IF(E571="","",IF(SUM($Q$4:Q571)=0,100000,ABS(SUM($P$4:P571)/SUM($Q$4:Q571))))</f>
        <v/>
      </c>
      <c r="W571" s="109" t="str">
        <f t="shared" ca="1" si="139"/>
        <v/>
      </c>
      <c r="X571" s="109" t="str">
        <f t="shared" ca="1" si="139"/>
        <v/>
      </c>
      <c r="Z571" s="110" t="str">
        <f t="shared" ca="1" si="134"/>
        <v/>
      </c>
      <c r="AA571" s="109" t="str">
        <f t="shared" ca="1" si="140"/>
        <v/>
      </c>
      <c r="AC571" s="110" t="str">
        <f t="shared" ca="1" si="135"/>
        <v/>
      </c>
      <c r="AD571" s="109" t="str">
        <f t="shared" ca="1" si="141"/>
        <v/>
      </c>
      <c r="AF571" s="109" t="str">
        <f t="shared" ca="1" si="142"/>
        <v/>
      </c>
      <c r="AG571" s="110" t="str">
        <f t="shared" ca="1" si="136"/>
        <v/>
      </c>
      <c r="AH571" s="109" t="str">
        <f t="shared" ca="1" si="143"/>
        <v/>
      </c>
    </row>
    <row r="572" spans="5:34" x14ac:dyDescent="0.2">
      <c r="E572" s="108" t="str">
        <f ca="1">SELECTED!C572</f>
        <v/>
      </c>
      <c r="F572" s="104" t="str">
        <f ca="1">SELECTED!D572</f>
        <v/>
      </c>
      <c r="G572" s="104" t="str">
        <f ca="1">SELECTED!E572</f>
        <v/>
      </c>
      <c r="I572" s="110" t="str">
        <f t="shared" ca="1" si="129"/>
        <v/>
      </c>
      <c r="J572" s="110" t="str">
        <f t="shared" ca="1" si="130"/>
        <v/>
      </c>
      <c r="K572" s="110" t="str">
        <f t="shared" ca="1" si="131"/>
        <v/>
      </c>
      <c r="M572" s="110" t="str">
        <f ca="1">IFERROR(MATCH(E572,INDEX!A:A,1),"")</f>
        <v/>
      </c>
      <c r="N572" s="109" t="str">
        <f ca="1">IFERROR(OFFSET(INDEX!$F$1,M572-1,0),"")</f>
        <v/>
      </c>
      <c r="P572" s="109" t="str">
        <f t="shared" ca="1" si="137"/>
        <v/>
      </c>
      <c r="Q572" s="109" t="str">
        <f t="shared" ca="1" si="132"/>
        <v/>
      </c>
      <c r="R572" s="109" t="str">
        <f t="shared" ca="1" si="133"/>
        <v/>
      </c>
      <c r="S572" s="109" t="str">
        <f t="shared" ca="1" si="144"/>
        <v/>
      </c>
      <c r="T572" s="109" t="str">
        <f t="shared" ca="1" si="138"/>
        <v/>
      </c>
      <c r="V572" s="106" t="str">
        <f ca="1">IF(E572="","",IF(SUM($Q$4:Q572)=0,100000,ABS(SUM($P$4:P572)/SUM($Q$4:Q572))))</f>
        <v/>
      </c>
      <c r="W572" s="109" t="str">
        <f t="shared" ca="1" si="139"/>
        <v/>
      </c>
      <c r="X572" s="109" t="str">
        <f t="shared" ca="1" si="139"/>
        <v/>
      </c>
      <c r="Z572" s="110" t="str">
        <f t="shared" ca="1" si="134"/>
        <v/>
      </c>
      <c r="AA572" s="109" t="str">
        <f t="shared" ca="1" si="140"/>
        <v/>
      </c>
      <c r="AC572" s="110" t="str">
        <f t="shared" ca="1" si="135"/>
        <v/>
      </c>
      <c r="AD572" s="109" t="str">
        <f t="shared" ca="1" si="141"/>
        <v/>
      </c>
      <c r="AF572" s="109" t="str">
        <f t="shared" ca="1" si="142"/>
        <v/>
      </c>
      <c r="AG572" s="110" t="str">
        <f t="shared" ca="1" si="136"/>
        <v/>
      </c>
      <c r="AH572" s="109" t="str">
        <f t="shared" ca="1" si="143"/>
        <v/>
      </c>
    </row>
    <row r="573" spans="5:34" x14ac:dyDescent="0.2">
      <c r="E573" s="108" t="str">
        <f ca="1">SELECTED!C573</f>
        <v/>
      </c>
      <c r="F573" s="104" t="str">
        <f ca="1">SELECTED!D573</f>
        <v/>
      </c>
      <c r="G573" s="104" t="str">
        <f ca="1">SELECTED!E573</f>
        <v/>
      </c>
      <c r="I573" s="110" t="str">
        <f t="shared" ca="1" si="129"/>
        <v/>
      </c>
      <c r="J573" s="110" t="str">
        <f t="shared" ca="1" si="130"/>
        <v/>
      </c>
      <c r="K573" s="110" t="str">
        <f t="shared" ca="1" si="131"/>
        <v/>
      </c>
      <c r="M573" s="110" t="str">
        <f ca="1">IFERROR(MATCH(E573,INDEX!A:A,1),"")</f>
        <v/>
      </c>
      <c r="N573" s="109" t="str">
        <f ca="1">IFERROR(OFFSET(INDEX!$F$1,M573-1,0),"")</f>
        <v/>
      </c>
      <c r="P573" s="109" t="str">
        <f t="shared" ca="1" si="137"/>
        <v/>
      </c>
      <c r="Q573" s="109" t="str">
        <f t="shared" ca="1" si="132"/>
        <v/>
      </c>
      <c r="R573" s="109" t="str">
        <f t="shared" ca="1" si="133"/>
        <v/>
      </c>
      <c r="S573" s="109" t="str">
        <f t="shared" ca="1" si="144"/>
        <v/>
      </c>
      <c r="T573" s="109" t="str">
        <f t="shared" ca="1" si="138"/>
        <v/>
      </c>
      <c r="V573" s="106" t="str">
        <f ca="1">IF(E573="","",IF(SUM($Q$4:Q573)=0,100000,ABS(SUM($P$4:P573)/SUM($Q$4:Q573))))</f>
        <v/>
      </c>
      <c r="W573" s="109" t="str">
        <f t="shared" ca="1" si="139"/>
        <v/>
      </c>
      <c r="X573" s="109" t="str">
        <f t="shared" ca="1" si="139"/>
        <v/>
      </c>
      <c r="Z573" s="110" t="str">
        <f t="shared" ca="1" si="134"/>
        <v/>
      </c>
      <c r="AA573" s="109" t="str">
        <f t="shared" ca="1" si="140"/>
        <v/>
      </c>
      <c r="AC573" s="110" t="str">
        <f t="shared" ca="1" si="135"/>
        <v/>
      </c>
      <c r="AD573" s="109" t="str">
        <f t="shared" ca="1" si="141"/>
        <v/>
      </c>
      <c r="AF573" s="109" t="str">
        <f t="shared" ca="1" si="142"/>
        <v/>
      </c>
      <c r="AG573" s="110" t="str">
        <f t="shared" ca="1" si="136"/>
        <v/>
      </c>
      <c r="AH573" s="109" t="str">
        <f t="shared" ca="1" si="143"/>
        <v/>
      </c>
    </row>
    <row r="574" spans="5:34" x14ac:dyDescent="0.2">
      <c r="E574" s="108" t="str">
        <f ca="1">SELECTED!C574</f>
        <v/>
      </c>
      <c r="F574" s="104" t="str">
        <f ca="1">SELECTED!D574</f>
        <v/>
      </c>
      <c r="G574" s="104" t="str">
        <f ca="1">SELECTED!E574</f>
        <v/>
      </c>
      <c r="I574" s="110" t="str">
        <f t="shared" ca="1" si="129"/>
        <v/>
      </c>
      <c r="J574" s="110" t="str">
        <f t="shared" ca="1" si="130"/>
        <v/>
      </c>
      <c r="K574" s="110" t="str">
        <f t="shared" ca="1" si="131"/>
        <v/>
      </c>
      <c r="M574" s="110" t="str">
        <f ca="1">IFERROR(MATCH(E574,INDEX!A:A,1),"")</f>
        <v/>
      </c>
      <c r="N574" s="109" t="str">
        <f ca="1">IFERROR(OFFSET(INDEX!$F$1,M574-1,0),"")</f>
        <v/>
      </c>
      <c r="P574" s="109" t="str">
        <f t="shared" ca="1" si="137"/>
        <v/>
      </c>
      <c r="Q574" s="109" t="str">
        <f t="shared" ca="1" si="132"/>
        <v/>
      </c>
      <c r="R574" s="109" t="str">
        <f t="shared" ca="1" si="133"/>
        <v/>
      </c>
      <c r="S574" s="109" t="str">
        <f t="shared" ca="1" si="144"/>
        <v/>
      </c>
      <c r="T574" s="109" t="str">
        <f t="shared" ca="1" si="138"/>
        <v/>
      </c>
      <c r="V574" s="106" t="str">
        <f ca="1">IF(E574="","",IF(SUM($Q$4:Q574)=0,100000,ABS(SUM($P$4:P574)/SUM($Q$4:Q574))))</f>
        <v/>
      </c>
      <c r="W574" s="109" t="str">
        <f t="shared" ca="1" si="139"/>
        <v/>
      </c>
      <c r="X574" s="109" t="str">
        <f t="shared" ca="1" si="139"/>
        <v/>
      </c>
      <c r="Z574" s="110" t="str">
        <f t="shared" ca="1" si="134"/>
        <v/>
      </c>
      <c r="AA574" s="109" t="str">
        <f t="shared" ca="1" si="140"/>
        <v/>
      </c>
      <c r="AC574" s="110" t="str">
        <f t="shared" ca="1" si="135"/>
        <v/>
      </c>
      <c r="AD574" s="109" t="str">
        <f t="shared" ca="1" si="141"/>
        <v/>
      </c>
      <c r="AF574" s="109" t="str">
        <f t="shared" ca="1" si="142"/>
        <v/>
      </c>
      <c r="AG574" s="110" t="str">
        <f t="shared" ca="1" si="136"/>
        <v/>
      </c>
      <c r="AH574" s="109" t="str">
        <f t="shared" ca="1" si="143"/>
        <v/>
      </c>
    </row>
    <row r="575" spans="5:34" x14ac:dyDescent="0.2">
      <c r="E575" s="108" t="str">
        <f ca="1">SELECTED!C575</f>
        <v/>
      </c>
      <c r="F575" s="104" t="str">
        <f ca="1">SELECTED!D575</f>
        <v/>
      </c>
      <c r="G575" s="104" t="str">
        <f ca="1">SELECTED!E575</f>
        <v/>
      </c>
      <c r="I575" s="110" t="str">
        <f t="shared" ca="1" si="129"/>
        <v/>
      </c>
      <c r="J575" s="110" t="str">
        <f t="shared" ca="1" si="130"/>
        <v/>
      </c>
      <c r="K575" s="110" t="str">
        <f t="shared" ca="1" si="131"/>
        <v/>
      </c>
      <c r="M575" s="110" t="str">
        <f ca="1">IFERROR(MATCH(E575,INDEX!A:A,1),"")</f>
        <v/>
      </c>
      <c r="N575" s="109" t="str">
        <f ca="1">IFERROR(OFFSET(INDEX!$F$1,M575-1,0),"")</f>
        <v/>
      </c>
      <c r="P575" s="109" t="str">
        <f t="shared" ca="1" si="137"/>
        <v/>
      </c>
      <c r="Q575" s="109" t="str">
        <f t="shared" ca="1" si="132"/>
        <v/>
      </c>
      <c r="R575" s="109" t="str">
        <f t="shared" ca="1" si="133"/>
        <v/>
      </c>
      <c r="S575" s="109" t="str">
        <f t="shared" ca="1" si="144"/>
        <v/>
      </c>
      <c r="T575" s="109" t="str">
        <f t="shared" ca="1" si="138"/>
        <v/>
      </c>
      <c r="V575" s="106" t="str">
        <f ca="1">IF(E575="","",IF(SUM($Q$4:Q575)=0,100000,ABS(SUM($P$4:P575)/SUM($Q$4:Q575))))</f>
        <v/>
      </c>
      <c r="W575" s="109" t="str">
        <f t="shared" ca="1" si="139"/>
        <v/>
      </c>
      <c r="X575" s="109" t="str">
        <f t="shared" ca="1" si="139"/>
        <v/>
      </c>
      <c r="Z575" s="110" t="str">
        <f t="shared" ca="1" si="134"/>
        <v/>
      </c>
      <c r="AA575" s="109" t="str">
        <f t="shared" ca="1" si="140"/>
        <v/>
      </c>
      <c r="AC575" s="110" t="str">
        <f t="shared" ca="1" si="135"/>
        <v/>
      </c>
      <c r="AD575" s="109" t="str">
        <f t="shared" ca="1" si="141"/>
        <v/>
      </c>
      <c r="AF575" s="109" t="str">
        <f t="shared" ca="1" si="142"/>
        <v/>
      </c>
      <c r="AG575" s="110" t="str">
        <f t="shared" ca="1" si="136"/>
        <v/>
      </c>
      <c r="AH575" s="109" t="str">
        <f t="shared" ca="1" si="143"/>
        <v/>
      </c>
    </row>
    <row r="576" spans="5:34" x14ac:dyDescent="0.2">
      <c r="E576" s="108" t="str">
        <f ca="1">SELECTED!C576</f>
        <v/>
      </c>
      <c r="F576" s="104" t="str">
        <f ca="1">SELECTED!D576</f>
        <v/>
      </c>
      <c r="G576" s="104" t="str">
        <f ca="1">SELECTED!E576</f>
        <v/>
      </c>
      <c r="I576" s="110" t="str">
        <f t="shared" ca="1" si="129"/>
        <v/>
      </c>
      <c r="J576" s="110" t="str">
        <f t="shared" ca="1" si="130"/>
        <v/>
      </c>
      <c r="K576" s="110" t="str">
        <f t="shared" ca="1" si="131"/>
        <v/>
      </c>
      <c r="M576" s="110" t="str">
        <f ca="1">IFERROR(MATCH(E576,INDEX!A:A,1),"")</f>
        <v/>
      </c>
      <c r="N576" s="109" t="str">
        <f ca="1">IFERROR(OFFSET(INDEX!$F$1,M576-1,0),"")</f>
        <v/>
      </c>
      <c r="P576" s="109" t="str">
        <f t="shared" ca="1" si="137"/>
        <v/>
      </c>
      <c r="Q576" s="109" t="str">
        <f t="shared" ca="1" si="132"/>
        <v/>
      </c>
      <c r="R576" s="109" t="str">
        <f t="shared" ca="1" si="133"/>
        <v/>
      </c>
      <c r="S576" s="109" t="str">
        <f t="shared" ca="1" si="144"/>
        <v/>
      </c>
      <c r="T576" s="109" t="str">
        <f t="shared" ca="1" si="138"/>
        <v/>
      </c>
      <c r="V576" s="106" t="str">
        <f ca="1">IF(E576="","",IF(SUM($Q$4:Q576)=0,100000,ABS(SUM($P$4:P576)/SUM($Q$4:Q576))))</f>
        <v/>
      </c>
      <c r="W576" s="109" t="str">
        <f t="shared" ca="1" si="139"/>
        <v/>
      </c>
      <c r="X576" s="109" t="str">
        <f t="shared" ca="1" si="139"/>
        <v/>
      </c>
      <c r="Z576" s="110" t="str">
        <f t="shared" ca="1" si="134"/>
        <v/>
      </c>
      <c r="AA576" s="109" t="str">
        <f t="shared" ca="1" si="140"/>
        <v/>
      </c>
      <c r="AC576" s="110" t="str">
        <f t="shared" ca="1" si="135"/>
        <v/>
      </c>
      <c r="AD576" s="109" t="str">
        <f t="shared" ca="1" si="141"/>
        <v/>
      </c>
      <c r="AF576" s="109" t="str">
        <f t="shared" ca="1" si="142"/>
        <v/>
      </c>
      <c r="AG576" s="110" t="str">
        <f t="shared" ca="1" si="136"/>
        <v/>
      </c>
      <c r="AH576" s="109" t="str">
        <f t="shared" ca="1" si="143"/>
        <v/>
      </c>
    </row>
    <row r="577" spans="5:34" x14ac:dyDescent="0.2">
      <c r="E577" s="108" t="str">
        <f ca="1">SELECTED!C577</f>
        <v/>
      </c>
      <c r="F577" s="104" t="str">
        <f ca="1">SELECTED!D577</f>
        <v/>
      </c>
      <c r="G577" s="104" t="str">
        <f ca="1">SELECTED!E577</f>
        <v/>
      </c>
      <c r="I577" s="110" t="str">
        <f t="shared" ca="1" si="129"/>
        <v/>
      </c>
      <c r="J577" s="110" t="str">
        <f t="shared" ca="1" si="130"/>
        <v/>
      </c>
      <c r="K577" s="110" t="str">
        <f t="shared" ca="1" si="131"/>
        <v/>
      </c>
      <c r="M577" s="110" t="str">
        <f ca="1">IFERROR(MATCH(E577,INDEX!A:A,1),"")</f>
        <v/>
      </c>
      <c r="N577" s="109" t="str">
        <f ca="1">IFERROR(OFFSET(INDEX!$F$1,M577-1,0),"")</f>
        <v/>
      </c>
      <c r="P577" s="109" t="str">
        <f t="shared" ca="1" si="137"/>
        <v/>
      </c>
      <c r="Q577" s="109" t="str">
        <f t="shared" ca="1" si="132"/>
        <v/>
      </c>
      <c r="R577" s="109" t="str">
        <f t="shared" ca="1" si="133"/>
        <v/>
      </c>
      <c r="S577" s="109" t="str">
        <f t="shared" ca="1" si="144"/>
        <v/>
      </c>
      <c r="T577" s="109" t="str">
        <f t="shared" ca="1" si="138"/>
        <v/>
      </c>
      <c r="V577" s="106" t="str">
        <f ca="1">IF(E577="","",IF(SUM($Q$4:Q577)=0,100000,ABS(SUM($P$4:P577)/SUM($Q$4:Q577))))</f>
        <v/>
      </c>
      <c r="W577" s="109" t="str">
        <f t="shared" ca="1" si="139"/>
        <v/>
      </c>
      <c r="X577" s="109" t="str">
        <f t="shared" ca="1" si="139"/>
        <v/>
      </c>
      <c r="Z577" s="110" t="str">
        <f t="shared" ca="1" si="134"/>
        <v/>
      </c>
      <c r="AA577" s="109" t="str">
        <f t="shared" ca="1" si="140"/>
        <v/>
      </c>
      <c r="AC577" s="110" t="str">
        <f t="shared" ca="1" si="135"/>
        <v/>
      </c>
      <c r="AD577" s="109" t="str">
        <f t="shared" ca="1" si="141"/>
        <v/>
      </c>
      <c r="AF577" s="109" t="str">
        <f t="shared" ca="1" si="142"/>
        <v/>
      </c>
      <c r="AG577" s="110" t="str">
        <f t="shared" ca="1" si="136"/>
        <v/>
      </c>
      <c r="AH577" s="109" t="str">
        <f t="shared" ca="1" si="143"/>
        <v/>
      </c>
    </row>
    <row r="578" spans="5:34" x14ac:dyDescent="0.2">
      <c r="E578" s="108" t="str">
        <f ca="1">SELECTED!C578</f>
        <v/>
      </c>
      <c r="F578" s="104" t="str">
        <f ca="1">SELECTED!D578</f>
        <v/>
      </c>
      <c r="G578" s="104" t="str">
        <f ca="1">SELECTED!E578</f>
        <v/>
      </c>
      <c r="I578" s="110" t="str">
        <f t="shared" ca="1" si="129"/>
        <v/>
      </c>
      <c r="J578" s="110" t="str">
        <f t="shared" ca="1" si="130"/>
        <v/>
      </c>
      <c r="K578" s="110" t="str">
        <f t="shared" ca="1" si="131"/>
        <v/>
      </c>
      <c r="M578" s="110" t="str">
        <f ca="1">IFERROR(MATCH(E578,INDEX!A:A,1),"")</f>
        <v/>
      </c>
      <c r="N578" s="109" t="str">
        <f ca="1">IFERROR(OFFSET(INDEX!$F$1,M578-1,0),"")</f>
        <v/>
      </c>
      <c r="P578" s="109" t="str">
        <f t="shared" ca="1" si="137"/>
        <v/>
      </c>
      <c r="Q578" s="109" t="str">
        <f t="shared" ca="1" si="132"/>
        <v/>
      </c>
      <c r="R578" s="109" t="str">
        <f t="shared" ca="1" si="133"/>
        <v/>
      </c>
      <c r="S578" s="109" t="str">
        <f t="shared" ca="1" si="144"/>
        <v/>
      </c>
      <c r="T578" s="109" t="str">
        <f t="shared" ca="1" si="138"/>
        <v/>
      </c>
      <c r="V578" s="106" t="str">
        <f ca="1">IF(E578="","",IF(SUM($Q$4:Q578)=0,100000,ABS(SUM($P$4:P578)/SUM($Q$4:Q578))))</f>
        <v/>
      </c>
      <c r="W578" s="109" t="str">
        <f t="shared" ca="1" si="139"/>
        <v/>
      </c>
      <c r="X578" s="109" t="str">
        <f t="shared" ca="1" si="139"/>
        <v/>
      </c>
      <c r="Z578" s="110" t="str">
        <f t="shared" ca="1" si="134"/>
        <v/>
      </c>
      <c r="AA578" s="109" t="str">
        <f t="shared" ca="1" si="140"/>
        <v/>
      </c>
      <c r="AC578" s="110" t="str">
        <f t="shared" ca="1" si="135"/>
        <v/>
      </c>
      <c r="AD578" s="109" t="str">
        <f t="shared" ca="1" si="141"/>
        <v/>
      </c>
      <c r="AF578" s="109" t="str">
        <f t="shared" ca="1" si="142"/>
        <v/>
      </c>
      <c r="AG578" s="110" t="str">
        <f t="shared" ca="1" si="136"/>
        <v/>
      </c>
      <c r="AH578" s="109" t="str">
        <f t="shared" ca="1" si="143"/>
        <v/>
      </c>
    </row>
    <row r="579" spans="5:34" x14ac:dyDescent="0.2">
      <c r="E579" s="108" t="str">
        <f ca="1">SELECTED!C579</f>
        <v/>
      </c>
      <c r="F579" s="104" t="str">
        <f ca="1">SELECTED!D579</f>
        <v/>
      </c>
      <c r="G579" s="104" t="str">
        <f ca="1">SELECTED!E579</f>
        <v/>
      </c>
      <c r="I579" s="110" t="str">
        <f t="shared" ca="1" si="129"/>
        <v/>
      </c>
      <c r="J579" s="110" t="str">
        <f t="shared" ca="1" si="130"/>
        <v/>
      </c>
      <c r="K579" s="110" t="str">
        <f t="shared" ca="1" si="131"/>
        <v/>
      </c>
      <c r="M579" s="110" t="str">
        <f ca="1">IFERROR(MATCH(E579,INDEX!A:A,1),"")</f>
        <v/>
      </c>
      <c r="N579" s="109" t="str">
        <f ca="1">IFERROR(OFFSET(INDEX!$F$1,M579-1,0),"")</f>
        <v/>
      </c>
      <c r="P579" s="109" t="str">
        <f t="shared" ca="1" si="137"/>
        <v/>
      </c>
      <c r="Q579" s="109" t="str">
        <f t="shared" ca="1" si="132"/>
        <v/>
      </c>
      <c r="R579" s="109" t="str">
        <f t="shared" ca="1" si="133"/>
        <v/>
      </c>
      <c r="S579" s="109" t="str">
        <f t="shared" ca="1" si="144"/>
        <v/>
      </c>
      <c r="T579" s="109" t="str">
        <f t="shared" ca="1" si="138"/>
        <v/>
      </c>
      <c r="V579" s="106" t="str">
        <f ca="1">IF(E579="","",IF(SUM($Q$4:Q579)=0,100000,ABS(SUM($P$4:P579)/SUM($Q$4:Q579))))</f>
        <v/>
      </c>
      <c r="W579" s="109" t="str">
        <f t="shared" ca="1" si="139"/>
        <v/>
      </c>
      <c r="X579" s="109" t="str">
        <f t="shared" ca="1" si="139"/>
        <v/>
      </c>
      <c r="Z579" s="110" t="str">
        <f t="shared" ca="1" si="134"/>
        <v/>
      </c>
      <c r="AA579" s="109" t="str">
        <f t="shared" ca="1" si="140"/>
        <v/>
      </c>
      <c r="AC579" s="110" t="str">
        <f t="shared" ca="1" si="135"/>
        <v/>
      </c>
      <c r="AD579" s="109" t="str">
        <f t="shared" ca="1" si="141"/>
        <v/>
      </c>
      <c r="AF579" s="109" t="str">
        <f t="shared" ca="1" si="142"/>
        <v/>
      </c>
      <c r="AG579" s="110" t="str">
        <f t="shared" ca="1" si="136"/>
        <v/>
      </c>
      <c r="AH579" s="109" t="str">
        <f t="shared" ca="1" si="143"/>
        <v/>
      </c>
    </row>
    <row r="580" spans="5:34" x14ac:dyDescent="0.2">
      <c r="E580" s="108" t="str">
        <f ca="1">SELECTED!C580</f>
        <v/>
      </c>
      <c r="F580" s="104" t="str">
        <f ca="1">SELECTED!D580</f>
        <v/>
      </c>
      <c r="G580" s="104" t="str">
        <f ca="1">SELECTED!E580</f>
        <v/>
      </c>
      <c r="I580" s="110" t="str">
        <f t="shared" ref="I580:I602" ca="1" si="145">IF(E580="","",IF($F580=I$2,$G580,0))</f>
        <v/>
      </c>
      <c r="J580" s="110" t="str">
        <f t="shared" ref="J580:J602" ca="1" si="146">IF(E580="","",IF($F580=J$2,$G580,0))</f>
        <v/>
      </c>
      <c r="K580" s="110" t="str">
        <f t="shared" ref="K580:K602" ca="1" si="147">IF(E580="","",IF($F580=K$2,$G580,0))</f>
        <v/>
      </c>
      <c r="M580" s="110" t="str">
        <f ca="1">IFERROR(MATCH(E580,INDEX!A:A,1),"")</f>
        <v/>
      </c>
      <c r="N580" s="109" t="str">
        <f ca="1">IFERROR(OFFSET(INDEX!$F$1,M580-1,0),"")</f>
        <v/>
      </c>
      <c r="P580" s="109" t="str">
        <f t="shared" ca="1" si="137"/>
        <v/>
      </c>
      <c r="Q580" s="109" t="str">
        <f t="shared" ref="Q580:Q602" ca="1" si="148">IF(E580="","",IFERROR(J580/N580,0))</f>
        <v/>
      </c>
      <c r="R580" s="109" t="str">
        <f t="shared" ref="R580:R602" ca="1" si="149">IF(E580="","",IFERROR(K580/N580,0))</f>
        <v/>
      </c>
      <c r="S580" s="109" t="str">
        <f t="shared" ca="1" si="144"/>
        <v/>
      </c>
      <c r="T580" s="109" t="str">
        <f t="shared" ca="1" si="138"/>
        <v/>
      </c>
      <c r="V580" s="106" t="str">
        <f ca="1">IF(E580="","",IF(SUM($Q$4:Q580)=0,100000,ABS(SUM($P$4:P580)/SUM($Q$4:Q580))))</f>
        <v/>
      </c>
      <c r="W580" s="109" t="str">
        <f t="shared" ca="1" si="139"/>
        <v/>
      </c>
      <c r="X580" s="109" t="str">
        <f t="shared" ca="1" si="139"/>
        <v/>
      </c>
      <c r="Z580" s="110" t="str">
        <f t="shared" ref="Z580:Z602" ca="1" si="150">IF(E580="","",I580+$X$3*J580+K580)</f>
        <v/>
      </c>
      <c r="AA580" s="109" t="str">
        <f t="shared" ca="1" si="140"/>
        <v/>
      </c>
      <c r="AC580" s="110" t="str">
        <f t="shared" ref="AC580:AC602" ca="1" si="151">IF(E580="","",I580+J580+K580)</f>
        <v/>
      </c>
      <c r="AD580" s="109" t="str">
        <f t="shared" ca="1" si="141"/>
        <v/>
      </c>
      <c r="AF580" s="109" t="str">
        <f t="shared" ca="1" si="142"/>
        <v/>
      </c>
      <c r="AG580" s="110" t="str">
        <f t="shared" ref="AG580:AG602" ca="1" si="152">IF(E580="","",I580+J580+IF(AND(AC581="",AC580&lt;&gt;""),$AF$3*N580,0))</f>
        <v/>
      </c>
      <c r="AH580" s="109" t="str">
        <f t="shared" ca="1" si="143"/>
        <v/>
      </c>
    </row>
    <row r="581" spans="5:34" x14ac:dyDescent="0.2">
      <c r="E581" s="108" t="str">
        <f ca="1">SELECTED!C581</f>
        <v/>
      </c>
      <c r="F581" s="104" t="str">
        <f ca="1">SELECTED!D581</f>
        <v/>
      </c>
      <c r="G581" s="104" t="str">
        <f ca="1">SELECTED!E581</f>
        <v/>
      </c>
      <c r="I581" s="110" t="str">
        <f t="shared" ca="1" si="145"/>
        <v/>
      </c>
      <c r="J581" s="110" t="str">
        <f t="shared" ca="1" si="146"/>
        <v/>
      </c>
      <c r="K581" s="110" t="str">
        <f t="shared" ca="1" si="147"/>
        <v/>
      </c>
      <c r="M581" s="110" t="str">
        <f ca="1">IFERROR(MATCH(E581,INDEX!A:A,1),"")</f>
        <v/>
      </c>
      <c r="N581" s="109" t="str">
        <f ca="1">IFERROR(OFFSET(INDEX!$F$1,M581-1,0),"")</f>
        <v/>
      </c>
      <c r="P581" s="109" t="str">
        <f t="shared" ref="P581:P602" ca="1" si="153">IF(E581="","",IFERROR(-I581/N581,0))</f>
        <v/>
      </c>
      <c r="Q581" s="109" t="str">
        <f t="shared" ca="1" si="148"/>
        <v/>
      </c>
      <c r="R581" s="109" t="str">
        <f t="shared" ca="1" si="149"/>
        <v/>
      </c>
      <c r="S581" s="109" t="str">
        <f t="shared" ca="1" si="144"/>
        <v/>
      </c>
      <c r="T581" s="109" t="str">
        <f t="shared" ref="T581:T602" ca="1" si="154">IF(R581="",""," ")</f>
        <v/>
      </c>
      <c r="V581" s="106" t="str">
        <f ca="1">IF(E581="","",IF(SUM($Q$4:Q581)=0,100000,ABS(SUM($P$4:P581)/SUM($Q$4:Q581))))</f>
        <v/>
      </c>
      <c r="W581" s="109" t="str">
        <f t="shared" ref="W581:X602" ca="1" si="155">IF(V581="",""," ")</f>
        <v/>
      </c>
      <c r="X581" s="109" t="str">
        <f t="shared" ca="1" si="155"/>
        <v/>
      </c>
      <c r="Z581" s="110" t="str">
        <f t="shared" ca="1" si="150"/>
        <v/>
      </c>
      <c r="AA581" s="109" t="str">
        <f t="shared" ref="AA581:AA602" ca="1" si="156">IF(Z581="",""," ")</f>
        <v/>
      </c>
      <c r="AC581" s="110" t="str">
        <f t="shared" ca="1" si="151"/>
        <v/>
      </c>
      <c r="AD581" s="109" t="str">
        <f t="shared" ref="AD581:AD602" ca="1" si="157">IF(AC581="",""," ")</f>
        <v/>
      </c>
      <c r="AF581" s="109" t="str">
        <f t="shared" ref="AF581:AF602" ca="1" si="158">IF(AD581="",""," ")</f>
        <v/>
      </c>
      <c r="AG581" s="110" t="str">
        <f t="shared" ca="1" si="152"/>
        <v/>
      </c>
      <c r="AH581" s="109" t="str">
        <f t="shared" ref="AH581:AH602" ca="1" si="159">IF(AF581="",""," ")</f>
        <v/>
      </c>
    </row>
    <row r="582" spans="5:34" x14ac:dyDescent="0.2">
      <c r="E582" s="108" t="str">
        <f ca="1">SELECTED!C582</f>
        <v/>
      </c>
      <c r="F582" s="104" t="str">
        <f ca="1">SELECTED!D582</f>
        <v/>
      </c>
      <c r="G582" s="104" t="str">
        <f ca="1">SELECTED!E582</f>
        <v/>
      </c>
      <c r="I582" s="110" t="str">
        <f t="shared" ca="1" si="145"/>
        <v/>
      </c>
      <c r="J582" s="110" t="str">
        <f t="shared" ca="1" si="146"/>
        <v/>
      </c>
      <c r="K582" s="110" t="str">
        <f t="shared" ca="1" si="147"/>
        <v/>
      </c>
      <c r="M582" s="110" t="str">
        <f ca="1">IFERROR(MATCH(E582,INDEX!A:A,1),"")</f>
        <v/>
      </c>
      <c r="N582" s="109" t="str">
        <f ca="1">IFERROR(OFFSET(INDEX!$F$1,M582-1,0),"")</f>
        <v/>
      </c>
      <c r="P582" s="109" t="str">
        <f t="shared" ca="1" si="153"/>
        <v/>
      </c>
      <c r="Q582" s="109" t="str">
        <f t="shared" ca="1" si="148"/>
        <v/>
      </c>
      <c r="R582" s="109" t="str">
        <f t="shared" ca="1" si="149"/>
        <v/>
      </c>
      <c r="S582" s="109" t="str">
        <f t="shared" ref="S582:S602" ca="1" si="160">IF(E582="","",P582-Q582+S581)</f>
        <v/>
      </c>
      <c r="T582" s="109" t="str">
        <f t="shared" ca="1" si="154"/>
        <v/>
      </c>
      <c r="V582" s="106" t="str">
        <f ca="1">IF(E582="","",IF(SUM($Q$4:Q582)=0,100000,ABS(SUM($P$4:P582)/SUM($Q$4:Q582))))</f>
        <v/>
      </c>
      <c r="W582" s="109" t="str">
        <f t="shared" ca="1" si="155"/>
        <v/>
      </c>
      <c r="X582" s="109" t="str">
        <f t="shared" ca="1" si="155"/>
        <v/>
      </c>
      <c r="Z582" s="110" t="str">
        <f t="shared" ca="1" si="150"/>
        <v/>
      </c>
      <c r="AA582" s="109" t="str">
        <f t="shared" ca="1" si="156"/>
        <v/>
      </c>
      <c r="AC582" s="110" t="str">
        <f t="shared" ca="1" si="151"/>
        <v/>
      </c>
      <c r="AD582" s="109" t="str">
        <f t="shared" ca="1" si="157"/>
        <v/>
      </c>
      <c r="AF582" s="109" t="str">
        <f t="shared" ca="1" si="158"/>
        <v/>
      </c>
      <c r="AG582" s="110" t="str">
        <f t="shared" ca="1" si="152"/>
        <v/>
      </c>
      <c r="AH582" s="109" t="str">
        <f t="shared" ca="1" si="159"/>
        <v/>
      </c>
    </row>
    <row r="583" spans="5:34" x14ac:dyDescent="0.2">
      <c r="E583" s="108" t="str">
        <f ca="1">SELECTED!C583</f>
        <v/>
      </c>
      <c r="F583" s="104" t="str">
        <f ca="1">SELECTED!D583</f>
        <v/>
      </c>
      <c r="G583" s="104" t="str">
        <f ca="1">SELECTED!E583</f>
        <v/>
      </c>
      <c r="I583" s="110" t="str">
        <f t="shared" ca="1" si="145"/>
        <v/>
      </c>
      <c r="J583" s="110" t="str">
        <f t="shared" ca="1" si="146"/>
        <v/>
      </c>
      <c r="K583" s="110" t="str">
        <f t="shared" ca="1" si="147"/>
        <v/>
      </c>
      <c r="M583" s="110" t="str">
        <f ca="1">IFERROR(MATCH(E583,INDEX!A:A,1),"")</f>
        <v/>
      </c>
      <c r="N583" s="109" t="str">
        <f ca="1">IFERROR(OFFSET(INDEX!$F$1,M583-1,0),"")</f>
        <v/>
      </c>
      <c r="P583" s="109" t="str">
        <f t="shared" ca="1" si="153"/>
        <v/>
      </c>
      <c r="Q583" s="109" t="str">
        <f t="shared" ca="1" si="148"/>
        <v/>
      </c>
      <c r="R583" s="109" t="str">
        <f t="shared" ca="1" si="149"/>
        <v/>
      </c>
      <c r="S583" s="109" t="str">
        <f t="shared" ca="1" si="160"/>
        <v/>
      </c>
      <c r="T583" s="109" t="str">
        <f t="shared" ca="1" si="154"/>
        <v/>
      </c>
      <c r="V583" s="106" t="str">
        <f ca="1">IF(E583="","",IF(SUM($Q$4:Q583)=0,100000,ABS(SUM($P$4:P583)/SUM($Q$4:Q583))))</f>
        <v/>
      </c>
      <c r="W583" s="109" t="str">
        <f t="shared" ca="1" si="155"/>
        <v/>
      </c>
      <c r="X583" s="109" t="str">
        <f t="shared" ca="1" si="155"/>
        <v/>
      </c>
      <c r="Z583" s="110" t="str">
        <f t="shared" ca="1" si="150"/>
        <v/>
      </c>
      <c r="AA583" s="109" t="str">
        <f t="shared" ca="1" si="156"/>
        <v/>
      </c>
      <c r="AC583" s="110" t="str">
        <f t="shared" ca="1" si="151"/>
        <v/>
      </c>
      <c r="AD583" s="109" t="str">
        <f t="shared" ca="1" si="157"/>
        <v/>
      </c>
      <c r="AF583" s="109" t="str">
        <f t="shared" ca="1" si="158"/>
        <v/>
      </c>
      <c r="AG583" s="110" t="str">
        <f t="shared" ca="1" si="152"/>
        <v/>
      </c>
      <c r="AH583" s="109" t="str">
        <f t="shared" ca="1" si="159"/>
        <v/>
      </c>
    </row>
    <row r="584" spans="5:34" x14ac:dyDescent="0.2">
      <c r="E584" s="108" t="str">
        <f ca="1">SELECTED!C584</f>
        <v/>
      </c>
      <c r="F584" s="104" t="str">
        <f ca="1">SELECTED!D584</f>
        <v/>
      </c>
      <c r="G584" s="104" t="str">
        <f ca="1">SELECTED!E584</f>
        <v/>
      </c>
      <c r="I584" s="110" t="str">
        <f t="shared" ca="1" si="145"/>
        <v/>
      </c>
      <c r="J584" s="110" t="str">
        <f t="shared" ca="1" si="146"/>
        <v/>
      </c>
      <c r="K584" s="110" t="str">
        <f t="shared" ca="1" si="147"/>
        <v/>
      </c>
      <c r="M584" s="110" t="str">
        <f ca="1">IFERROR(MATCH(E584,INDEX!A:A,1),"")</f>
        <v/>
      </c>
      <c r="N584" s="109" t="str">
        <f ca="1">IFERROR(OFFSET(INDEX!$F$1,M584-1,0),"")</f>
        <v/>
      </c>
      <c r="P584" s="109" t="str">
        <f t="shared" ca="1" si="153"/>
        <v/>
      </c>
      <c r="Q584" s="109" t="str">
        <f t="shared" ca="1" si="148"/>
        <v/>
      </c>
      <c r="R584" s="109" t="str">
        <f t="shared" ca="1" si="149"/>
        <v/>
      </c>
      <c r="S584" s="109" t="str">
        <f t="shared" ca="1" si="160"/>
        <v/>
      </c>
      <c r="T584" s="109" t="str">
        <f t="shared" ca="1" si="154"/>
        <v/>
      </c>
      <c r="V584" s="106" t="str">
        <f ca="1">IF(E584="","",IF(SUM($Q$4:Q584)=0,100000,ABS(SUM($P$4:P584)/SUM($Q$4:Q584))))</f>
        <v/>
      </c>
      <c r="W584" s="109" t="str">
        <f t="shared" ca="1" si="155"/>
        <v/>
      </c>
      <c r="X584" s="109" t="str">
        <f t="shared" ca="1" si="155"/>
        <v/>
      </c>
      <c r="Z584" s="110" t="str">
        <f t="shared" ca="1" si="150"/>
        <v/>
      </c>
      <c r="AA584" s="109" t="str">
        <f t="shared" ca="1" si="156"/>
        <v/>
      </c>
      <c r="AC584" s="110" t="str">
        <f t="shared" ca="1" si="151"/>
        <v/>
      </c>
      <c r="AD584" s="109" t="str">
        <f t="shared" ca="1" si="157"/>
        <v/>
      </c>
      <c r="AF584" s="109" t="str">
        <f t="shared" ca="1" si="158"/>
        <v/>
      </c>
      <c r="AG584" s="110" t="str">
        <f t="shared" ca="1" si="152"/>
        <v/>
      </c>
      <c r="AH584" s="109" t="str">
        <f t="shared" ca="1" si="159"/>
        <v/>
      </c>
    </row>
    <row r="585" spans="5:34" x14ac:dyDescent="0.2">
      <c r="E585" s="108" t="str">
        <f ca="1">SELECTED!C585</f>
        <v/>
      </c>
      <c r="F585" s="104" t="str">
        <f ca="1">SELECTED!D585</f>
        <v/>
      </c>
      <c r="G585" s="104" t="str">
        <f ca="1">SELECTED!E585</f>
        <v/>
      </c>
      <c r="I585" s="110" t="str">
        <f t="shared" ca="1" si="145"/>
        <v/>
      </c>
      <c r="J585" s="110" t="str">
        <f t="shared" ca="1" si="146"/>
        <v/>
      </c>
      <c r="K585" s="110" t="str">
        <f t="shared" ca="1" si="147"/>
        <v/>
      </c>
      <c r="M585" s="110" t="str">
        <f ca="1">IFERROR(MATCH(E585,INDEX!A:A,1),"")</f>
        <v/>
      </c>
      <c r="N585" s="109" t="str">
        <f ca="1">IFERROR(OFFSET(INDEX!$F$1,M585-1,0),"")</f>
        <v/>
      </c>
      <c r="P585" s="109" t="str">
        <f t="shared" ca="1" si="153"/>
        <v/>
      </c>
      <c r="Q585" s="109" t="str">
        <f t="shared" ca="1" si="148"/>
        <v/>
      </c>
      <c r="R585" s="109" t="str">
        <f t="shared" ca="1" si="149"/>
        <v/>
      </c>
      <c r="S585" s="109" t="str">
        <f t="shared" ca="1" si="160"/>
        <v/>
      </c>
      <c r="T585" s="109" t="str">
        <f t="shared" ca="1" si="154"/>
        <v/>
      </c>
      <c r="V585" s="106" t="str">
        <f ca="1">IF(E585="","",IF(SUM($Q$4:Q585)=0,100000,ABS(SUM($P$4:P585)/SUM($Q$4:Q585))))</f>
        <v/>
      </c>
      <c r="W585" s="109" t="str">
        <f t="shared" ca="1" si="155"/>
        <v/>
      </c>
      <c r="X585" s="109" t="str">
        <f t="shared" ca="1" si="155"/>
        <v/>
      </c>
      <c r="Z585" s="110" t="str">
        <f t="shared" ca="1" si="150"/>
        <v/>
      </c>
      <c r="AA585" s="109" t="str">
        <f t="shared" ca="1" si="156"/>
        <v/>
      </c>
      <c r="AC585" s="110" t="str">
        <f t="shared" ca="1" si="151"/>
        <v/>
      </c>
      <c r="AD585" s="109" t="str">
        <f t="shared" ca="1" si="157"/>
        <v/>
      </c>
      <c r="AF585" s="109" t="str">
        <f t="shared" ca="1" si="158"/>
        <v/>
      </c>
      <c r="AG585" s="110" t="str">
        <f t="shared" ca="1" si="152"/>
        <v/>
      </c>
      <c r="AH585" s="109" t="str">
        <f t="shared" ca="1" si="159"/>
        <v/>
      </c>
    </row>
    <row r="586" spans="5:34" x14ac:dyDescent="0.2">
      <c r="E586" s="108" t="str">
        <f ca="1">SELECTED!C586</f>
        <v/>
      </c>
      <c r="F586" s="104" t="str">
        <f ca="1">SELECTED!D586</f>
        <v/>
      </c>
      <c r="G586" s="104" t="str">
        <f ca="1">SELECTED!E586</f>
        <v/>
      </c>
      <c r="I586" s="110" t="str">
        <f t="shared" ca="1" si="145"/>
        <v/>
      </c>
      <c r="J586" s="110" t="str">
        <f t="shared" ca="1" si="146"/>
        <v/>
      </c>
      <c r="K586" s="110" t="str">
        <f t="shared" ca="1" si="147"/>
        <v/>
      </c>
      <c r="M586" s="110" t="str">
        <f ca="1">IFERROR(MATCH(E586,INDEX!A:A,1),"")</f>
        <v/>
      </c>
      <c r="N586" s="109" t="str">
        <f ca="1">IFERROR(OFFSET(INDEX!$F$1,M586-1,0),"")</f>
        <v/>
      </c>
      <c r="P586" s="109" t="str">
        <f t="shared" ca="1" si="153"/>
        <v/>
      </c>
      <c r="Q586" s="109" t="str">
        <f t="shared" ca="1" si="148"/>
        <v/>
      </c>
      <c r="R586" s="109" t="str">
        <f t="shared" ca="1" si="149"/>
        <v/>
      </c>
      <c r="S586" s="109" t="str">
        <f t="shared" ca="1" si="160"/>
        <v/>
      </c>
      <c r="T586" s="109" t="str">
        <f t="shared" ca="1" si="154"/>
        <v/>
      </c>
      <c r="V586" s="106" t="str">
        <f ca="1">IF(E586="","",IF(SUM($Q$4:Q586)=0,100000,ABS(SUM($P$4:P586)/SUM($Q$4:Q586))))</f>
        <v/>
      </c>
      <c r="W586" s="109" t="str">
        <f t="shared" ca="1" si="155"/>
        <v/>
      </c>
      <c r="X586" s="109" t="str">
        <f t="shared" ca="1" si="155"/>
        <v/>
      </c>
      <c r="Z586" s="110" t="str">
        <f t="shared" ca="1" si="150"/>
        <v/>
      </c>
      <c r="AA586" s="109" t="str">
        <f t="shared" ca="1" si="156"/>
        <v/>
      </c>
      <c r="AC586" s="110" t="str">
        <f t="shared" ca="1" si="151"/>
        <v/>
      </c>
      <c r="AD586" s="109" t="str">
        <f t="shared" ca="1" si="157"/>
        <v/>
      </c>
      <c r="AF586" s="109" t="str">
        <f t="shared" ca="1" si="158"/>
        <v/>
      </c>
      <c r="AG586" s="110" t="str">
        <f t="shared" ca="1" si="152"/>
        <v/>
      </c>
      <c r="AH586" s="109" t="str">
        <f t="shared" ca="1" si="159"/>
        <v/>
      </c>
    </row>
    <row r="587" spans="5:34" x14ac:dyDescent="0.2">
      <c r="E587" s="108" t="str">
        <f ca="1">SELECTED!C587</f>
        <v/>
      </c>
      <c r="F587" s="104" t="str">
        <f ca="1">SELECTED!D587</f>
        <v/>
      </c>
      <c r="G587" s="104" t="str">
        <f ca="1">SELECTED!E587</f>
        <v/>
      </c>
      <c r="I587" s="110" t="str">
        <f t="shared" ca="1" si="145"/>
        <v/>
      </c>
      <c r="J587" s="110" t="str">
        <f t="shared" ca="1" si="146"/>
        <v/>
      </c>
      <c r="K587" s="110" t="str">
        <f t="shared" ca="1" si="147"/>
        <v/>
      </c>
      <c r="M587" s="110" t="str">
        <f ca="1">IFERROR(MATCH(E587,INDEX!A:A,1),"")</f>
        <v/>
      </c>
      <c r="N587" s="109" t="str">
        <f ca="1">IFERROR(OFFSET(INDEX!$F$1,M587-1,0),"")</f>
        <v/>
      </c>
      <c r="P587" s="109" t="str">
        <f t="shared" ca="1" si="153"/>
        <v/>
      </c>
      <c r="Q587" s="109" t="str">
        <f t="shared" ca="1" si="148"/>
        <v/>
      </c>
      <c r="R587" s="109" t="str">
        <f t="shared" ca="1" si="149"/>
        <v/>
      </c>
      <c r="S587" s="109" t="str">
        <f t="shared" ca="1" si="160"/>
        <v/>
      </c>
      <c r="T587" s="109" t="str">
        <f t="shared" ca="1" si="154"/>
        <v/>
      </c>
      <c r="V587" s="106" t="str">
        <f ca="1">IF(E587="","",IF(SUM($Q$4:Q587)=0,100000,ABS(SUM($P$4:P587)/SUM($Q$4:Q587))))</f>
        <v/>
      </c>
      <c r="W587" s="109" t="str">
        <f t="shared" ca="1" si="155"/>
        <v/>
      </c>
      <c r="X587" s="109" t="str">
        <f t="shared" ca="1" si="155"/>
        <v/>
      </c>
      <c r="Z587" s="110" t="str">
        <f t="shared" ca="1" si="150"/>
        <v/>
      </c>
      <c r="AA587" s="109" t="str">
        <f t="shared" ca="1" si="156"/>
        <v/>
      </c>
      <c r="AC587" s="110" t="str">
        <f t="shared" ca="1" si="151"/>
        <v/>
      </c>
      <c r="AD587" s="109" t="str">
        <f t="shared" ca="1" si="157"/>
        <v/>
      </c>
      <c r="AF587" s="109" t="str">
        <f t="shared" ca="1" si="158"/>
        <v/>
      </c>
      <c r="AG587" s="110" t="str">
        <f t="shared" ca="1" si="152"/>
        <v/>
      </c>
      <c r="AH587" s="109" t="str">
        <f t="shared" ca="1" si="159"/>
        <v/>
      </c>
    </row>
    <row r="588" spans="5:34" x14ac:dyDescent="0.2">
      <c r="E588" s="108" t="str">
        <f ca="1">SELECTED!C588</f>
        <v/>
      </c>
      <c r="F588" s="104" t="str">
        <f ca="1">SELECTED!D588</f>
        <v/>
      </c>
      <c r="G588" s="104" t="str">
        <f ca="1">SELECTED!E588</f>
        <v/>
      </c>
      <c r="I588" s="110" t="str">
        <f t="shared" ca="1" si="145"/>
        <v/>
      </c>
      <c r="J588" s="110" t="str">
        <f t="shared" ca="1" si="146"/>
        <v/>
      </c>
      <c r="K588" s="110" t="str">
        <f t="shared" ca="1" si="147"/>
        <v/>
      </c>
      <c r="M588" s="110" t="str">
        <f ca="1">IFERROR(MATCH(E588,INDEX!A:A,1),"")</f>
        <v/>
      </c>
      <c r="N588" s="109" t="str">
        <f ca="1">IFERROR(OFFSET(INDEX!$F$1,M588-1,0),"")</f>
        <v/>
      </c>
      <c r="P588" s="109" t="str">
        <f t="shared" ca="1" si="153"/>
        <v/>
      </c>
      <c r="Q588" s="109" t="str">
        <f t="shared" ca="1" si="148"/>
        <v/>
      </c>
      <c r="R588" s="109" t="str">
        <f t="shared" ca="1" si="149"/>
        <v/>
      </c>
      <c r="S588" s="109" t="str">
        <f t="shared" ca="1" si="160"/>
        <v/>
      </c>
      <c r="T588" s="109" t="str">
        <f t="shared" ca="1" si="154"/>
        <v/>
      </c>
      <c r="V588" s="106" t="str">
        <f ca="1">IF(E588="","",IF(SUM($Q$4:Q588)=0,100000,ABS(SUM($P$4:P588)/SUM($Q$4:Q588))))</f>
        <v/>
      </c>
      <c r="W588" s="109" t="str">
        <f t="shared" ca="1" si="155"/>
        <v/>
      </c>
      <c r="X588" s="109" t="str">
        <f t="shared" ca="1" si="155"/>
        <v/>
      </c>
      <c r="Z588" s="110" t="str">
        <f t="shared" ca="1" si="150"/>
        <v/>
      </c>
      <c r="AA588" s="109" t="str">
        <f t="shared" ca="1" si="156"/>
        <v/>
      </c>
      <c r="AC588" s="110" t="str">
        <f t="shared" ca="1" si="151"/>
        <v/>
      </c>
      <c r="AD588" s="109" t="str">
        <f t="shared" ca="1" si="157"/>
        <v/>
      </c>
      <c r="AF588" s="109" t="str">
        <f t="shared" ca="1" si="158"/>
        <v/>
      </c>
      <c r="AG588" s="110" t="str">
        <f t="shared" ca="1" si="152"/>
        <v/>
      </c>
      <c r="AH588" s="109" t="str">
        <f t="shared" ca="1" si="159"/>
        <v/>
      </c>
    </row>
    <row r="589" spans="5:34" x14ac:dyDescent="0.2">
      <c r="E589" s="108" t="str">
        <f ca="1">SELECTED!C589</f>
        <v/>
      </c>
      <c r="F589" s="104" t="str">
        <f ca="1">SELECTED!D589</f>
        <v/>
      </c>
      <c r="G589" s="104" t="str">
        <f ca="1">SELECTED!E589</f>
        <v/>
      </c>
      <c r="I589" s="110" t="str">
        <f t="shared" ca="1" si="145"/>
        <v/>
      </c>
      <c r="J589" s="110" t="str">
        <f t="shared" ca="1" si="146"/>
        <v/>
      </c>
      <c r="K589" s="110" t="str">
        <f t="shared" ca="1" si="147"/>
        <v/>
      </c>
      <c r="M589" s="110" t="str">
        <f ca="1">IFERROR(MATCH(E589,INDEX!A:A,1),"")</f>
        <v/>
      </c>
      <c r="N589" s="109" t="str">
        <f ca="1">IFERROR(OFFSET(INDEX!$F$1,M589-1,0),"")</f>
        <v/>
      </c>
      <c r="P589" s="109" t="str">
        <f t="shared" ca="1" si="153"/>
        <v/>
      </c>
      <c r="Q589" s="109" t="str">
        <f t="shared" ca="1" si="148"/>
        <v/>
      </c>
      <c r="R589" s="109" t="str">
        <f t="shared" ca="1" si="149"/>
        <v/>
      </c>
      <c r="S589" s="109" t="str">
        <f t="shared" ca="1" si="160"/>
        <v/>
      </c>
      <c r="T589" s="109" t="str">
        <f t="shared" ca="1" si="154"/>
        <v/>
      </c>
      <c r="V589" s="106" t="str">
        <f ca="1">IF(E589="","",IF(SUM($Q$4:Q589)=0,100000,ABS(SUM($P$4:P589)/SUM($Q$4:Q589))))</f>
        <v/>
      </c>
      <c r="W589" s="109" t="str">
        <f t="shared" ca="1" si="155"/>
        <v/>
      </c>
      <c r="X589" s="109" t="str">
        <f t="shared" ca="1" si="155"/>
        <v/>
      </c>
      <c r="Z589" s="110" t="str">
        <f t="shared" ca="1" si="150"/>
        <v/>
      </c>
      <c r="AA589" s="109" t="str">
        <f t="shared" ca="1" si="156"/>
        <v/>
      </c>
      <c r="AC589" s="110" t="str">
        <f t="shared" ca="1" si="151"/>
        <v/>
      </c>
      <c r="AD589" s="109" t="str">
        <f t="shared" ca="1" si="157"/>
        <v/>
      </c>
      <c r="AF589" s="109" t="str">
        <f t="shared" ca="1" si="158"/>
        <v/>
      </c>
      <c r="AG589" s="110" t="str">
        <f t="shared" ca="1" si="152"/>
        <v/>
      </c>
      <c r="AH589" s="109" t="str">
        <f t="shared" ca="1" si="159"/>
        <v/>
      </c>
    </row>
    <row r="590" spans="5:34" x14ac:dyDescent="0.2">
      <c r="E590" s="108" t="str">
        <f ca="1">SELECTED!C590</f>
        <v/>
      </c>
      <c r="F590" s="104" t="str">
        <f ca="1">SELECTED!D590</f>
        <v/>
      </c>
      <c r="G590" s="104" t="str">
        <f ca="1">SELECTED!E590</f>
        <v/>
      </c>
      <c r="I590" s="110" t="str">
        <f t="shared" ca="1" si="145"/>
        <v/>
      </c>
      <c r="J590" s="110" t="str">
        <f t="shared" ca="1" si="146"/>
        <v/>
      </c>
      <c r="K590" s="110" t="str">
        <f t="shared" ca="1" si="147"/>
        <v/>
      </c>
      <c r="M590" s="110" t="str">
        <f ca="1">IFERROR(MATCH(E590,INDEX!A:A,1),"")</f>
        <v/>
      </c>
      <c r="N590" s="109" t="str">
        <f ca="1">IFERROR(OFFSET(INDEX!$F$1,M590-1,0),"")</f>
        <v/>
      </c>
      <c r="P590" s="109" t="str">
        <f t="shared" ca="1" si="153"/>
        <v/>
      </c>
      <c r="Q590" s="109" t="str">
        <f t="shared" ca="1" si="148"/>
        <v/>
      </c>
      <c r="R590" s="109" t="str">
        <f t="shared" ca="1" si="149"/>
        <v/>
      </c>
      <c r="S590" s="109" t="str">
        <f t="shared" ca="1" si="160"/>
        <v/>
      </c>
      <c r="T590" s="109" t="str">
        <f t="shared" ca="1" si="154"/>
        <v/>
      </c>
      <c r="V590" s="106" t="str">
        <f ca="1">IF(E590="","",IF(SUM($Q$4:Q590)=0,100000,ABS(SUM($P$4:P590)/SUM($Q$4:Q590))))</f>
        <v/>
      </c>
      <c r="W590" s="109" t="str">
        <f t="shared" ca="1" si="155"/>
        <v/>
      </c>
      <c r="X590" s="109" t="str">
        <f t="shared" ca="1" si="155"/>
        <v/>
      </c>
      <c r="Z590" s="110" t="str">
        <f t="shared" ca="1" si="150"/>
        <v/>
      </c>
      <c r="AA590" s="109" t="str">
        <f t="shared" ca="1" si="156"/>
        <v/>
      </c>
      <c r="AC590" s="110" t="str">
        <f t="shared" ca="1" si="151"/>
        <v/>
      </c>
      <c r="AD590" s="109" t="str">
        <f t="shared" ca="1" si="157"/>
        <v/>
      </c>
      <c r="AF590" s="109" t="str">
        <f t="shared" ca="1" si="158"/>
        <v/>
      </c>
      <c r="AG590" s="110" t="str">
        <f t="shared" ca="1" si="152"/>
        <v/>
      </c>
      <c r="AH590" s="109" t="str">
        <f t="shared" ca="1" si="159"/>
        <v/>
      </c>
    </row>
    <row r="591" spans="5:34" x14ac:dyDescent="0.2">
      <c r="E591" s="108" t="str">
        <f ca="1">SELECTED!C591</f>
        <v/>
      </c>
      <c r="F591" s="104" t="str">
        <f ca="1">SELECTED!D591</f>
        <v/>
      </c>
      <c r="G591" s="104" t="str">
        <f ca="1">SELECTED!E591</f>
        <v/>
      </c>
      <c r="I591" s="110" t="str">
        <f t="shared" ca="1" si="145"/>
        <v/>
      </c>
      <c r="J591" s="110" t="str">
        <f t="shared" ca="1" si="146"/>
        <v/>
      </c>
      <c r="K591" s="110" t="str">
        <f t="shared" ca="1" si="147"/>
        <v/>
      </c>
      <c r="M591" s="110" t="str">
        <f ca="1">IFERROR(MATCH(E591,INDEX!A:A,1),"")</f>
        <v/>
      </c>
      <c r="N591" s="109" t="str">
        <f ca="1">IFERROR(OFFSET(INDEX!$F$1,M591-1,0),"")</f>
        <v/>
      </c>
      <c r="P591" s="109" t="str">
        <f t="shared" ca="1" si="153"/>
        <v/>
      </c>
      <c r="Q591" s="109" t="str">
        <f t="shared" ca="1" si="148"/>
        <v/>
      </c>
      <c r="R591" s="109" t="str">
        <f t="shared" ca="1" si="149"/>
        <v/>
      </c>
      <c r="S591" s="109" t="str">
        <f t="shared" ca="1" si="160"/>
        <v/>
      </c>
      <c r="T591" s="109" t="str">
        <f t="shared" ca="1" si="154"/>
        <v/>
      </c>
      <c r="V591" s="106" t="str">
        <f ca="1">IF(E591="","",IF(SUM($Q$4:Q591)=0,100000,ABS(SUM($P$4:P591)/SUM($Q$4:Q591))))</f>
        <v/>
      </c>
      <c r="W591" s="109" t="str">
        <f t="shared" ca="1" si="155"/>
        <v/>
      </c>
      <c r="X591" s="109" t="str">
        <f t="shared" ca="1" si="155"/>
        <v/>
      </c>
      <c r="Z591" s="110" t="str">
        <f t="shared" ca="1" si="150"/>
        <v/>
      </c>
      <c r="AA591" s="109" t="str">
        <f t="shared" ca="1" si="156"/>
        <v/>
      </c>
      <c r="AC591" s="110" t="str">
        <f t="shared" ca="1" si="151"/>
        <v/>
      </c>
      <c r="AD591" s="109" t="str">
        <f t="shared" ca="1" si="157"/>
        <v/>
      </c>
      <c r="AF591" s="109" t="str">
        <f t="shared" ca="1" si="158"/>
        <v/>
      </c>
      <c r="AG591" s="110" t="str">
        <f t="shared" ca="1" si="152"/>
        <v/>
      </c>
      <c r="AH591" s="109" t="str">
        <f t="shared" ca="1" si="159"/>
        <v/>
      </c>
    </row>
    <row r="592" spans="5:34" x14ac:dyDescent="0.2">
      <c r="E592" s="108" t="str">
        <f ca="1">SELECTED!C592</f>
        <v/>
      </c>
      <c r="F592" s="104" t="str">
        <f ca="1">SELECTED!D592</f>
        <v/>
      </c>
      <c r="G592" s="104" t="str">
        <f ca="1">SELECTED!E592</f>
        <v/>
      </c>
      <c r="I592" s="110" t="str">
        <f t="shared" ca="1" si="145"/>
        <v/>
      </c>
      <c r="J592" s="110" t="str">
        <f t="shared" ca="1" si="146"/>
        <v/>
      </c>
      <c r="K592" s="110" t="str">
        <f t="shared" ca="1" si="147"/>
        <v/>
      </c>
      <c r="M592" s="110" t="str">
        <f ca="1">IFERROR(MATCH(E592,INDEX!A:A,1),"")</f>
        <v/>
      </c>
      <c r="N592" s="109" t="str">
        <f ca="1">IFERROR(OFFSET(INDEX!$F$1,M592-1,0),"")</f>
        <v/>
      </c>
      <c r="P592" s="109" t="str">
        <f t="shared" ca="1" si="153"/>
        <v/>
      </c>
      <c r="Q592" s="109" t="str">
        <f t="shared" ca="1" si="148"/>
        <v/>
      </c>
      <c r="R592" s="109" t="str">
        <f t="shared" ca="1" si="149"/>
        <v/>
      </c>
      <c r="S592" s="109" t="str">
        <f t="shared" ca="1" si="160"/>
        <v/>
      </c>
      <c r="T592" s="109" t="str">
        <f t="shared" ca="1" si="154"/>
        <v/>
      </c>
      <c r="V592" s="106" t="str">
        <f ca="1">IF(E592="","",IF(SUM($Q$4:Q592)=0,100000,ABS(SUM($P$4:P592)/SUM($Q$4:Q592))))</f>
        <v/>
      </c>
      <c r="W592" s="109" t="str">
        <f t="shared" ca="1" si="155"/>
        <v/>
      </c>
      <c r="X592" s="109" t="str">
        <f t="shared" ca="1" si="155"/>
        <v/>
      </c>
      <c r="Z592" s="110" t="str">
        <f t="shared" ca="1" si="150"/>
        <v/>
      </c>
      <c r="AA592" s="109" t="str">
        <f t="shared" ca="1" si="156"/>
        <v/>
      </c>
      <c r="AC592" s="110" t="str">
        <f t="shared" ca="1" si="151"/>
        <v/>
      </c>
      <c r="AD592" s="109" t="str">
        <f t="shared" ca="1" si="157"/>
        <v/>
      </c>
      <c r="AF592" s="109" t="str">
        <f t="shared" ca="1" si="158"/>
        <v/>
      </c>
      <c r="AG592" s="110" t="str">
        <f t="shared" ca="1" si="152"/>
        <v/>
      </c>
      <c r="AH592" s="109" t="str">
        <f t="shared" ca="1" si="159"/>
        <v/>
      </c>
    </row>
    <row r="593" spans="5:34" x14ac:dyDescent="0.2">
      <c r="E593" s="108" t="str">
        <f ca="1">SELECTED!C593</f>
        <v/>
      </c>
      <c r="F593" s="104" t="str">
        <f ca="1">SELECTED!D593</f>
        <v/>
      </c>
      <c r="G593" s="104" t="str">
        <f ca="1">SELECTED!E593</f>
        <v/>
      </c>
      <c r="I593" s="110" t="str">
        <f t="shared" ca="1" si="145"/>
        <v/>
      </c>
      <c r="J593" s="110" t="str">
        <f t="shared" ca="1" si="146"/>
        <v/>
      </c>
      <c r="K593" s="110" t="str">
        <f t="shared" ca="1" si="147"/>
        <v/>
      </c>
      <c r="M593" s="110" t="str">
        <f ca="1">IFERROR(MATCH(E593,INDEX!A:A,1),"")</f>
        <v/>
      </c>
      <c r="N593" s="109" t="str">
        <f ca="1">IFERROR(OFFSET(INDEX!$F$1,M593-1,0),"")</f>
        <v/>
      </c>
      <c r="P593" s="109" t="str">
        <f t="shared" ca="1" si="153"/>
        <v/>
      </c>
      <c r="Q593" s="109" t="str">
        <f t="shared" ca="1" si="148"/>
        <v/>
      </c>
      <c r="R593" s="109" t="str">
        <f t="shared" ca="1" si="149"/>
        <v/>
      </c>
      <c r="S593" s="109" t="str">
        <f t="shared" ca="1" si="160"/>
        <v/>
      </c>
      <c r="T593" s="109" t="str">
        <f t="shared" ca="1" si="154"/>
        <v/>
      </c>
      <c r="V593" s="106" t="str">
        <f ca="1">IF(E593="","",IF(SUM($Q$4:Q593)=0,100000,ABS(SUM($P$4:P593)/SUM($Q$4:Q593))))</f>
        <v/>
      </c>
      <c r="W593" s="109" t="str">
        <f t="shared" ca="1" si="155"/>
        <v/>
      </c>
      <c r="X593" s="109" t="str">
        <f t="shared" ca="1" si="155"/>
        <v/>
      </c>
      <c r="Z593" s="110" t="str">
        <f t="shared" ca="1" si="150"/>
        <v/>
      </c>
      <c r="AA593" s="109" t="str">
        <f t="shared" ca="1" si="156"/>
        <v/>
      </c>
      <c r="AC593" s="110" t="str">
        <f t="shared" ca="1" si="151"/>
        <v/>
      </c>
      <c r="AD593" s="109" t="str">
        <f t="shared" ca="1" si="157"/>
        <v/>
      </c>
      <c r="AF593" s="109" t="str">
        <f t="shared" ca="1" si="158"/>
        <v/>
      </c>
      <c r="AG593" s="110" t="str">
        <f t="shared" ca="1" si="152"/>
        <v/>
      </c>
      <c r="AH593" s="109" t="str">
        <f t="shared" ca="1" si="159"/>
        <v/>
      </c>
    </row>
    <row r="594" spans="5:34" x14ac:dyDescent="0.2">
      <c r="E594" s="108" t="str">
        <f ca="1">SELECTED!C594</f>
        <v/>
      </c>
      <c r="F594" s="104" t="str">
        <f ca="1">SELECTED!D594</f>
        <v/>
      </c>
      <c r="G594" s="104" t="str">
        <f ca="1">SELECTED!E594</f>
        <v/>
      </c>
      <c r="I594" s="110" t="str">
        <f t="shared" ca="1" si="145"/>
        <v/>
      </c>
      <c r="J594" s="110" t="str">
        <f t="shared" ca="1" si="146"/>
        <v/>
      </c>
      <c r="K594" s="110" t="str">
        <f t="shared" ca="1" si="147"/>
        <v/>
      </c>
      <c r="M594" s="110" t="str">
        <f ca="1">IFERROR(MATCH(E594,INDEX!A:A,1),"")</f>
        <v/>
      </c>
      <c r="N594" s="109" t="str">
        <f ca="1">IFERROR(OFFSET(INDEX!$F$1,M594-1,0),"")</f>
        <v/>
      </c>
      <c r="P594" s="109" t="str">
        <f t="shared" ca="1" si="153"/>
        <v/>
      </c>
      <c r="Q594" s="109" t="str">
        <f t="shared" ca="1" si="148"/>
        <v/>
      </c>
      <c r="R594" s="109" t="str">
        <f t="shared" ca="1" si="149"/>
        <v/>
      </c>
      <c r="S594" s="109" t="str">
        <f t="shared" ca="1" si="160"/>
        <v/>
      </c>
      <c r="T594" s="109" t="str">
        <f t="shared" ca="1" si="154"/>
        <v/>
      </c>
      <c r="V594" s="106" t="str">
        <f ca="1">IF(E594="","",IF(SUM($Q$4:Q594)=0,100000,ABS(SUM($P$4:P594)/SUM($Q$4:Q594))))</f>
        <v/>
      </c>
      <c r="W594" s="109" t="str">
        <f t="shared" ca="1" si="155"/>
        <v/>
      </c>
      <c r="X594" s="109" t="str">
        <f t="shared" ca="1" si="155"/>
        <v/>
      </c>
      <c r="Z594" s="110" t="str">
        <f t="shared" ca="1" si="150"/>
        <v/>
      </c>
      <c r="AA594" s="109" t="str">
        <f t="shared" ca="1" si="156"/>
        <v/>
      </c>
      <c r="AC594" s="110" t="str">
        <f t="shared" ca="1" si="151"/>
        <v/>
      </c>
      <c r="AD594" s="109" t="str">
        <f t="shared" ca="1" si="157"/>
        <v/>
      </c>
      <c r="AF594" s="109" t="str">
        <f t="shared" ca="1" si="158"/>
        <v/>
      </c>
      <c r="AG594" s="110" t="str">
        <f t="shared" ca="1" si="152"/>
        <v/>
      </c>
      <c r="AH594" s="109" t="str">
        <f t="shared" ca="1" si="159"/>
        <v/>
      </c>
    </row>
    <row r="595" spans="5:34" x14ac:dyDescent="0.2">
      <c r="E595" s="108" t="str">
        <f ca="1">SELECTED!C595</f>
        <v/>
      </c>
      <c r="F595" s="104" t="str">
        <f ca="1">SELECTED!D595</f>
        <v/>
      </c>
      <c r="G595" s="104" t="str">
        <f ca="1">SELECTED!E595</f>
        <v/>
      </c>
      <c r="I595" s="110" t="str">
        <f t="shared" ca="1" si="145"/>
        <v/>
      </c>
      <c r="J595" s="110" t="str">
        <f t="shared" ca="1" si="146"/>
        <v/>
      </c>
      <c r="K595" s="110" t="str">
        <f t="shared" ca="1" si="147"/>
        <v/>
      </c>
      <c r="M595" s="110" t="str">
        <f ca="1">IFERROR(MATCH(E595,INDEX!A:A,1),"")</f>
        <v/>
      </c>
      <c r="N595" s="109" t="str">
        <f ca="1">IFERROR(OFFSET(INDEX!$F$1,M595-1,0),"")</f>
        <v/>
      </c>
      <c r="P595" s="109" t="str">
        <f t="shared" ca="1" si="153"/>
        <v/>
      </c>
      <c r="Q595" s="109" t="str">
        <f t="shared" ca="1" si="148"/>
        <v/>
      </c>
      <c r="R595" s="109" t="str">
        <f t="shared" ca="1" si="149"/>
        <v/>
      </c>
      <c r="S595" s="109" t="str">
        <f t="shared" ca="1" si="160"/>
        <v/>
      </c>
      <c r="T595" s="109" t="str">
        <f t="shared" ca="1" si="154"/>
        <v/>
      </c>
      <c r="V595" s="106" t="str">
        <f ca="1">IF(E595="","",IF(SUM($Q$4:Q595)=0,100000,ABS(SUM($P$4:P595)/SUM($Q$4:Q595))))</f>
        <v/>
      </c>
      <c r="W595" s="109" t="str">
        <f t="shared" ca="1" si="155"/>
        <v/>
      </c>
      <c r="X595" s="109" t="str">
        <f t="shared" ca="1" si="155"/>
        <v/>
      </c>
      <c r="Z595" s="110" t="str">
        <f t="shared" ca="1" si="150"/>
        <v/>
      </c>
      <c r="AA595" s="109" t="str">
        <f t="shared" ca="1" si="156"/>
        <v/>
      </c>
      <c r="AC595" s="110" t="str">
        <f t="shared" ca="1" si="151"/>
        <v/>
      </c>
      <c r="AD595" s="109" t="str">
        <f t="shared" ca="1" si="157"/>
        <v/>
      </c>
      <c r="AF595" s="109" t="str">
        <f t="shared" ca="1" si="158"/>
        <v/>
      </c>
      <c r="AG595" s="110" t="str">
        <f t="shared" ca="1" si="152"/>
        <v/>
      </c>
      <c r="AH595" s="109" t="str">
        <f t="shared" ca="1" si="159"/>
        <v/>
      </c>
    </row>
    <row r="596" spans="5:34" x14ac:dyDescent="0.2">
      <c r="E596" s="108" t="str">
        <f ca="1">SELECTED!C596</f>
        <v/>
      </c>
      <c r="F596" s="104" t="str">
        <f ca="1">SELECTED!D596</f>
        <v/>
      </c>
      <c r="G596" s="104" t="str">
        <f ca="1">SELECTED!E596</f>
        <v/>
      </c>
      <c r="I596" s="110" t="str">
        <f t="shared" ca="1" si="145"/>
        <v/>
      </c>
      <c r="J596" s="110" t="str">
        <f t="shared" ca="1" si="146"/>
        <v/>
      </c>
      <c r="K596" s="110" t="str">
        <f t="shared" ca="1" si="147"/>
        <v/>
      </c>
      <c r="M596" s="110" t="str">
        <f ca="1">IFERROR(MATCH(E596,INDEX!A:A,1),"")</f>
        <v/>
      </c>
      <c r="N596" s="109" t="str">
        <f ca="1">IFERROR(OFFSET(INDEX!$F$1,M596-1,0),"")</f>
        <v/>
      </c>
      <c r="P596" s="109" t="str">
        <f t="shared" ca="1" si="153"/>
        <v/>
      </c>
      <c r="Q596" s="109" t="str">
        <f t="shared" ca="1" si="148"/>
        <v/>
      </c>
      <c r="R596" s="109" t="str">
        <f t="shared" ca="1" si="149"/>
        <v/>
      </c>
      <c r="S596" s="109" t="str">
        <f t="shared" ca="1" si="160"/>
        <v/>
      </c>
      <c r="T596" s="109" t="str">
        <f t="shared" ca="1" si="154"/>
        <v/>
      </c>
      <c r="V596" s="106" t="str">
        <f ca="1">IF(E596="","",IF(SUM($Q$4:Q596)=0,100000,ABS(SUM($P$4:P596)/SUM($Q$4:Q596))))</f>
        <v/>
      </c>
      <c r="W596" s="109" t="str">
        <f t="shared" ca="1" si="155"/>
        <v/>
      </c>
      <c r="X596" s="109" t="str">
        <f t="shared" ca="1" si="155"/>
        <v/>
      </c>
      <c r="Z596" s="110" t="str">
        <f t="shared" ca="1" si="150"/>
        <v/>
      </c>
      <c r="AA596" s="109" t="str">
        <f t="shared" ca="1" si="156"/>
        <v/>
      </c>
      <c r="AC596" s="110" t="str">
        <f t="shared" ca="1" si="151"/>
        <v/>
      </c>
      <c r="AD596" s="109" t="str">
        <f t="shared" ca="1" si="157"/>
        <v/>
      </c>
      <c r="AF596" s="109" t="str">
        <f t="shared" ca="1" si="158"/>
        <v/>
      </c>
      <c r="AG596" s="110" t="str">
        <f t="shared" ca="1" si="152"/>
        <v/>
      </c>
      <c r="AH596" s="109" t="str">
        <f t="shared" ca="1" si="159"/>
        <v/>
      </c>
    </row>
    <row r="597" spans="5:34" x14ac:dyDescent="0.2">
      <c r="E597" s="108" t="str">
        <f ca="1">SELECTED!C597</f>
        <v/>
      </c>
      <c r="F597" s="104" t="str">
        <f ca="1">SELECTED!D597</f>
        <v/>
      </c>
      <c r="G597" s="104" t="str">
        <f ca="1">SELECTED!E597</f>
        <v/>
      </c>
      <c r="I597" s="110" t="str">
        <f t="shared" ca="1" si="145"/>
        <v/>
      </c>
      <c r="J597" s="110" t="str">
        <f t="shared" ca="1" si="146"/>
        <v/>
      </c>
      <c r="K597" s="110" t="str">
        <f t="shared" ca="1" si="147"/>
        <v/>
      </c>
      <c r="M597" s="110" t="str">
        <f ca="1">IFERROR(MATCH(E597,INDEX!A:A,1),"")</f>
        <v/>
      </c>
      <c r="N597" s="109" t="str">
        <f ca="1">IFERROR(OFFSET(INDEX!$F$1,M597-1,0),"")</f>
        <v/>
      </c>
      <c r="P597" s="109" t="str">
        <f t="shared" ca="1" si="153"/>
        <v/>
      </c>
      <c r="Q597" s="109" t="str">
        <f t="shared" ca="1" si="148"/>
        <v/>
      </c>
      <c r="R597" s="109" t="str">
        <f t="shared" ca="1" si="149"/>
        <v/>
      </c>
      <c r="S597" s="109" t="str">
        <f t="shared" ca="1" si="160"/>
        <v/>
      </c>
      <c r="T597" s="109" t="str">
        <f t="shared" ca="1" si="154"/>
        <v/>
      </c>
      <c r="V597" s="106" t="str">
        <f ca="1">IF(E597="","",IF(SUM($Q$4:Q597)=0,100000,ABS(SUM($P$4:P597)/SUM($Q$4:Q597))))</f>
        <v/>
      </c>
      <c r="W597" s="109" t="str">
        <f t="shared" ca="1" si="155"/>
        <v/>
      </c>
      <c r="X597" s="109" t="str">
        <f t="shared" ca="1" si="155"/>
        <v/>
      </c>
      <c r="Z597" s="110" t="str">
        <f t="shared" ca="1" si="150"/>
        <v/>
      </c>
      <c r="AA597" s="109" t="str">
        <f t="shared" ca="1" si="156"/>
        <v/>
      </c>
      <c r="AC597" s="110" t="str">
        <f t="shared" ca="1" si="151"/>
        <v/>
      </c>
      <c r="AD597" s="109" t="str">
        <f t="shared" ca="1" si="157"/>
        <v/>
      </c>
      <c r="AF597" s="109" t="str">
        <f t="shared" ca="1" si="158"/>
        <v/>
      </c>
      <c r="AG597" s="110" t="str">
        <f t="shared" ca="1" si="152"/>
        <v/>
      </c>
      <c r="AH597" s="109" t="str">
        <f t="shared" ca="1" si="159"/>
        <v/>
      </c>
    </row>
    <row r="598" spans="5:34" x14ac:dyDescent="0.2">
      <c r="E598" s="108" t="str">
        <f ca="1">SELECTED!C598</f>
        <v/>
      </c>
      <c r="F598" s="104" t="str">
        <f ca="1">SELECTED!D598</f>
        <v/>
      </c>
      <c r="G598" s="104" t="str">
        <f ca="1">SELECTED!E598</f>
        <v/>
      </c>
      <c r="I598" s="110" t="str">
        <f t="shared" ca="1" si="145"/>
        <v/>
      </c>
      <c r="J598" s="110" t="str">
        <f t="shared" ca="1" si="146"/>
        <v/>
      </c>
      <c r="K598" s="110" t="str">
        <f t="shared" ca="1" si="147"/>
        <v/>
      </c>
      <c r="M598" s="110" t="str">
        <f ca="1">IFERROR(MATCH(E598,INDEX!A:A,1),"")</f>
        <v/>
      </c>
      <c r="N598" s="109" t="str">
        <f ca="1">IFERROR(OFFSET(INDEX!$F$1,M598-1,0),"")</f>
        <v/>
      </c>
      <c r="P598" s="109" t="str">
        <f t="shared" ca="1" si="153"/>
        <v/>
      </c>
      <c r="Q598" s="109" t="str">
        <f t="shared" ca="1" si="148"/>
        <v/>
      </c>
      <c r="R598" s="109" t="str">
        <f t="shared" ca="1" si="149"/>
        <v/>
      </c>
      <c r="S598" s="109" t="str">
        <f t="shared" ca="1" si="160"/>
        <v/>
      </c>
      <c r="T598" s="109" t="str">
        <f t="shared" ca="1" si="154"/>
        <v/>
      </c>
      <c r="V598" s="106" t="str">
        <f ca="1">IF(E598="","",IF(SUM($Q$4:Q598)=0,100000,ABS(SUM($P$4:P598)/SUM($Q$4:Q598))))</f>
        <v/>
      </c>
      <c r="W598" s="109" t="str">
        <f t="shared" ca="1" si="155"/>
        <v/>
      </c>
      <c r="X598" s="109" t="str">
        <f t="shared" ca="1" si="155"/>
        <v/>
      </c>
      <c r="Z598" s="110" t="str">
        <f t="shared" ca="1" si="150"/>
        <v/>
      </c>
      <c r="AA598" s="109" t="str">
        <f t="shared" ca="1" si="156"/>
        <v/>
      </c>
      <c r="AC598" s="110" t="str">
        <f t="shared" ca="1" si="151"/>
        <v/>
      </c>
      <c r="AD598" s="109" t="str">
        <f t="shared" ca="1" si="157"/>
        <v/>
      </c>
      <c r="AF598" s="109" t="str">
        <f t="shared" ca="1" si="158"/>
        <v/>
      </c>
      <c r="AG598" s="110" t="str">
        <f t="shared" ca="1" si="152"/>
        <v/>
      </c>
      <c r="AH598" s="109" t="str">
        <f t="shared" ca="1" si="159"/>
        <v/>
      </c>
    </row>
    <row r="599" spans="5:34" x14ac:dyDescent="0.2">
      <c r="E599" s="108" t="str">
        <f ca="1">SELECTED!C599</f>
        <v/>
      </c>
      <c r="F599" s="104" t="str">
        <f ca="1">SELECTED!D599</f>
        <v/>
      </c>
      <c r="G599" s="104" t="str">
        <f ca="1">SELECTED!E599</f>
        <v/>
      </c>
      <c r="I599" s="110" t="str">
        <f t="shared" ca="1" si="145"/>
        <v/>
      </c>
      <c r="J599" s="110" t="str">
        <f t="shared" ca="1" si="146"/>
        <v/>
      </c>
      <c r="K599" s="110" t="str">
        <f t="shared" ca="1" si="147"/>
        <v/>
      </c>
      <c r="M599" s="110" t="str">
        <f ca="1">IFERROR(MATCH(E599,INDEX!A:A,1),"")</f>
        <v/>
      </c>
      <c r="N599" s="109" t="str">
        <f ca="1">IFERROR(OFFSET(INDEX!$F$1,M599-1,0),"")</f>
        <v/>
      </c>
      <c r="P599" s="109" t="str">
        <f t="shared" ca="1" si="153"/>
        <v/>
      </c>
      <c r="Q599" s="109" t="str">
        <f t="shared" ca="1" si="148"/>
        <v/>
      </c>
      <c r="R599" s="109" t="str">
        <f t="shared" ca="1" si="149"/>
        <v/>
      </c>
      <c r="S599" s="109" t="str">
        <f t="shared" ca="1" si="160"/>
        <v/>
      </c>
      <c r="T599" s="109" t="str">
        <f t="shared" ca="1" si="154"/>
        <v/>
      </c>
      <c r="V599" s="106" t="str">
        <f ca="1">IF(E599="","",IF(SUM($Q$4:Q599)=0,100000,ABS(SUM($P$4:P599)/SUM($Q$4:Q599))))</f>
        <v/>
      </c>
      <c r="W599" s="109" t="str">
        <f t="shared" ca="1" si="155"/>
        <v/>
      </c>
      <c r="X599" s="109" t="str">
        <f t="shared" ca="1" si="155"/>
        <v/>
      </c>
      <c r="Z599" s="110" t="str">
        <f t="shared" ca="1" si="150"/>
        <v/>
      </c>
      <c r="AA599" s="109" t="str">
        <f t="shared" ca="1" si="156"/>
        <v/>
      </c>
      <c r="AC599" s="110" t="str">
        <f t="shared" ca="1" si="151"/>
        <v/>
      </c>
      <c r="AD599" s="109" t="str">
        <f t="shared" ca="1" si="157"/>
        <v/>
      </c>
      <c r="AF599" s="109" t="str">
        <f t="shared" ca="1" si="158"/>
        <v/>
      </c>
      <c r="AG599" s="110" t="str">
        <f t="shared" ca="1" si="152"/>
        <v/>
      </c>
      <c r="AH599" s="109" t="str">
        <f t="shared" ca="1" si="159"/>
        <v/>
      </c>
    </row>
    <row r="600" spans="5:34" x14ac:dyDescent="0.2">
      <c r="E600" s="108" t="str">
        <f ca="1">SELECTED!C600</f>
        <v/>
      </c>
      <c r="F600" s="104" t="str">
        <f ca="1">SELECTED!D600</f>
        <v/>
      </c>
      <c r="G600" s="104" t="str">
        <f ca="1">SELECTED!E600</f>
        <v/>
      </c>
      <c r="I600" s="110" t="str">
        <f t="shared" ca="1" si="145"/>
        <v/>
      </c>
      <c r="J600" s="110" t="str">
        <f t="shared" ca="1" si="146"/>
        <v/>
      </c>
      <c r="K600" s="110" t="str">
        <f t="shared" ca="1" si="147"/>
        <v/>
      </c>
      <c r="M600" s="110" t="str">
        <f ca="1">IFERROR(MATCH(E600,INDEX!A:A,1),"")</f>
        <v/>
      </c>
      <c r="N600" s="109" t="str">
        <f ca="1">IFERROR(OFFSET(INDEX!$F$1,M600-1,0),"")</f>
        <v/>
      </c>
      <c r="P600" s="109" t="str">
        <f t="shared" ca="1" si="153"/>
        <v/>
      </c>
      <c r="Q600" s="109" t="str">
        <f t="shared" ca="1" si="148"/>
        <v/>
      </c>
      <c r="R600" s="109" t="str">
        <f t="shared" ca="1" si="149"/>
        <v/>
      </c>
      <c r="S600" s="109" t="str">
        <f t="shared" ca="1" si="160"/>
        <v/>
      </c>
      <c r="T600" s="109" t="str">
        <f t="shared" ca="1" si="154"/>
        <v/>
      </c>
      <c r="V600" s="106" t="str">
        <f ca="1">IF(E600="","",IF(SUM($Q$4:Q600)=0,100000,ABS(SUM($P$4:P600)/SUM($Q$4:Q600))))</f>
        <v/>
      </c>
      <c r="W600" s="109" t="str">
        <f t="shared" ca="1" si="155"/>
        <v/>
      </c>
      <c r="X600" s="109" t="str">
        <f t="shared" ca="1" si="155"/>
        <v/>
      </c>
      <c r="Z600" s="110" t="str">
        <f t="shared" ca="1" si="150"/>
        <v/>
      </c>
      <c r="AA600" s="109" t="str">
        <f t="shared" ca="1" si="156"/>
        <v/>
      </c>
      <c r="AC600" s="110" t="str">
        <f t="shared" ca="1" si="151"/>
        <v/>
      </c>
      <c r="AD600" s="109" t="str">
        <f t="shared" ca="1" si="157"/>
        <v/>
      </c>
      <c r="AF600" s="109" t="str">
        <f t="shared" ca="1" si="158"/>
        <v/>
      </c>
      <c r="AG600" s="110" t="str">
        <f t="shared" ca="1" si="152"/>
        <v/>
      </c>
      <c r="AH600" s="109" t="str">
        <f t="shared" ca="1" si="159"/>
        <v/>
      </c>
    </row>
    <row r="601" spans="5:34" x14ac:dyDescent="0.2">
      <c r="E601" s="108" t="str">
        <f ca="1">SELECTED!C601</f>
        <v/>
      </c>
      <c r="F601" s="104" t="str">
        <f ca="1">SELECTED!D601</f>
        <v/>
      </c>
      <c r="G601" s="104" t="str">
        <f ca="1">SELECTED!E601</f>
        <v/>
      </c>
      <c r="I601" s="110" t="str">
        <f t="shared" ca="1" si="145"/>
        <v/>
      </c>
      <c r="J601" s="110" t="str">
        <f t="shared" ca="1" si="146"/>
        <v/>
      </c>
      <c r="K601" s="110" t="str">
        <f t="shared" ca="1" si="147"/>
        <v/>
      </c>
      <c r="M601" s="110" t="str">
        <f ca="1">IFERROR(MATCH(E601,INDEX!A:A,1),"")</f>
        <v/>
      </c>
      <c r="N601" s="109" t="str">
        <f ca="1">IFERROR(OFFSET(INDEX!$F$1,M601-1,0),"")</f>
        <v/>
      </c>
      <c r="P601" s="109" t="str">
        <f t="shared" ca="1" si="153"/>
        <v/>
      </c>
      <c r="Q601" s="109" t="str">
        <f t="shared" ca="1" si="148"/>
        <v/>
      </c>
      <c r="R601" s="109" t="str">
        <f t="shared" ca="1" si="149"/>
        <v/>
      </c>
      <c r="S601" s="109" t="str">
        <f t="shared" ca="1" si="160"/>
        <v/>
      </c>
      <c r="T601" s="109" t="str">
        <f t="shared" ca="1" si="154"/>
        <v/>
      </c>
      <c r="V601" s="106" t="str">
        <f ca="1">IF(E601="","",IF(SUM($Q$4:Q601)=0,100000,ABS(SUM($P$4:P601)/SUM($Q$4:Q601))))</f>
        <v/>
      </c>
      <c r="W601" s="109" t="str">
        <f t="shared" ca="1" si="155"/>
        <v/>
      </c>
      <c r="X601" s="109" t="str">
        <f t="shared" ca="1" si="155"/>
        <v/>
      </c>
      <c r="Z601" s="110" t="str">
        <f t="shared" ca="1" si="150"/>
        <v/>
      </c>
      <c r="AA601" s="109" t="str">
        <f t="shared" ca="1" si="156"/>
        <v/>
      </c>
      <c r="AC601" s="110" t="str">
        <f t="shared" ca="1" si="151"/>
        <v/>
      </c>
      <c r="AD601" s="109" t="str">
        <f t="shared" ca="1" si="157"/>
        <v/>
      </c>
      <c r="AF601" s="109" t="str">
        <f t="shared" ca="1" si="158"/>
        <v/>
      </c>
      <c r="AG601" s="110" t="str">
        <f t="shared" ca="1" si="152"/>
        <v/>
      </c>
      <c r="AH601" s="109" t="str">
        <f t="shared" ca="1" si="159"/>
        <v/>
      </c>
    </row>
    <row r="602" spans="5:34" x14ac:dyDescent="0.2">
      <c r="E602" s="108" t="str">
        <f ca="1">SELECTED!C602</f>
        <v/>
      </c>
      <c r="F602" s="104" t="str">
        <f ca="1">SELECTED!D602</f>
        <v/>
      </c>
      <c r="G602" s="104" t="str">
        <f ca="1">SELECTED!E602</f>
        <v/>
      </c>
      <c r="I602" s="110" t="str">
        <f t="shared" ca="1" si="145"/>
        <v/>
      </c>
      <c r="J602" s="110" t="str">
        <f t="shared" ca="1" si="146"/>
        <v/>
      </c>
      <c r="K602" s="110" t="str">
        <f t="shared" ca="1" si="147"/>
        <v/>
      </c>
      <c r="M602" s="110" t="str">
        <f ca="1">IFERROR(MATCH(E602,INDEX!A:A,1),"")</f>
        <v/>
      </c>
      <c r="N602" s="109" t="str">
        <f ca="1">IFERROR(OFFSET(INDEX!$F$1,M602-1,0),"")</f>
        <v/>
      </c>
      <c r="P602" s="109" t="str">
        <f t="shared" ca="1" si="153"/>
        <v/>
      </c>
      <c r="Q602" s="109" t="str">
        <f t="shared" ca="1" si="148"/>
        <v/>
      </c>
      <c r="R602" s="109" t="str">
        <f t="shared" ca="1" si="149"/>
        <v/>
      </c>
      <c r="S602" s="109" t="str">
        <f t="shared" ca="1" si="160"/>
        <v/>
      </c>
      <c r="T602" s="109" t="str">
        <f t="shared" ca="1" si="154"/>
        <v/>
      </c>
      <c r="V602" s="106" t="str">
        <f ca="1">IF(E602="","",IF(SUM($Q$4:Q602)=0,100000,ABS(SUM($P$4:P602)/SUM($Q$4:Q602))))</f>
        <v/>
      </c>
      <c r="W602" s="109" t="str">
        <f t="shared" ca="1" si="155"/>
        <v/>
      </c>
      <c r="X602" s="109" t="str">
        <f t="shared" ca="1" si="155"/>
        <v/>
      </c>
      <c r="Z602" s="110" t="str">
        <f t="shared" ca="1" si="150"/>
        <v/>
      </c>
      <c r="AA602" s="109" t="str">
        <f t="shared" ca="1" si="156"/>
        <v/>
      </c>
      <c r="AC602" s="110" t="str">
        <f t="shared" ca="1" si="151"/>
        <v/>
      </c>
      <c r="AD602" s="109" t="str">
        <f t="shared" ca="1" si="157"/>
        <v/>
      </c>
      <c r="AF602" s="109" t="str">
        <f t="shared" ca="1" si="158"/>
        <v/>
      </c>
      <c r="AG602" s="110" t="str">
        <f t="shared" ca="1" si="152"/>
        <v/>
      </c>
      <c r="AH602" s="109" t="str">
        <f t="shared" ca="1" si="159"/>
        <v/>
      </c>
    </row>
  </sheetData>
  <mergeCells count="2">
    <mergeCell ref="B5:C5"/>
    <mergeCell ref="B4:C4"/>
  </mergeCells>
  <conditionalFormatting sqref="E4:G602">
    <cfRule type="cellIs" dxfId="3" priority="4" operator="equal">
      <formula>""</formula>
    </cfRule>
  </conditionalFormatting>
  <conditionalFormatting sqref="I4:K602">
    <cfRule type="cellIs" dxfId="2" priority="3" operator="equal">
      <formula>""</formula>
    </cfRule>
  </conditionalFormatting>
  <conditionalFormatting sqref="E4:AH602">
    <cfRule type="cellIs" dxfId="1" priority="2" operator="equal">
      <formula>""</formula>
    </cfRule>
  </conditionalFormatting>
  <conditionalFormatting sqref="C16">
    <cfRule type="cellIs" dxfId="0" priority="1" operator="equal">
      <formula>"Yes"</formula>
    </cfRule>
  </conditionalFormatting>
  <pageMargins left="0.7" right="0.7" top="0.75" bottom="0.75" header="0.3" footer="0.3"/>
  <pageSetup paperSize="9" orientation="portrait" r:id="rId1"/>
  <ignoredErrors>
    <ignoredError sqref="AG4:AG602"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'FUNDS DATA'!$F$4:$F$6</xm:f>
          </x14:formula1>
          <xm:sqref>B5:C5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5005"/>
  <sheetViews>
    <sheetView zoomScale="70" zoomScaleNormal="70" workbookViewId="0">
      <pane xSplit="1" ySplit="1" topLeftCell="B2" activePane="bottomRight" state="frozen"/>
      <selection pane="topRight" activeCell="B1" sqref="B1"/>
      <selection pane="bottomLeft" activeCell="A2" sqref="A2"/>
      <selection pane="bottomRight" activeCell="J16" sqref="J16"/>
    </sheetView>
  </sheetViews>
  <sheetFormatPr defaultRowHeight="15" x14ac:dyDescent="0.25"/>
  <cols>
    <col min="1" max="1" width="12.140625" customWidth="1"/>
    <col min="2" max="2" width="17.7109375" bestFit="1" customWidth="1"/>
    <col min="3" max="3" width="17.7109375" hidden="1" customWidth="1"/>
    <col min="4" max="4" width="15.7109375" hidden="1" customWidth="1"/>
    <col min="5" max="5" width="17.42578125" hidden="1" customWidth="1"/>
    <col min="6" max="6" width="17.28515625" hidden="1" customWidth="1"/>
    <col min="7" max="7" width="10" hidden="1" customWidth="1"/>
    <col min="8" max="8" width="14.85546875" hidden="1" customWidth="1"/>
    <col min="9" max="16" width="26.7109375" customWidth="1"/>
    <col min="17" max="17" width="13.42578125" style="78" bestFit="1" customWidth="1"/>
    <col min="18" max="16384" width="9.140625" style="78"/>
  </cols>
  <sheetData>
    <row r="1" spans="1:19" customFormat="1" ht="34.5" x14ac:dyDescent="0.35">
      <c r="A1" t="s">
        <v>47</v>
      </c>
      <c r="B1" s="71" t="s">
        <v>69</v>
      </c>
      <c r="C1" s="71" t="s">
        <v>78</v>
      </c>
      <c r="D1" s="71" t="s">
        <v>81</v>
      </c>
      <c r="E1" s="71" t="s">
        <v>82</v>
      </c>
      <c r="F1" s="71" t="s">
        <v>83</v>
      </c>
      <c r="G1" s="71" t="s">
        <v>49</v>
      </c>
      <c r="H1" s="71" t="s">
        <v>50</v>
      </c>
      <c r="I1" s="71" t="s">
        <v>60</v>
      </c>
      <c r="J1" s="71" t="s">
        <v>61</v>
      </c>
      <c r="K1" s="71" t="s">
        <v>62</v>
      </c>
      <c r="L1" s="71" t="s">
        <v>87</v>
      </c>
      <c r="M1" s="71" t="s">
        <v>89</v>
      </c>
      <c r="N1" s="71" t="s">
        <v>84</v>
      </c>
      <c r="O1" s="71" t="s">
        <v>88</v>
      </c>
      <c r="P1" s="71" t="s">
        <v>75</v>
      </c>
      <c r="Q1" s="91" t="s">
        <v>52</v>
      </c>
      <c r="R1" s="91"/>
      <c r="S1" s="91"/>
    </row>
    <row r="2" spans="1:19" customFormat="1" ht="17.25" x14ac:dyDescent="0.35">
      <c r="B2" s="71"/>
      <c r="C2" s="71"/>
      <c r="D2" s="71"/>
      <c r="E2" s="71"/>
      <c r="F2" s="71"/>
      <c r="G2" s="71"/>
      <c r="H2" s="71"/>
      <c r="I2" s="75"/>
      <c r="J2" s="84">
        <f>SUM(J3:J103)</f>
        <v>-265697.38223864447</v>
      </c>
      <c r="K2" s="84">
        <f>SUM(K3:K103)</f>
        <v>254422.49951960982</v>
      </c>
      <c r="L2" s="83">
        <f>B103/I103</f>
        <v>196522.04575657882</v>
      </c>
      <c r="M2" s="85">
        <f>(J2-L2)/K2</f>
        <v>-1.8167395920878349</v>
      </c>
      <c r="N2" s="85"/>
      <c r="O2" s="85"/>
      <c r="P2" s="85"/>
      <c r="Q2" s="94" t="s">
        <v>80</v>
      </c>
      <c r="R2" s="91" t="s">
        <v>73</v>
      </c>
      <c r="S2" s="91"/>
    </row>
    <row r="3" spans="1:19" customFormat="1" ht="17.25" x14ac:dyDescent="0.35">
      <c r="A3" s="77">
        <v>39825</v>
      </c>
      <c r="B3" s="16">
        <v>-175000</v>
      </c>
      <c r="C3" s="16">
        <v>-175000</v>
      </c>
      <c r="D3" s="16"/>
      <c r="E3" s="16" t="e">
        <f t="shared" ref="E3:E74" ca="1" si="0">B3*H3</f>
        <v>#NAME?</v>
      </c>
      <c r="F3" s="16"/>
      <c r="G3" t="e">
        <f ca="1">_xll.GDRAddInFunctions.GDRFunctions.MGDB("GBP*USD", "EX", "USD", A3, "")</f>
        <v>#NAME?</v>
      </c>
      <c r="H3" t="e">
        <f ca="1">1/_xll.GDRAddInFunctions.GDRFunctions.MGDB("EUR*GBP", "EX", "GBP", A3, "")</f>
        <v>#NAME?</v>
      </c>
      <c r="I3" s="74">
        <f>VLOOKUP(A3,$Q$8:$S$1083,3,0)</f>
        <v>100</v>
      </c>
      <c r="J3">
        <f>IF(B3&lt;0,B3,0)/I3</f>
        <v>-1750</v>
      </c>
      <c r="K3">
        <f t="shared" ref="K3:K103" si="1">IF(B3&gt;=0,B3,0)/I3</f>
        <v>0</v>
      </c>
      <c r="L3" s="86">
        <f>-B3</f>
        <v>175000</v>
      </c>
      <c r="M3" s="87">
        <f>-IF(B3&gt;=0,B3*$M$2,B3)</f>
        <v>175000</v>
      </c>
      <c r="N3" s="87">
        <f>B3</f>
        <v>-175000</v>
      </c>
      <c r="O3" s="87">
        <f>IF(N3&gt;=0, N3*$M$2, N3)</f>
        <v>-175000</v>
      </c>
      <c r="P3" s="74">
        <f t="shared" ref="P3:P14" si="2">I3</f>
        <v>100</v>
      </c>
      <c r="Q3" s="92" t="s">
        <v>53</v>
      </c>
      <c r="R3" s="91" t="s">
        <v>56</v>
      </c>
      <c r="S3" s="91"/>
    </row>
    <row r="4" spans="1:19" customFormat="1" ht="17.25" x14ac:dyDescent="0.35">
      <c r="A4" s="77">
        <v>39825</v>
      </c>
      <c r="B4" s="16">
        <v>-74626.36</v>
      </c>
      <c r="C4" s="16">
        <v>-74626.36</v>
      </c>
      <c r="D4" s="16"/>
      <c r="E4" s="16" t="e">
        <f t="shared" ca="1" si="0"/>
        <v>#NAME?</v>
      </c>
      <c r="F4" s="16"/>
      <c r="G4" t="e">
        <f ca="1">_xll.GDRAddInFunctions.GDRFunctions.MGDB("GBP*USD", "EX", "USD", A4, "")</f>
        <v>#NAME?</v>
      </c>
      <c r="H4" t="e">
        <f ca="1">1/_xll.GDRAddInFunctions.GDRFunctions.MGDB("EUR*GBP", "EX", "GBP", A4, "")</f>
        <v>#NAME?</v>
      </c>
      <c r="I4" s="74">
        <f t="shared" ref="I4:I103" si="3">VLOOKUP(A4,$Q$8:$S$1083,3,0)</f>
        <v>100</v>
      </c>
      <c r="J4">
        <f t="shared" ref="J4:J103" si="4">IF(B4&lt;0,B4,0)/I4</f>
        <v>-746.2636</v>
      </c>
      <c r="K4">
        <f t="shared" si="1"/>
        <v>0</v>
      </c>
      <c r="L4" s="88">
        <f t="shared" ref="L4:L14" si="5">L3*(P4/P3)-B4</f>
        <v>249626.36</v>
      </c>
      <c r="M4" s="87">
        <f>IF(B4&gt;=0,(M3*(P4/P3))-(B4*$M$2),(M3*(P4/P3))-(B4))</f>
        <v>249626.36</v>
      </c>
      <c r="N4" s="87">
        <f t="shared" ref="N4:N102" si="6">B4</f>
        <v>-74626.36</v>
      </c>
      <c r="O4" s="87">
        <f t="shared" ref="O4:O102" si="7">IF(N4&gt;=0, N4*$M$2, N4)</f>
        <v>-74626.36</v>
      </c>
      <c r="P4" s="74">
        <f t="shared" si="2"/>
        <v>100</v>
      </c>
      <c r="Q4" s="93" t="s">
        <v>79</v>
      </c>
      <c r="R4" s="91" t="s">
        <v>57</v>
      </c>
      <c r="S4" s="91"/>
    </row>
    <row r="5" spans="1:19" customFormat="1" ht="17.25" x14ac:dyDescent="0.35">
      <c r="A5" s="77">
        <v>39825</v>
      </c>
      <c r="B5" s="16">
        <v>-800</v>
      </c>
      <c r="C5" s="16">
        <v>-800</v>
      </c>
      <c r="D5" s="16"/>
      <c r="E5" s="16" t="e">
        <f t="shared" ca="1" si="0"/>
        <v>#NAME?</v>
      </c>
      <c r="F5" s="16"/>
      <c r="G5" t="e">
        <f ca="1">_xll.GDRAddInFunctions.GDRFunctions.MGDB("GBP*USD", "EX", "USD", A5, "")</f>
        <v>#NAME?</v>
      </c>
      <c r="H5" t="e">
        <f ca="1">1/_xll.GDRAddInFunctions.GDRFunctions.MGDB("EUR*GBP", "EX", "GBP", A5, "")</f>
        <v>#NAME?</v>
      </c>
      <c r="I5" s="74">
        <f t="shared" si="3"/>
        <v>100</v>
      </c>
      <c r="J5">
        <f t="shared" si="4"/>
        <v>-8</v>
      </c>
      <c r="K5">
        <f t="shared" si="1"/>
        <v>0</v>
      </c>
      <c r="L5" s="88">
        <f t="shared" si="5"/>
        <v>250426.36</v>
      </c>
      <c r="M5" s="87">
        <f t="shared" ref="M5:M102" si="8">IF(B5&gt;=0,(M4*(P5/P4))-(B5*$M$2),(M4*(P5/P4))-(B5))</f>
        <v>250426.36</v>
      </c>
      <c r="N5" s="87">
        <f t="shared" si="6"/>
        <v>-800</v>
      </c>
      <c r="O5" s="87">
        <f t="shared" si="7"/>
        <v>-800</v>
      </c>
      <c r="P5" s="74">
        <f t="shared" si="2"/>
        <v>100</v>
      </c>
      <c r="Q5" s="91" t="s">
        <v>55</v>
      </c>
      <c r="R5" s="91"/>
      <c r="S5" s="91"/>
    </row>
    <row r="6" spans="1:19" customFormat="1" ht="17.25" x14ac:dyDescent="0.35">
      <c r="A6" s="77">
        <v>39903</v>
      </c>
      <c r="B6" s="16">
        <v>-175000</v>
      </c>
      <c r="C6" s="16">
        <v>-175000</v>
      </c>
      <c r="D6" s="16"/>
      <c r="E6" s="16" t="e">
        <f t="shared" ca="1" si="0"/>
        <v>#NAME?</v>
      </c>
      <c r="F6" s="16"/>
      <c r="G6" t="e">
        <f ca="1">_xll.GDRAddInFunctions.GDRFunctions.MGDB("GBP*USD", "EX", "USD", A6, "")</f>
        <v>#NAME?</v>
      </c>
      <c r="H6" t="e">
        <f ca="1">1/_xll.GDRAddInFunctions.GDRFunctions.MGDB("EUR*GBP", "EX", "GBP", A6, "")</f>
        <v>#NAME?</v>
      </c>
      <c r="I6" s="74">
        <f t="shared" si="3"/>
        <v>89.392155859221774</v>
      </c>
      <c r="J6">
        <f t="shared" si="4"/>
        <v>-1957.6661768354347</v>
      </c>
      <c r="K6">
        <f t="shared" si="1"/>
        <v>0</v>
      </c>
      <c r="L6" s="88">
        <f t="shared" si="5"/>
        <v>398861.52204377577</v>
      </c>
      <c r="M6" s="87">
        <f t="shared" si="8"/>
        <v>398861.52204377577</v>
      </c>
      <c r="N6" s="87">
        <f t="shared" si="6"/>
        <v>-175000</v>
      </c>
      <c r="O6" s="87">
        <f t="shared" si="7"/>
        <v>-175000</v>
      </c>
      <c r="P6" s="74">
        <f t="shared" si="2"/>
        <v>89.392155859221774</v>
      </c>
      <c r="Q6" s="91"/>
      <c r="R6" s="91" t="s">
        <v>58</v>
      </c>
      <c r="S6" s="91"/>
    </row>
    <row r="7" spans="1:19" customFormat="1" ht="17.25" x14ac:dyDescent="0.35">
      <c r="A7" s="77">
        <v>39966</v>
      </c>
      <c r="B7" s="16">
        <v>-1900005.39</v>
      </c>
      <c r="C7" s="16">
        <v>-1900005.39</v>
      </c>
      <c r="D7" s="16"/>
      <c r="E7" s="16" t="e">
        <f t="shared" ca="1" si="0"/>
        <v>#NAME?</v>
      </c>
      <c r="F7" s="16"/>
      <c r="G7" t="e">
        <f ca="1">_xll.GDRAddInFunctions.GDRFunctions.MGDB("GBP*USD", "EX", "USD", A7, "")</f>
        <v>#NAME?</v>
      </c>
      <c r="H7" t="e">
        <f ca="1">1/_xll.GDRAddInFunctions.GDRFunctions.MGDB("EUR*GBP", "EX", "GBP", A7, "")</f>
        <v>#NAME?</v>
      </c>
      <c r="I7" s="74">
        <f t="shared" si="3"/>
        <v>103.72929354965291</v>
      </c>
      <c r="J7">
        <f t="shared" si="4"/>
        <v>-18316.960667340412</v>
      </c>
      <c r="K7">
        <f t="shared" si="1"/>
        <v>0</v>
      </c>
      <c r="L7" s="88">
        <f t="shared" si="5"/>
        <v>2362838.2136193002</v>
      </c>
      <c r="M7" s="87">
        <f t="shared" si="8"/>
        <v>2362838.2136193002</v>
      </c>
      <c r="N7" s="87">
        <f t="shared" si="6"/>
        <v>-1900005.39</v>
      </c>
      <c r="O7" s="87">
        <f t="shared" si="7"/>
        <v>-1900005.39</v>
      </c>
      <c r="P7" s="74">
        <f t="shared" si="2"/>
        <v>103.72929354965291</v>
      </c>
      <c r="Q7" s="91"/>
      <c r="R7" s="91" t="s">
        <v>59</v>
      </c>
      <c r="S7" s="91" t="s">
        <v>74</v>
      </c>
    </row>
    <row r="8" spans="1:19" customFormat="1" ht="17.25" x14ac:dyDescent="0.35">
      <c r="A8" s="77">
        <v>40049</v>
      </c>
      <c r="B8" s="16">
        <v>-175000</v>
      </c>
      <c r="C8" s="16">
        <v>-175000</v>
      </c>
      <c r="D8" s="16"/>
      <c r="E8" s="16" t="e">
        <f t="shared" ca="1" si="0"/>
        <v>#NAME?</v>
      </c>
      <c r="F8" s="16"/>
      <c r="G8" t="e">
        <f ca="1">_xll.GDRAddInFunctions.GDRFunctions.MGDB("GBP*USD", "EX", "USD", A8, "")</f>
        <v>#NAME?</v>
      </c>
      <c r="H8" t="e">
        <f ca="1">1/_xll.GDRAddInFunctions.GDRFunctions.MGDB("EUR*GBP", "EX", "GBP", A8, "")</f>
        <v>#NAME?</v>
      </c>
      <c r="I8" s="74">
        <f t="shared" si="3"/>
        <v>116.46109490420874</v>
      </c>
      <c r="J8">
        <f t="shared" si="4"/>
        <v>-1502.6477309348716</v>
      </c>
      <c r="K8">
        <f t="shared" si="1"/>
        <v>0</v>
      </c>
      <c r="L8" s="88">
        <f t="shared" si="5"/>
        <v>2827854.5218317369</v>
      </c>
      <c r="M8" s="87">
        <f t="shared" si="8"/>
        <v>2827854.5218317369</v>
      </c>
      <c r="N8" s="87">
        <f t="shared" si="6"/>
        <v>-175000</v>
      </c>
      <c r="O8" s="87">
        <f t="shared" si="7"/>
        <v>-175000</v>
      </c>
      <c r="P8" s="74">
        <f t="shared" si="2"/>
        <v>116.46109490420874</v>
      </c>
      <c r="Q8" s="77">
        <v>39825</v>
      </c>
      <c r="R8">
        <v>586.16999999999996</v>
      </c>
      <c r="S8" s="91">
        <v>100</v>
      </c>
    </row>
    <row r="9" spans="1:19" customFormat="1" ht="17.25" x14ac:dyDescent="0.35">
      <c r="A9" s="77">
        <v>40049</v>
      </c>
      <c r="B9" s="16">
        <v>-65340.85</v>
      </c>
      <c r="C9" s="16">
        <v>-65340.85</v>
      </c>
      <c r="D9" s="16"/>
      <c r="E9" s="16" t="e">
        <f t="shared" ca="1" si="0"/>
        <v>#NAME?</v>
      </c>
      <c r="F9" s="16"/>
      <c r="G9" t="e">
        <f ca="1">_xll.GDRAddInFunctions.GDRFunctions.MGDB("GBP*USD", "EX", "USD", A9, "")</f>
        <v>#NAME?</v>
      </c>
      <c r="H9" t="e">
        <f ca="1">1/_xll.GDRAddInFunctions.GDRFunctions.MGDB("EUR*GBP", "EX", "GBP", A9, "")</f>
        <v>#NAME?</v>
      </c>
      <c r="I9" s="74">
        <f t="shared" si="3"/>
        <v>116.46109490420874</v>
      </c>
      <c r="J9">
        <f t="shared" si="4"/>
        <v>-561.05302851346175</v>
      </c>
      <c r="K9">
        <f t="shared" si="1"/>
        <v>0</v>
      </c>
      <c r="L9" s="88">
        <f t="shared" si="5"/>
        <v>2893195.371831737</v>
      </c>
      <c r="M9" s="87">
        <f t="shared" si="8"/>
        <v>2893195.371831737</v>
      </c>
      <c r="N9" s="87">
        <f t="shared" si="6"/>
        <v>-65340.85</v>
      </c>
      <c r="O9" s="87">
        <f t="shared" si="7"/>
        <v>-65340.85</v>
      </c>
      <c r="P9" s="74">
        <f t="shared" si="2"/>
        <v>116.46109490420874</v>
      </c>
      <c r="Q9" s="77">
        <v>39826</v>
      </c>
      <c r="R9">
        <v>581.37</v>
      </c>
      <c r="S9" s="91">
        <f>R9*S8/R8</f>
        <v>99.181124929627927</v>
      </c>
    </row>
    <row r="10" spans="1:19" customFormat="1" ht="17.25" x14ac:dyDescent="0.35">
      <c r="A10" s="77">
        <v>40049</v>
      </c>
      <c r="B10" s="16">
        <v>518642.99</v>
      </c>
      <c r="C10" s="16">
        <v>518642.99</v>
      </c>
      <c r="D10" s="16"/>
      <c r="E10" s="16" t="e">
        <f t="shared" ca="1" si="0"/>
        <v>#NAME?</v>
      </c>
      <c r="F10" s="16"/>
      <c r="G10" t="e">
        <f ca="1">_xll.GDRAddInFunctions.GDRFunctions.MGDB("GBP*USD", "EX", "USD", A10, "")</f>
        <v>#NAME?</v>
      </c>
      <c r="H10" t="e">
        <f ca="1">1/_xll.GDRAddInFunctions.GDRFunctions.MGDB("EUR*GBP", "EX", "GBP", A10, "")</f>
        <v>#NAME?</v>
      </c>
      <c r="I10" s="74">
        <f t="shared" si="3"/>
        <v>116.46109490420874</v>
      </c>
      <c r="J10">
        <f t="shared" si="4"/>
        <v>0</v>
      </c>
      <c r="K10">
        <f t="shared" si="1"/>
        <v>4453.3583547930129</v>
      </c>
      <c r="L10" s="88">
        <f t="shared" si="5"/>
        <v>2374552.3818317372</v>
      </c>
      <c r="M10" s="87">
        <f t="shared" si="8"/>
        <v>3835434.6259235521</v>
      </c>
      <c r="N10" s="87">
        <f t="shared" si="6"/>
        <v>518642.99</v>
      </c>
      <c r="O10" s="87">
        <f t="shared" si="7"/>
        <v>-942239.25409181498</v>
      </c>
      <c r="P10" s="74">
        <f t="shared" si="2"/>
        <v>116.46109490420874</v>
      </c>
      <c r="Q10" s="77">
        <v>39827</v>
      </c>
      <c r="R10">
        <v>555.29999999999995</v>
      </c>
      <c r="S10" s="91">
        <f>R10*S9/R9</f>
        <v>94.733609703669586</v>
      </c>
    </row>
    <row r="11" spans="1:19" customFormat="1" ht="17.25" x14ac:dyDescent="0.35">
      <c r="A11" s="77">
        <v>40049</v>
      </c>
      <c r="B11" s="16">
        <v>1292.58</v>
      </c>
      <c r="C11" s="16">
        <v>1292.58</v>
      </c>
      <c r="D11" s="16"/>
      <c r="E11" s="16" t="e">
        <f t="shared" ca="1" si="0"/>
        <v>#NAME?</v>
      </c>
      <c r="F11" s="16"/>
      <c r="G11" t="e">
        <f ca="1">_xll.GDRAddInFunctions.GDRFunctions.MGDB("GBP*USD", "EX", "USD", A11, "")</f>
        <v>#NAME?</v>
      </c>
      <c r="H11" t="e">
        <f ca="1">1/_xll.GDRAddInFunctions.GDRFunctions.MGDB("EUR*GBP", "EX", "GBP", A11, "")</f>
        <v>#NAME?</v>
      </c>
      <c r="I11" s="74">
        <f t="shared" si="3"/>
        <v>116.46109490420874</v>
      </c>
      <c r="J11">
        <f t="shared" si="4"/>
        <v>0</v>
      </c>
      <c r="K11">
        <f t="shared" si="1"/>
        <v>11.098813737438835</v>
      </c>
      <c r="L11" s="88">
        <f t="shared" si="5"/>
        <v>2373259.8018317372</v>
      </c>
      <c r="M11" s="87">
        <f t="shared" si="8"/>
        <v>3837782.907185493</v>
      </c>
      <c r="N11" s="87">
        <f t="shared" si="6"/>
        <v>1292.58</v>
      </c>
      <c r="O11" s="87">
        <f t="shared" si="7"/>
        <v>-2348.2812619408933</v>
      </c>
      <c r="P11" s="74">
        <f t="shared" si="2"/>
        <v>116.46109490420874</v>
      </c>
      <c r="Q11" s="77">
        <v>39828</v>
      </c>
      <c r="R11">
        <v>545.46</v>
      </c>
      <c r="S11" s="91">
        <f t="shared" ref="S11:S114" si="9">R11*S10/R10</f>
        <v>93.05491580940685</v>
      </c>
    </row>
    <row r="12" spans="1:19" customFormat="1" ht="17.25" x14ac:dyDescent="0.35">
      <c r="A12" s="77">
        <v>40088</v>
      </c>
      <c r="B12" s="16">
        <v>-175000</v>
      </c>
      <c r="C12" s="16">
        <v>-175000</v>
      </c>
      <c r="D12" s="16"/>
      <c r="E12" s="16" t="e">
        <f t="shared" ca="1" si="0"/>
        <v>#NAME?</v>
      </c>
      <c r="F12" s="16"/>
      <c r="G12" t="e">
        <f ca="1">_xll.GDRAddInFunctions.GDRFunctions.MGDB("GBP*USD", "EX", "USD", A12, "")</f>
        <v>#NAME?</v>
      </c>
      <c r="H12" t="e">
        <f ca="1">1/_xll.GDRAddInFunctions.GDRFunctions.MGDB("EUR*GBP", "EX", "GBP", A12, "")</f>
        <v>#NAME?</v>
      </c>
      <c r="I12" s="74">
        <f t="shared" si="3"/>
        <v>121.32145964481306</v>
      </c>
      <c r="J12">
        <f t="shared" si="4"/>
        <v>-1442.4488504534893</v>
      </c>
      <c r="K12">
        <f t="shared" si="1"/>
        <v>0</v>
      </c>
      <c r="L12" s="88">
        <f t="shared" si="5"/>
        <v>2647304.9659752157</v>
      </c>
      <c r="M12" s="87">
        <f t="shared" si="8"/>
        <v>4172948.1944818278</v>
      </c>
      <c r="N12" s="87">
        <f t="shared" si="6"/>
        <v>-175000</v>
      </c>
      <c r="O12" s="87">
        <f t="shared" si="7"/>
        <v>-175000</v>
      </c>
      <c r="P12" s="74">
        <f t="shared" si="2"/>
        <v>121.32145964481306</v>
      </c>
      <c r="Q12" s="77">
        <v>39829</v>
      </c>
      <c r="R12">
        <v>548.25</v>
      </c>
      <c r="S12" s="91">
        <f t="shared" si="9"/>
        <v>93.530886944060626</v>
      </c>
    </row>
    <row r="13" spans="1:19" customFormat="1" ht="17.25" x14ac:dyDescent="0.35">
      <c r="A13" s="77">
        <v>40088</v>
      </c>
      <c r="B13" s="16">
        <v>-37337.629999999997</v>
      </c>
      <c r="C13" s="16">
        <v>-37337.629999999997</v>
      </c>
      <c r="D13" s="16"/>
      <c r="E13" s="16" t="e">
        <f t="shared" ca="1" si="0"/>
        <v>#NAME?</v>
      </c>
      <c r="F13" s="16"/>
      <c r="G13" t="e">
        <f ca="1">_xll.GDRAddInFunctions.GDRFunctions.MGDB("GBP*USD", "EX", "USD", A13, "")</f>
        <v>#NAME?</v>
      </c>
      <c r="H13" t="e">
        <f ca="1">1/_xll.GDRAddInFunctions.GDRFunctions.MGDB("EUR*GBP", "EX", "GBP", A13, "")</f>
        <v>#NAME?</v>
      </c>
      <c r="I13" s="74">
        <f t="shared" si="3"/>
        <v>121.32145964481306</v>
      </c>
      <c r="J13">
        <f t="shared" si="4"/>
        <v>-307.75783698375835</v>
      </c>
      <c r="K13">
        <f t="shared" si="1"/>
        <v>0</v>
      </c>
      <c r="L13" s="88">
        <f t="shared" si="5"/>
        <v>2684642.5959752155</v>
      </c>
      <c r="M13" s="87">
        <f t="shared" si="8"/>
        <v>4210285.8244818281</v>
      </c>
      <c r="N13" s="87">
        <f t="shared" si="6"/>
        <v>-37337.629999999997</v>
      </c>
      <c r="O13" s="87">
        <f t="shared" si="7"/>
        <v>-37337.629999999997</v>
      </c>
      <c r="P13" s="74">
        <f t="shared" si="2"/>
        <v>121.32145964481306</v>
      </c>
      <c r="Q13" s="77">
        <v>39832</v>
      </c>
      <c r="R13">
        <v>546.51</v>
      </c>
      <c r="S13" s="91">
        <f t="shared" si="9"/>
        <v>93.234044731050744</v>
      </c>
    </row>
    <row r="14" spans="1:19" customFormat="1" ht="17.25" x14ac:dyDescent="0.35">
      <c r="A14" s="77">
        <v>40098</v>
      </c>
      <c r="B14" s="16">
        <v>-348343.56</v>
      </c>
      <c r="C14" s="16">
        <v>-348343.56</v>
      </c>
      <c r="D14" s="16"/>
      <c r="E14" s="16" t="e">
        <f t="shared" ca="1" si="0"/>
        <v>#NAME?</v>
      </c>
      <c r="F14" s="16"/>
      <c r="G14" t="e">
        <f ca="1">_xll.GDRAddInFunctions.GDRFunctions.MGDB("GBP*USD", "EX", "USD", A14, "")</f>
        <v>#NAME?</v>
      </c>
      <c r="H14" t="e">
        <f ca="1">1/_xll.GDRAddInFunctions.GDRFunctions.MGDB("EUR*GBP", "EX", "GBP", A14, "")</f>
        <v>#NAME?</v>
      </c>
      <c r="I14" s="74">
        <f t="shared" si="3"/>
        <v>129.30719757067075</v>
      </c>
      <c r="J14">
        <f t="shared" si="4"/>
        <v>-2693.9224308037337</v>
      </c>
      <c r="K14">
        <f t="shared" si="1"/>
        <v>0</v>
      </c>
      <c r="L14" s="88">
        <f t="shared" si="5"/>
        <v>3209697.2857194324</v>
      </c>
      <c r="M14" s="87">
        <f t="shared" si="8"/>
        <v>4835762.8717123615</v>
      </c>
      <c r="N14" s="87">
        <f t="shared" si="6"/>
        <v>-348343.56</v>
      </c>
      <c r="O14" s="87">
        <f t="shared" si="7"/>
        <v>-348343.56</v>
      </c>
      <c r="P14" s="74">
        <f t="shared" si="2"/>
        <v>129.30719757067075</v>
      </c>
      <c r="Q14" s="77">
        <v>39833</v>
      </c>
      <c r="R14">
        <v>546.42999999999995</v>
      </c>
      <c r="S14" s="91">
        <f t="shared" si="9"/>
        <v>93.22039681321121</v>
      </c>
    </row>
    <row r="15" spans="1:19" customFormat="1" ht="17.25" x14ac:dyDescent="0.35">
      <c r="A15" s="77"/>
      <c r="B15" s="16"/>
      <c r="C15" s="16"/>
      <c r="D15" s="16"/>
      <c r="E15" s="16"/>
      <c r="F15" s="16"/>
      <c r="I15" s="74"/>
      <c r="L15" s="88"/>
      <c r="M15" s="87"/>
      <c r="N15" s="87"/>
      <c r="O15" s="87"/>
      <c r="P15" s="74"/>
      <c r="Q15" s="77"/>
      <c r="S15" s="91"/>
    </row>
    <row r="16" spans="1:19" customFormat="1" ht="17.25" x14ac:dyDescent="0.35">
      <c r="A16" s="77"/>
      <c r="B16" s="16"/>
      <c r="C16" s="16"/>
      <c r="D16" s="16"/>
      <c r="E16" s="16"/>
      <c r="F16" s="16"/>
      <c r="I16" s="74"/>
      <c r="L16" s="88"/>
      <c r="M16" s="87"/>
      <c r="N16" s="87"/>
      <c r="O16" s="87"/>
      <c r="P16" s="74"/>
      <c r="Q16" s="77"/>
      <c r="S16" s="91"/>
    </row>
    <row r="17" spans="1:19" customFormat="1" ht="17.25" x14ac:dyDescent="0.35">
      <c r="A17" s="77"/>
      <c r="B17" s="16"/>
      <c r="C17" s="16"/>
      <c r="D17" s="16"/>
      <c r="E17" s="16"/>
      <c r="F17" s="16"/>
      <c r="I17" s="74"/>
      <c r="L17" s="88"/>
      <c r="M17" s="87"/>
      <c r="N17" s="87"/>
      <c r="O17" s="87"/>
      <c r="P17" s="74"/>
      <c r="Q17" s="77"/>
      <c r="S17" s="91"/>
    </row>
    <row r="18" spans="1:19" customFormat="1" ht="17.25" x14ac:dyDescent="0.35">
      <c r="A18" s="77"/>
      <c r="B18" s="16"/>
      <c r="C18" s="16"/>
      <c r="D18" s="16"/>
      <c r="E18" s="16"/>
      <c r="F18" s="16"/>
      <c r="I18" s="74"/>
      <c r="L18" s="88"/>
      <c r="M18" s="87"/>
      <c r="N18" s="87"/>
      <c r="O18" s="87"/>
      <c r="P18" s="74"/>
      <c r="Q18" s="77"/>
      <c r="S18" s="91"/>
    </row>
    <row r="19" spans="1:19" customFormat="1" ht="17.25" x14ac:dyDescent="0.35">
      <c r="A19" s="77"/>
      <c r="B19" s="16"/>
      <c r="C19" s="16"/>
      <c r="D19" s="16"/>
      <c r="E19" s="16"/>
      <c r="F19" s="16"/>
      <c r="I19" s="74"/>
      <c r="L19" s="88"/>
      <c r="M19" s="87"/>
      <c r="N19" s="87"/>
      <c r="O19" s="87"/>
      <c r="P19" s="74"/>
      <c r="Q19" s="77"/>
      <c r="S19" s="91"/>
    </row>
    <row r="20" spans="1:19" customFormat="1" ht="17.25" x14ac:dyDescent="0.35">
      <c r="A20" s="77"/>
      <c r="B20" s="16"/>
      <c r="C20" s="16"/>
      <c r="D20" s="16"/>
      <c r="E20" s="16"/>
      <c r="F20" s="16"/>
      <c r="I20" s="74"/>
      <c r="L20" s="88"/>
      <c r="M20" s="87"/>
      <c r="N20" s="87"/>
      <c r="O20" s="87"/>
      <c r="P20" s="74"/>
      <c r="Q20" s="77"/>
      <c r="S20" s="91"/>
    </row>
    <row r="21" spans="1:19" customFormat="1" ht="17.25" x14ac:dyDescent="0.35">
      <c r="A21" s="77"/>
      <c r="B21" s="16"/>
      <c r="C21" s="16"/>
      <c r="D21" s="16"/>
      <c r="E21" s="16"/>
      <c r="F21" s="16"/>
      <c r="I21" s="74"/>
      <c r="L21" s="88"/>
      <c r="M21" s="87"/>
      <c r="N21" s="87"/>
      <c r="O21" s="87"/>
      <c r="P21" s="74"/>
      <c r="Q21" s="77"/>
      <c r="S21" s="91"/>
    </row>
    <row r="22" spans="1:19" customFormat="1" ht="17.25" x14ac:dyDescent="0.35">
      <c r="A22" s="77"/>
      <c r="B22" s="16"/>
      <c r="C22" s="16"/>
      <c r="D22" s="16"/>
      <c r="E22" s="16"/>
      <c r="F22" s="16"/>
      <c r="I22" s="74"/>
      <c r="L22" s="88"/>
      <c r="M22" s="87"/>
      <c r="N22" s="87"/>
      <c r="O22" s="87"/>
      <c r="P22" s="74"/>
      <c r="Q22" s="77"/>
      <c r="S22" s="91"/>
    </row>
    <row r="23" spans="1:19" customFormat="1" ht="17.25" x14ac:dyDescent="0.35">
      <c r="A23" s="77"/>
      <c r="B23" s="16"/>
      <c r="C23" s="16"/>
      <c r="D23" s="16"/>
      <c r="E23" s="16"/>
      <c r="F23" s="16"/>
      <c r="I23" s="74"/>
      <c r="L23" s="88"/>
      <c r="M23" s="87"/>
      <c r="N23" s="87"/>
      <c r="O23" s="87"/>
      <c r="P23" s="74"/>
      <c r="Q23" s="77"/>
      <c r="S23" s="91"/>
    </row>
    <row r="24" spans="1:19" customFormat="1" ht="17.25" x14ac:dyDescent="0.35">
      <c r="A24" s="77"/>
      <c r="B24" s="16"/>
      <c r="C24" s="16"/>
      <c r="D24" s="16"/>
      <c r="E24" s="16"/>
      <c r="F24" s="16"/>
      <c r="I24" s="74"/>
      <c r="L24" s="88"/>
      <c r="M24" s="87"/>
      <c r="N24" s="87"/>
      <c r="O24" s="87"/>
      <c r="P24" s="74"/>
      <c r="Q24" s="77"/>
      <c r="S24" s="91"/>
    </row>
    <row r="25" spans="1:19" customFormat="1" ht="17.25" x14ac:dyDescent="0.35">
      <c r="A25" s="77"/>
      <c r="B25" s="16"/>
      <c r="C25" s="16"/>
      <c r="D25" s="16"/>
      <c r="E25" s="16"/>
      <c r="F25" s="16"/>
      <c r="I25" s="74"/>
      <c r="L25" s="88"/>
      <c r="M25" s="87"/>
      <c r="N25" s="87"/>
      <c r="O25" s="87"/>
      <c r="P25" s="74"/>
      <c r="Q25" s="77"/>
      <c r="S25" s="91"/>
    </row>
    <row r="26" spans="1:19" customFormat="1" ht="17.25" x14ac:dyDescent="0.35">
      <c r="A26" s="77"/>
      <c r="B26" s="16"/>
      <c r="C26" s="16"/>
      <c r="D26" s="16"/>
      <c r="E26" s="16"/>
      <c r="F26" s="16"/>
      <c r="I26" s="74"/>
      <c r="L26" s="88"/>
      <c r="M26" s="87"/>
      <c r="N26" s="87"/>
      <c r="O26" s="87"/>
      <c r="P26" s="74"/>
      <c r="Q26" s="77"/>
      <c r="S26" s="91"/>
    </row>
    <row r="27" spans="1:19" customFormat="1" ht="17.25" x14ac:dyDescent="0.35">
      <c r="A27" s="77"/>
      <c r="B27" s="16"/>
      <c r="C27" s="16"/>
      <c r="D27" s="16"/>
      <c r="E27" s="16"/>
      <c r="F27" s="16"/>
      <c r="I27" s="74"/>
      <c r="L27" s="88"/>
      <c r="M27" s="87"/>
      <c r="N27" s="87"/>
      <c r="O27" s="87"/>
      <c r="P27" s="74"/>
      <c r="Q27" s="77"/>
      <c r="S27" s="91"/>
    </row>
    <row r="28" spans="1:19" customFormat="1" ht="17.25" x14ac:dyDescent="0.35">
      <c r="A28" s="77"/>
      <c r="B28" s="16"/>
      <c r="C28" s="16"/>
      <c r="D28" s="16"/>
      <c r="E28" s="16"/>
      <c r="F28" s="16"/>
      <c r="I28" s="74"/>
      <c r="L28" s="88"/>
      <c r="M28" s="87"/>
      <c r="N28" s="87"/>
      <c r="O28" s="87"/>
      <c r="P28" s="74"/>
      <c r="Q28" s="77"/>
      <c r="S28" s="91"/>
    </row>
    <row r="29" spans="1:19" customFormat="1" ht="17.25" x14ac:dyDescent="0.35">
      <c r="A29" s="77"/>
      <c r="B29" s="16"/>
      <c r="C29" s="16"/>
      <c r="D29" s="16"/>
      <c r="E29" s="16"/>
      <c r="F29" s="16"/>
      <c r="I29" s="74"/>
      <c r="L29" s="88"/>
      <c r="M29" s="87"/>
      <c r="N29" s="87"/>
      <c r="O29" s="87"/>
      <c r="P29" s="74"/>
      <c r="Q29" s="77"/>
      <c r="S29" s="91"/>
    </row>
    <row r="30" spans="1:19" customFormat="1" ht="17.25" x14ac:dyDescent="0.35">
      <c r="A30" s="77"/>
      <c r="B30" s="16"/>
      <c r="C30" s="16"/>
      <c r="D30" s="16"/>
      <c r="E30" s="16"/>
      <c r="F30" s="16"/>
      <c r="I30" s="74"/>
      <c r="L30" s="88"/>
      <c r="M30" s="87"/>
      <c r="N30" s="87"/>
      <c r="O30" s="87"/>
      <c r="P30" s="74"/>
      <c r="Q30" s="77"/>
      <c r="S30" s="91"/>
    </row>
    <row r="31" spans="1:19" customFormat="1" ht="17.25" x14ac:dyDescent="0.35">
      <c r="A31" s="77"/>
      <c r="B31" s="16"/>
      <c r="C31" s="16"/>
      <c r="D31" s="16"/>
      <c r="E31" s="16"/>
      <c r="F31" s="16"/>
      <c r="I31" s="74"/>
      <c r="L31" s="88"/>
      <c r="M31" s="87"/>
      <c r="N31" s="87"/>
      <c r="O31" s="87"/>
      <c r="P31" s="74"/>
      <c r="Q31" s="77"/>
      <c r="S31" s="91"/>
    </row>
    <row r="32" spans="1:19" customFormat="1" ht="17.25" x14ac:dyDescent="0.35">
      <c r="A32" s="77"/>
      <c r="B32" s="16"/>
      <c r="C32" s="16"/>
      <c r="D32" s="16"/>
      <c r="E32" s="16"/>
      <c r="F32" s="16"/>
      <c r="I32" s="74"/>
      <c r="L32" s="88"/>
      <c r="M32" s="87"/>
      <c r="N32" s="87"/>
      <c r="O32" s="87"/>
      <c r="P32" s="74"/>
      <c r="Q32" s="77"/>
      <c r="S32" s="91"/>
    </row>
    <row r="33" spans="1:19" customFormat="1" ht="17.25" x14ac:dyDescent="0.35">
      <c r="A33" s="77"/>
      <c r="B33" s="16"/>
      <c r="C33" s="16"/>
      <c r="D33" s="16"/>
      <c r="E33" s="16"/>
      <c r="F33" s="16"/>
      <c r="I33" s="74"/>
      <c r="L33" s="88"/>
      <c r="M33" s="87"/>
      <c r="N33" s="87"/>
      <c r="O33" s="87"/>
      <c r="P33" s="74"/>
      <c r="Q33" s="77"/>
      <c r="S33" s="91"/>
    </row>
    <row r="34" spans="1:19" customFormat="1" ht="17.25" x14ac:dyDescent="0.35">
      <c r="A34" s="77"/>
      <c r="B34" s="16"/>
      <c r="C34" s="16"/>
      <c r="D34" s="16"/>
      <c r="E34" s="16"/>
      <c r="F34" s="16"/>
      <c r="I34" s="74"/>
      <c r="L34" s="88"/>
      <c r="M34" s="87"/>
      <c r="N34" s="87"/>
      <c r="O34" s="87"/>
      <c r="P34" s="74"/>
      <c r="Q34" s="77"/>
      <c r="S34" s="91"/>
    </row>
    <row r="35" spans="1:19" customFormat="1" ht="17.25" x14ac:dyDescent="0.35">
      <c r="A35" s="77"/>
      <c r="B35" s="16"/>
      <c r="C35" s="16"/>
      <c r="D35" s="16"/>
      <c r="E35" s="16"/>
      <c r="F35" s="16"/>
      <c r="I35" s="74"/>
      <c r="L35" s="88"/>
      <c r="M35" s="87"/>
      <c r="N35" s="87"/>
      <c r="O35" s="87"/>
      <c r="P35" s="74"/>
      <c r="Q35" s="77"/>
      <c r="S35" s="91"/>
    </row>
    <row r="36" spans="1:19" customFormat="1" ht="17.25" x14ac:dyDescent="0.35">
      <c r="A36" s="77"/>
      <c r="B36" s="16"/>
      <c r="C36" s="16"/>
      <c r="D36" s="16"/>
      <c r="E36" s="16"/>
      <c r="F36" s="16"/>
      <c r="I36" s="74"/>
      <c r="L36" s="88"/>
      <c r="M36" s="87"/>
      <c r="N36" s="87"/>
      <c r="O36" s="87"/>
      <c r="P36" s="74"/>
      <c r="Q36" s="77"/>
      <c r="S36" s="91"/>
    </row>
    <row r="37" spans="1:19" customFormat="1" ht="17.25" x14ac:dyDescent="0.35">
      <c r="A37" s="77"/>
      <c r="B37" s="16"/>
      <c r="C37" s="16"/>
      <c r="D37" s="16"/>
      <c r="E37" s="16"/>
      <c r="F37" s="16"/>
      <c r="I37" s="74"/>
      <c r="L37" s="88"/>
      <c r="M37" s="87"/>
      <c r="N37" s="87"/>
      <c r="O37" s="87"/>
      <c r="P37" s="74"/>
      <c r="Q37" s="77"/>
      <c r="S37" s="91"/>
    </row>
    <row r="38" spans="1:19" customFormat="1" ht="17.25" x14ac:dyDescent="0.35">
      <c r="A38" s="77"/>
      <c r="B38" s="16"/>
      <c r="C38" s="16"/>
      <c r="D38" s="16"/>
      <c r="E38" s="16"/>
      <c r="F38" s="16"/>
      <c r="I38" s="74"/>
      <c r="L38" s="88"/>
      <c r="M38" s="87"/>
      <c r="N38" s="87"/>
      <c r="O38" s="87"/>
      <c r="P38" s="74"/>
      <c r="Q38" s="77"/>
      <c r="S38" s="91"/>
    </row>
    <row r="39" spans="1:19" customFormat="1" ht="17.25" x14ac:dyDescent="0.35">
      <c r="A39" s="77"/>
      <c r="B39" s="16"/>
      <c r="C39" s="16"/>
      <c r="D39" s="16"/>
      <c r="E39" s="16"/>
      <c r="F39" s="16"/>
      <c r="I39" s="74"/>
      <c r="L39" s="88"/>
      <c r="M39" s="87"/>
      <c r="N39" s="87"/>
      <c r="O39" s="87"/>
      <c r="P39" s="74"/>
      <c r="Q39" s="77"/>
      <c r="S39" s="91"/>
    </row>
    <row r="40" spans="1:19" customFormat="1" ht="17.25" x14ac:dyDescent="0.35">
      <c r="A40" s="77"/>
      <c r="B40" s="16"/>
      <c r="C40" s="16"/>
      <c r="D40" s="16"/>
      <c r="E40" s="16"/>
      <c r="F40" s="16"/>
      <c r="I40" s="74"/>
      <c r="L40" s="88"/>
      <c r="M40" s="87"/>
      <c r="N40" s="87"/>
      <c r="O40" s="87"/>
      <c r="P40" s="74"/>
      <c r="Q40" s="77"/>
      <c r="S40" s="91"/>
    </row>
    <row r="41" spans="1:19" customFormat="1" ht="17.25" x14ac:dyDescent="0.35">
      <c r="A41" s="77"/>
      <c r="B41" s="16"/>
      <c r="C41" s="16"/>
      <c r="D41" s="16"/>
      <c r="E41" s="16"/>
      <c r="F41" s="16"/>
      <c r="I41" s="74"/>
      <c r="L41" s="88"/>
      <c r="M41" s="87"/>
      <c r="N41" s="87"/>
      <c r="O41" s="87"/>
      <c r="P41" s="74"/>
      <c r="Q41" s="77"/>
      <c r="S41" s="91"/>
    </row>
    <row r="42" spans="1:19" customFormat="1" ht="17.25" x14ac:dyDescent="0.35">
      <c r="A42" s="77"/>
      <c r="B42" s="16"/>
      <c r="C42" s="16"/>
      <c r="D42" s="16"/>
      <c r="E42" s="16"/>
      <c r="F42" s="16"/>
      <c r="I42" s="74"/>
      <c r="L42" s="88"/>
      <c r="M42" s="87"/>
      <c r="N42" s="87"/>
      <c r="O42" s="87"/>
      <c r="P42" s="74"/>
      <c r="Q42" s="77"/>
      <c r="S42" s="91"/>
    </row>
    <row r="43" spans="1:19" customFormat="1" ht="17.25" x14ac:dyDescent="0.35">
      <c r="A43" s="77"/>
      <c r="B43" s="16"/>
      <c r="C43" s="16"/>
      <c r="D43" s="16"/>
      <c r="E43" s="16"/>
      <c r="F43" s="16"/>
      <c r="I43" s="74"/>
      <c r="L43" s="88"/>
      <c r="M43" s="87"/>
      <c r="N43" s="87"/>
      <c r="O43" s="87"/>
      <c r="P43" s="74"/>
      <c r="Q43" s="77"/>
      <c r="S43" s="91"/>
    </row>
    <row r="44" spans="1:19" customFormat="1" ht="17.25" x14ac:dyDescent="0.35">
      <c r="A44" s="77"/>
      <c r="B44" s="16"/>
      <c r="C44" s="16"/>
      <c r="D44" s="16"/>
      <c r="E44" s="16"/>
      <c r="F44" s="16"/>
      <c r="I44" s="74"/>
      <c r="L44" s="88"/>
      <c r="M44" s="87"/>
      <c r="N44" s="87"/>
      <c r="O44" s="87"/>
      <c r="P44" s="74"/>
      <c r="Q44" s="77"/>
      <c r="S44" s="91"/>
    </row>
    <row r="45" spans="1:19" customFormat="1" ht="17.25" x14ac:dyDescent="0.35">
      <c r="A45" s="77"/>
      <c r="B45" s="16"/>
      <c r="C45" s="16"/>
      <c r="D45" s="16"/>
      <c r="E45" s="16"/>
      <c r="F45" s="16"/>
      <c r="I45" s="74"/>
      <c r="L45" s="88"/>
      <c r="M45" s="87"/>
      <c r="N45" s="87"/>
      <c r="O45" s="87"/>
      <c r="P45" s="74"/>
      <c r="Q45" s="77"/>
      <c r="S45" s="91"/>
    </row>
    <row r="46" spans="1:19" customFormat="1" ht="17.25" x14ac:dyDescent="0.35">
      <c r="A46" s="77"/>
      <c r="B46" s="16"/>
      <c r="C46" s="16"/>
      <c r="D46" s="16"/>
      <c r="E46" s="16"/>
      <c r="F46" s="16"/>
      <c r="I46" s="74"/>
      <c r="L46" s="88"/>
      <c r="M46" s="87"/>
      <c r="N46" s="87"/>
      <c r="O46" s="87"/>
      <c r="P46" s="74"/>
      <c r="Q46" s="77"/>
      <c r="S46" s="91"/>
    </row>
    <row r="47" spans="1:19" customFormat="1" ht="17.25" x14ac:dyDescent="0.35">
      <c r="A47" s="77"/>
      <c r="B47" s="16"/>
      <c r="C47" s="16"/>
      <c r="D47" s="16"/>
      <c r="E47" s="16"/>
      <c r="F47" s="16"/>
      <c r="I47" s="74"/>
      <c r="L47" s="88"/>
      <c r="M47" s="87"/>
      <c r="N47" s="87"/>
      <c r="O47" s="87"/>
      <c r="P47" s="74"/>
      <c r="Q47" s="77"/>
      <c r="S47" s="91"/>
    </row>
    <row r="48" spans="1:19" customFormat="1" ht="17.25" x14ac:dyDescent="0.35">
      <c r="A48" s="77"/>
      <c r="B48" s="16"/>
      <c r="C48" s="16"/>
      <c r="D48" s="16"/>
      <c r="E48" s="16"/>
      <c r="F48" s="16"/>
      <c r="I48" s="74"/>
      <c r="L48" s="88"/>
      <c r="M48" s="87"/>
      <c r="N48" s="87"/>
      <c r="O48" s="87"/>
      <c r="P48" s="74"/>
      <c r="Q48" s="77"/>
      <c r="S48" s="91"/>
    </row>
    <row r="49" spans="1:19" customFormat="1" ht="17.25" x14ac:dyDescent="0.35">
      <c r="A49" s="77"/>
      <c r="B49" s="16"/>
      <c r="C49" s="16"/>
      <c r="D49" s="16"/>
      <c r="E49" s="16"/>
      <c r="F49" s="16"/>
      <c r="I49" s="74"/>
      <c r="L49" s="88"/>
      <c r="M49" s="87"/>
      <c r="N49" s="87"/>
      <c r="O49" s="87"/>
      <c r="P49" s="74"/>
      <c r="Q49" s="77"/>
      <c r="S49" s="91"/>
    </row>
    <row r="50" spans="1:19" customFormat="1" ht="17.25" x14ac:dyDescent="0.35">
      <c r="A50" s="77"/>
      <c r="B50" s="16"/>
      <c r="C50" s="16"/>
      <c r="D50" s="16"/>
      <c r="E50" s="16"/>
      <c r="F50" s="16"/>
      <c r="I50" s="74"/>
      <c r="L50" s="88"/>
      <c r="M50" s="87"/>
      <c r="N50" s="87"/>
      <c r="O50" s="87"/>
      <c r="P50" s="74"/>
      <c r="Q50" s="77"/>
      <c r="S50" s="91"/>
    </row>
    <row r="51" spans="1:19" customFormat="1" ht="17.25" x14ac:dyDescent="0.35">
      <c r="A51" s="77"/>
      <c r="B51" s="16"/>
      <c r="C51" s="16"/>
      <c r="D51" s="16"/>
      <c r="E51" s="16"/>
      <c r="F51" s="16"/>
      <c r="I51" s="74"/>
      <c r="L51" s="88"/>
      <c r="M51" s="87"/>
      <c r="N51" s="87"/>
      <c r="O51" s="87"/>
      <c r="P51" s="74"/>
      <c r="Q51" s="77"/>
      <c r="S51" s="91"/>
    </row>
    <row r="52" spans="1:19" customFormat="1" ht="17.25" x14ac:dyDescent="0.35">
      <c r="A52" s="77"/>
      <c r="B52" s="16"/>
      <c r="C52" s="16"/>
      <c r="D52" s="16"/>
      <c r="E52" s="16"/>
      <c r="F52" s="16"/>
      <c r="I52" s="74"/>
      <c r="L52" s="88"/>
      <c r="M52" s="87"/>
      <c r="N52" s="87"/>
      <c r="O52" s="87"/>
      <c r="P52" s="74"/>
      <c r="Q52" s="77"/>
      <c r="S52" s="91"/>
    </row>
    <row r="53" spans="1:19" customFormat="1" ht="17.25" x14ac:dyDescent="0.35">
      <c r="A53" s="77"/>
      <c r="B53" s="16"/>
      <c r="C53" s="16"/>
      <c r="D53" s="16"/>
      <c r="E53" s="16"/>
      <c r="F53" s="16"/>
      <c r="I53" s="74"/>
      <c r="L53" s="88"/>
      <c r="M53" s="87"/>
      <c r="N53" s="87"/>
      <c r="O53" s="87"/>
      <c r="P53" s="74"/>
      <c r="Q53" s="77"/>
      <c r="S53" s="91"/>
    </row>
    <row r="54" spans="1:19" customFormat="1" ht="17.25" x14ac:dyDescent="0.35">
      <c r="A54" s="77"/>
      <c r="B54" s="16"/>
      <c r="C54" s="16"/>
      <c r="D54" s="16"/>
      <c r="E54" s="16"/>
      <c r="F54" s="16"/>
      <c r="I54" s="74"/>
      <c r="L54" s="88"/>
      <c r="M54" s="87"/>
      <c r="N54" s="87"/>
      <c r="O54" s="87"/>
      <c r="P54" s="74"/>
      <c r="Q54" s="77"/>
      <c r="S54" s="91"/>
    </row>
    <row r="55" spans="1:19" customFormat="1" ht="17.25" x14ac:dyDescent="0.35">
      <c r="A55" s="77">
        <v>40163</v>
      </c>
      <c r="B55" s="16">
        <v>272096.40000000002</v>
      </c>
      <c r="C55" s="16">
        <v>272096.40000000002</v>
      </c>
      <c r="D55" s="16"/>
      <c r="E55" s="16" t="e">
        <f t="shared" ca="1" si="0"/>
        <v>#NAME?</v>
      </c>
      <c r="F55" s="16"/>
      <c r="G55" t="e">
        <f ca="1">_xll.GDRAddInFunctions.GDRFunctions.MGDB("GBP*USD", "EX", "USD", A55, "")</f>
        <v>#NAME?</v>
      </c>
      <c r="H55" t="e">
        <f ca="1">1/_xll.GDRAddInFunctions.GDRFunctions.MGDB("EUR*GBP", "EX", "GBP", A55, "")</f>
        <v>#NAME?</v>
      </c>
      <c r="I55" s="74">
        <f t="shared" si="3"/>
        <v>126.04534520702195</v>
      </c>
      <c r="J55">
        <f t="shared" si="4"/>
        <v>0</v>
      </c>
      <c r="K55">
        <f t="shared" si="1"/>
        <v>2158.7183529316212</v>
      </c>
      <c r="L55" s="88">
        <f>L14*(P55/P14)-B55</f>
        <v>2856634.327981615</v>
      </c>
      <c r="M55" s="87">
        <f>IF(B55&gt;=0,(M14*(P55/P14))-(B55*$M$2),(M14*(P55/P14))-(B55))</f>
        <v>5208106.1276112637</v>
      </c>
      <c r="N55" s="87">
        <f t="shared" si="6"/>
        <v>272096.40000000002</v>
      </c>
      <c r="O55" s="87">
        <f t="shared" si="7"/>
        <v>-494328.30274456838</v>
      </c>
      <c r="P55" s="74">
        <f t="shared" ref="P55:P86" si="10">I55</f>
        <v>126.04534520702195</v>
      </c>
      <c r="Q55" s="77">
        <v>39834</v>
      </c>
      <c r="R55">
        <v>550.5</v>
      </c>
      <c r="S55" s="91">
        <f>R55*S14/R14</f>
        <v>93.914734633297542</v>
      </c>
    </row>
    <row r="56" spans="1:19" customFormat="1" ht="17.25" x14ac:dyDescent="0.35">
      <c r="A56" s="77">
        <v>40163</v>
      </c>
      <c r="B56" s="16">
        <v>4122.08</v>
      </c>
      <c r="C56" s="16">
        <v>4122.08</v>
      </c>
      <c r="D56" s="16"/>
      <c r="E56" s="16" t="e">
        <f t="shared" ca="1" si="0"/>
        <v>#NAME?</v>
      </c>
      <c r="F56" s="16"/>
      <c r="G56" t="e">
        <f ca="1">_xll.GDRAddInFunctions.GDRFunctions.MGDB("GBP*USD", "EX", "USD", A56, "")</f>
        <v>#NAME?</v>
      </c>
      <c r="H56" t="e">
        <f ca="1">1/_xll.GDRAddInFunctions.GDRFunctions.MGDB("EUR*GBP", "EX", "GBP", A56, "")</f>
        <v>#NAME?</v>
      </c>
      <c r="I56" s="74">
        <f t="shared" si="3"/>
        <v>126.04534520702195</v>
      </c>
      <c r="J56">
        <f t="shared" si="4"/>
        <v>0</v>
      </c>
      <c r="K56">
        <f t="shared" si="1"/>
        <v>32.703151339938252</v>
      </c>
      <c r="L56" s="88">
        <f t="shared" ref="L56:L102" si="11">L55*(P56/P55)-B56</f>
        <v>2852512.2479816149</v>
      </c>
      <c r="M56" s="87">
        <f t="shared" si="8"/>
        <v>5215594.8735490171</v>
      </c>
      <c r="N56" s="87">
        <f t="shared" si="6"/>
        <v>4122.08</v>
      </c>
      <c r="O56" s="87">
        <f t="shared" si="7"/>
        <v>-7488.7459377534224</v>
      </c>
      <c r="P56" s="74">
        <f t="shared" si="10"/>
        <v>126.04534520702195</v>
      </c>
      <c r="Q56" s="77">
        <v>39835</v>
      </c>
      <c r="R56">
        <v>548.11</v>
      </c>
      <c r="S56" s="91">
        <f t="shared" si="9"/>
        <v>93.507003087841454</v>
      </c>
    </row>
    <row r="57" spans="1:19" customFormat="1" ht="17.25" x14ac:dyDescent="0.35">
      <c r="A57" s="77">
        <v>40169</v>
      </c>
      <c r="B57" s="16">
        <v>-175000</v>
      </c>
      <c r="C57" s="16">
        <v>-175000</v>
      </c>
      <c r="D57" s="16"/>
      <c r="E57" s="16" t="e">
        <f t="shared" ca="1" si="0"/>
        <v>#NAME?</v>
      </c>
      <c r="F57" s="16"/>
      <c r="G57" t="e">
        <f ca="1">_xll.GDRAddInFunctions.GDRFunctions.MGDB("GBP*USD", "EX", "USD", A57, "")</f>
        <v>#NAME?</v>
      </c>
      <c r="H57" t="e">
        <f ca="1">1/_xll.GDRAddInFunctions.GDRFunctions.MGDB("EUR*GBP", "EX", "GBP", A57, "")</f>
        <v>#NAME?</v>
      </c>
      <c r="I57" s="74">
        <f t="shared" si="3"/>
        <v>127.02799529146843</v>
      </c>
      <c r="J57">
        <f t="shared" si="4"/>
        <v>-1377.6490733279604</v>
      </c>
      <c r="K57">
        <f t="shared" si="1"/>
        <v>0</v>
      </c>
      <c r="L57" s="88">
        <f t="shared" si="11"/>
        <v>3049750.4464391619</v>
      </c>
      <c r="M57" s="87">
        <f t="shared" si="8"/>
        <v>5431255.6749020061</v>
      </c>
      <c r="N57" s="87">
        <f t="shared" si="6"/>
        <v>-175000</v>
      </c>
      <c r="O57" s="87">
        <f t="shared" si="7"/>
        <v>-175000</v>
      </c>
      <c r="P57" s="74">
        <f t="shared" si="10"/>
        <v>127.02799529146843</v>
      </c>
      <c r="Q57" s="77">
        <v>39836</v>
      </c>
      <c r="R57">
        <v>543.23</v>
      </c>
      <c r="S57" s="91">
        <f t="shared" si="9"/>
        <v>92.674480099629832</v>
      </c>
    </row>
    <row r="58" spans="1:19" customFormat="1" ht="17.25" x14ac:dyDescent="0.35">
      <c r="A58" s="77">
        <v>40169</v>
      </c>
      <c r="B58" s="16">
        <v>-1297457.95</v>
      </c>
      <c r="C58" s="16">
        <v>-1297457.95</v>
      </c>
      <c r="D58" s="16"/>
      <c r="E58" s="16" t="e">
        <f t="shared" ca="1" si="0"/>
        <v>#NAME?</v>
      </c>
      <c r="F58" s="16"/>
      <c r="G58" t="e">
        <f ca="1">_xll.GDRAddInFunctions.GDRFunctions.MGDB("GBP*USD", "EX", "USD", A58, "")</f>
        <v>#NAME?</v>
      </c>
      <c r="H58" t="e">
        <f ca="1">1/_xll.GDRAddInFunctions.GDRFunctions.MGDB("EUR*GBP", "EX", "GBP", A58, "")</f>
        <v>#NAME?</v>
      </c>
      <c r="I58" s="74">
        <f t="shared" si="3"/>
        <v>127.02799529146843</v>
      </c>
      <c r="J58">
        <f t="shared" si="4"/>
        <v>-10213.952814282829</v>
      </c>
      <c r="K58">
        <f t="shared" si="1"/>
        <v>0</v>
      </c>
      <c r="L58" s="88">
        <f t="shared" si="11"/>
        <v>4347208.3964391621</v>
      </c>
      <c r="M58" s="87">
        <f t="shared" si="8"/>
        <v>6728713.6249020062</v>
      </c>
      <c r="N58" s="87">
        <f t="shared" si="6"/>
        <v>-1297457.95</v>
      </c>
      <c r="O58" s="87">
        <f t="shared" si="7"/>
        <v>-1297457.95</v>
      </c>
      <c r="P58" s="74">
        <f t="shared" si="10"/>
        <v>127.02799529146843</v>
      </c>
      <c r="Q58" s="77">
        <v>39839</v>
      </c>
      <c r="R58">
        <v>564.28</v>
      </c>
      <c r="S58" s="91">
        <f t="shared" si="9"/>
        <v>96.265588481157366</v>
      </c>
    </row>
    <row r="59" spans="1:19" customFormat="1" ht="17.25" x14ac:dyDescent="0.35">
      <c r="A59" s="77">
        <v>40256</v>
      </c>
      <c r="B59" s="16">
        <v>618196.06000000006</v>
      </c>
      <c r="C59" s="16">
        <v>618196.06000000006</v>
      </c>
      <c r="D59" s="16"/>
      <c r="E59" s="16" t="e">
        <f t="shared" ca="1" si="0"/>
        <v>#NAME?</v>
      </c>
      <c r="F59" s="16"/>
      <c r="G59" t="e">
        <f ca="1">_xll.GDRAddInFunctions.GDRFunctions.MGDB("GBP*USD", "EX", "USD", A59, "")</f>
        <v>#NAME?</v>
      </c>
      <c r="H59" t="e">
        <f ca="1">1/_xll.GDRAddInFunctions.GDRFunctions.MGDB("EUR*GBP", "EX", "GBP", A59, "")</f>
        <v>#NAME?</v>
      </c>
      <c r="I59" s="74">
        <f t="shared" si="3"/>
        <v>133.21391405223756</v>
      </c>
      <c r="J59">
        <f t="shared" si="4"/>
        <v>0</v>
      </c>
      <c r="K59">
        <f t="shared" si="1"/>
        <v>4640.6268023743005</v>
      </c>
      <c r="L59" s="88">
        <f t="shared" si="11"/>
        <v>3940709.5919520347</v>
      </c>
      <c r="M59" s="87">
        <f t="shared" si="8"/>
        <v>8179484.9822112396</v>
      </c>
      <c r="N59" s="87">
        <f t="shared" si="6"/>
        <v>618196.06000000006</v>
      </c>
      <c r="O59" s="87">
        <f t="shared" si="7"/>
        <v>-1123101.2578747068</v>
      </c>
      <c r="P59" s="74">
        <f t="shared" si="10"/>
        <v>133.21391405223756</v>
      </c>
      <c r="Q59" s="77">
        <v>39840</v>
      </c>
      <c r="R59">
        <v>557.17999999999995</v>
      </c>
      <c r="S59" s="91">
        <f t="shared" si="9"/>
        <v>95.054335772898668</v>
      </c>
    </row>
    <row r="60" spans="1:19" customFormat="1" ht="17.25" x14ac:dyDescent="0.35">
      <c r="A60" s="77">
        <v>40256</v>
      </c>
      <c r="B60" s="16">
        <v>27233.56</v>
      </c>
      <c r="C60" s="16">
        <v>27233.56</v>
      </c>
      <c r="D60" s="16"/>
      <c r="E60" s="16" t="e">
        <f t="shared" ca="1" si="0"/>
        <v>#NAME?</v>
      </c>
      <c r="F60" s="16"/>
      <c r="G60" t="e">
        <f ca="1">_xll.GDRAddInFunctions.GDRFunctions.MGDB("GBP*USD", "EX", "USD", A60, "")</f>
        <v>#NAME?</v>
      </c>
      <c r="H60" t="e">
        <f ca="1">1/_xll.GDRAddInFunctions.GDRFunctions.MGDB("EUR*GBP", "EX", "GBP", A60, "")</f>
        <v>#NAME?</v>
      </c>
      <c r="I60" s="74">
        <f t="shared" si="3"/>
        <v>133.21391405223756</v>
      </c>
      <c r="J60">
        <f t="shared" si="4"/>
        <v>0</v>
      </c>
      <c r="K60">
        <f t="shared" si="1"/>
        <v>204.43480092718264</v>
      </c>
      <c r="L60" s="88">
        <f t="shared" si="11"/>
        <v>3913476.0319520347</v>
      </c>
      <c r="M60" s="87">
        <f t="shared" si="8"/>
        <v>8228961.268896739</v>
      </c>
      <c r="N60" s="87">
        <f t="shared" si="6"/>
        <v>27233.56</v>
      </c>
      <c r="O60" s="87">
        <f t="shared" si="7"/>
        <v>-49476.286685499581</v>
      </c>
      <c r="P60" s="74">
        <f t="shared" si="10"/>
        <v>133.21391405223756</v>
      </c>
      <c r="Q60" s="77">
        <v>39841</v>
      </c>
      <c r="R60">
        <v>572.14</v>
      </c>
      <c r="S60" s="91">
        <f t="shared" si="9"/>
        <v>97.606496408891644</v>
      </c>
    </row>
    <row r="61" spans="1:19" customFormat="1" ht="17.25" x14ac:dyDescent="0.35">
      <c r="A61" s="77">
        <v>40256</v>
      </c>
      <c r="B61" s="16">
        <v>6167.34</v>
      </c>
      <c r="C61" s="16">
        <v>6167.34</v>
      </c>
      <c r="D61" s="16"/>
      <c r="E61" s="16" t="e">
        <f t="shared" ca="1" si="0"/>
        <v>#NAME?</v>
      </c>
      <c r="F61" s="16"/>
      <c r="G61" t="e">
        <f ca="1">_xll.GDRAddInFunctions.GDRFunctions.MGDB("GBP*USD", "EX", "USD", A61, "")</f>
        <v>#NAME?</v>
      </c>
      <c r="H61" t="e">
        <f ca="1">1/_xll.GDRAddInFunctions.GDRFunctions.MGDB("EUR*GBP", "EX", "GBP", A61, "")</f>
        <v>#NAME?</v>
      </c>
      <c r="I61" s="74">
        <f t="shared" si="3"/>
        <v>133.21391405223756</v>
      </c>
      <c r="J61">
        <f t="shared" si="4"/>
        <v>0</v>
      </c>
      <c r="K61">
        <f t="shared" si="1"/>
        <v>46.29651522423989</v>
      </c>
      <c r="L61" s="88">
        <f t="shared" si="11"/>
        <v>3907308.6919520348</v>
      </c>
      <c r="M61" s="87">
        <f t="shared" si="8"/>
        <v>8240165.7196526062</v>
      </c>
      <c r="N61" s="87">
        <f t="shared" si="6"/>
        <v>6167.34</v>
      </c>
      <c r="O61" s="87">
        <f t="shared" si="7"/>
        <v>-11204.450755866988</v>
      </c>
      <c r="P61" s="74">
        <f t="shared" si="10"/>
        <v>133.21391405223756</v>
      </c>
      <c r="Q61" s="77">
        <v>39842</v>
      </c>
      <c r="R61">
        <v>555.04</v>
      </c>
      <c r="S61" s="91">
        <f t="shared" si="9"/>
        <v>94.689253970691112</v>
      </c>
    </row>
    <row r="62" spans="1:19" customFormat="1" ht="17.25" x14ac:dyDescent="0.35">
      <c r="A62" s="77">
        <v>40261</v>
      </c>
      <c r="B62" s="16">
        <v>-175000</v>
      </c>
      <c r="C62" s="16">
        <v>-175000</v>
      </c>
      <c r="D62" s="16"/>
      <c r="E62" s="16" t="e">
        <f t="shared" ca="1" si="0"/>
        <v>#NAME?</v>
      </c>
      <c r="F62" s="16"/>
      <c r="G62" t="e">
        <f ca="1">_xll.GDRAddInFunctions.GDRFunctions.MGDB("GBP*USD", "EX", "USD", A62, "")</f>
        <v>#NAME?</v>
      </c>
      <c r="H62" t="e">
        <f ca="1">1/_xll.GDRAddInFunctions.GDRFunctions.MGDB("EUR*GBP", "EX", "GBP", A62, "")</f>
        <v>#NAME?</v>
      </c>
      <c r="I62" s="74">
        <f t="shared" si="3"/>
        <v>133.34186328198317</v>
      </c>
      <c r="J62">
        <f t="shared" si="4"/>
        <v>-1312.4160386893707</v>
      </c>
      <c r="K62">
        <f t="shared" si="1"/>
        <v>0</v>
      </c>
      <c r="L62" s="88">
        <f t="shared" si="11"/>
        <v>4086061.5817388892</v>
      </c>
      <c r="M62" s="87">
        <f t="shared" si="8"/>
        <v>8423080.2296668701</v>
      </c>
      <c r="N62" s="87">
        <f t="shared" si="6"/>
        <v>-175000</v>
      </c>
      <c r="O62" s="87">
        <f t="shared" si="7"/>
        <v>-175000</v>
      </c>
      <c r="P62" s="74">
        <f t="shared" si="10"/>
        <v>133.34186328198317</v>
      </c>
      <c r="Q62" s="77">
        <v>39843</v>
      </c>
      <c r="R62">
        <v>540.85</v>
      </c>
      <c r="S62" s="91">
        <f t="shared" si="9"/>
        <v>92.268454543903673</v>
      </c>
    </row>
    <row r="63" spans="1:19" customFormat="1" ht="17.25" x14ac:dyDescent="0.35">
      <c r="A63" s="77">
        <v>40261</v>
      </c>
      <c r="B63" s="16">
        <v>-24425.200000000001</v>
      </c>
      <c r="C63" s="16">
        <v>-24425.200000000001</v>
      </c>
      <c r="D63" s="16"/>
      <c r="E63" s="16" t="e">
        <f t="shared" ca="1" si="0"/>
        <v>#NAME?</v>
      </c>
      <c r="F63" s="16"/>
      <c r="G63" t="e">
        <f ca="1">_xll.GDRAddInFunctions.GDRFunctions.MGDB("GBP*USD", "EX", "USD", A63, "")</f>
        <v>#NAME?</v>
      </c>
      <c r="H63" t="e">
        <f ca="1">1/_xll.GDRAddInFunctions.GDRFunctions.MGDB("EUR*GBP", "EX", "GBP", A63, "")</f>
        <v>#NAME?</v>
      </c>
      <c r="I63" s="74">
        <f t="shared" si="3"/>
        <v>133.34186328198317</v>
      </c>
      <c r="J63">
        <f t="shared" si="4"/>
        <v>-183.17728130397495</v>
      </c>
      <c r="K63">
        <f t="shared" si="1"/>
        <v>0</v>
      </c>
      <c r="L63" s="88">
        <f t="shared" si="11"/>
        <v>4110486.7817388894</v>
      </c>
      <c r="M63" s="87">
        <f t="shared" si="8"/>
        <v>8447505.4296668693</v>
      </c>
      <c r="N63" s="87">
        <f t="shared" si="6"/>
        <v>-24425.200000000001</v>
      </c>
      <c r="O63" s="87">
        <f t="shared" si="7"/>
        <v>-24425.200000000001</v>
      </c>
      <c r="P63" s="74">
        <f t="shared" si="10"/>
        <v>133.34186328198317</v>
      </c>
      <c r="Q63" s="77">
        <v>39846</v>
      </c>
      <c r="R63">
        <v>536.30999999999995</v>
      </c>
      <c r="S63" s="91">
        <f t="shared" si="9"/>
        <v>91.493935206510059</v>
      </c>
    </row>
    <row r="64" spans="1:19" customFormat="1" ht="17.25" x14ac:dyDescent="0.35">
      <c r="A64" s="77">
        <v>40261</v>
      </c>
      <c r="B64" s="16">
        <v>-2137046.87</v>
      </c>
      <c r="C64" s="16">
        <v>-2137046.87</v>
      </c>
      <c r="D64" s="16"/>
      <c r="E64" s="16" t="e">
        <f t="shared" ca="1" si="0"/>
        <v>#NAME?</v>
      </c>
      <c r="F64" s="16"/>
      <c r="G64" t="e">
        <f ca="1">_xll.GDRAddInFunctions.GDRFunctions.MGDB("GBP*USD", "EX", "USD", A64, "")</f>
        <v>#NAME?</v>
      </c>
      <c r="H64" t="e">
        <f ca="1">1/_xll.GDRAddInFunctions.GDRFunctions.MGDB("EUR*GBP", "EX", "GBP", A64, "")</f>
        <v>#NAME?</v>
      </c>
      <c r="I64" s="74">
        <f t="shared" si="3"/>
        <v>133.34186328198317</v>
      </c>
      <c r="J64">
        <f t="shared" si="4"/>
        <v>-16026.826214965249</v>
      </c>
      <c r="K64">
        <f t="shared" si="1"/>
        <v>0</v>
      </c>
      <c r="L64" s="88">
        <f t="shared" si="11"/>
        <v>6247533.6517388895</v>
      </c>
      <c r="M64" s="87">
        <f t="shared" si="8"/>
        <v>10584552.29966687</v>
      </c>
      <c r="N64" s="87">
        <f t="shared" si="6"/>
        <v>-2137046.87</v>
      </c>
      <c r="O64" s="87">
        <f t="shared" si="7"/>
        <v>-2137046.87</v>
      </c>
      <c r="P64" s="74">
        <f t="shared" si="10"/>
        <v>133.34186328198317</v>
      </c>
      <c r="Q64" s="77">
        <v>39847</v>
      </c>
      <c r="R64">
        <v>545.80999999999995</v>
      </c>
      <c r="S64" s="91">
        <f t="shared" si="9"/>
        <v>93.114625449954787</v>
      </c>
    </row>
    <row r="65" spans="1:19" customFormat="1" ht="17.25" x14ac:dyDescent="0.35">
      <c r="A65" s="77">
        <v>40297</v>
      </c>
      <c r="B65" s="16">
        <v>-1893735.85</v>
      </c>
      <c r="C65" s="16">
        <v>-1893735.85</v>
      </c>
      <c r="D65" s="16"/>
      <c r="E65" s="16" t="e">
        <f t="shared" ca="1" si="0"/>
        <v>#NAME?</v>
      </c>
      <c r="F65" s="16"/>
      <c r="G65" t="e">
        <f ca="1">_xll.GDRAddInFunctions.GDRFunctions.MGDB("GBP*USD", "EX", "USD", A65, "")</f>
        <v>#NAME?</v>
      </c>
      <c r="H65" t="e">
        <f ca="1">1/_xll.GDRAddInFunctions.GDRFunctions.MGDB("EUR*GBP", "EX", "GBP", A65, "")</f>
        <v>#NAME?</v>
      </c>
      <c r="I65" s="74">
        <f t="shared" si="3"/>
        <v>129.65351348584886</v>
      </c>
      <c r="J65">
        <f t="shared" si="4"/>
        <v>-14606.128280562898</v>
      </c>
      <c r="K65">
        <f t="shared" si="1"/>
        <v>0</v>
      </c>
      <c r="L65" s="88">
        <f t="shared" si="11"/>
        <v>7968457.3862969205</v>
      </c>
      <c r="M65" s="87">
        <f t="shared" si="8"/>
        <v>12185510.39513609</v>
      </c>
      <c r="N65" s="87">
        <f t="shared" si="6"/>
        <v>-1893735.85</v>
      </c>
      <c r="O65" s="87">
        <f t="shared" si="7"/>
        <v>-1893735.85</v>
      </c>
      <c r="P65" s="74">
        <f t="shared" si="10"/>
        <v>129.65351348584886</v>
      </c>
      <c r="Q65" s="77">
        <v>39848</v>
      </c>
      <c r="R65">
        <v>549.34</v>
      </c>
      <c r="S65" s="91">
        <f t="shared" si="9"/>
        <v>93.716839824624273</v>
      </c>
    </row>
    <row r="66" spans="1:19" customFormat="1" ht="17.25" x14ac:dyDescent="0.35">
      <c r="A66" s="77">
        <v>40344</v>
      </c>
      <c r="B66" s="16">
        <v>-4636610.3600000003</v>
      </c>
      <c r="C66" s="16">
        <v>-4636610.3600000003</v>
      </c>
      <c r="D66" s="16"/>
      <c r="E66" s="16" t="e">
        <f t="shared" ca="1" si="0"/>
        <v>#NAME?</v>
      </c>
      <c r="F66" s="16"/>
      <c r="G66" t="e">
        <f ca="1">_xll.GDRAddInFunctions.GDRFunctions.MGDB("GBP*USD", "EX", "USD", A66, "")</f>
        <v>#NAME?</v>
      </c>
      <c r="H66" t="e">
        <f ca="1">1/_xll.GDRAddInFunctions.GDRFunctions.MGDB("EUR*GBP", "EX", "GBP", A66, "")</f>
        <v>#NAME?</v>
      </c>
      <c r="I66" s="74">
        <f t="shared" si="3"/>
        <v>122.05503522868801</v>
      </c>
      <c r="J66">
        <f t="shared" si="4"/>
        <v>-37987.86630402122</v>
      </c>
      <c r="K66">
        <f t="shared" si="1"/>
        <v>0</v>
      </c>
      <c r="L66" s="88">
        <f t="shared" si="11"/>
        <v>12138068.059477802</v>
      </c>
      <c r="M66" s="87">
        <f t="shared" si="8"/>
        <v>16107976.315078512</v>
      </c>
      <c r="N66" s="87">
        <f t="shared" si="6"/>
        <v>-4636610.3600000003</v>
      </c>
      <c r="O66" s="87">
        <f t="shared" si="7"/>
        <v>-4636610.3600000003</v>
      </c>
      <c r="P66" s="74">
        <f t="shared" si="10"/>
        <v>122.05503522868801</v>
      </c>
      <c r="Q66" s="77">
        <v>39849</v>
      </c>
      <c r="R66">
        <v>543.45000000000005</v>
      </c>
      <c r="S66" s="91">
        <f t="shared" si="9"/>
        <v>92.712011873688539</v>
      </c>
    </row>
    <row r="67" spans="1:19" customFormat="1" ht="17.25" x14ac:dyDescent="0.35">
      <c r="A67" s="77">
        <v>40344</v>
      </c>
      <c r="B67" s="16">
        <v>1562.96</v>
      </c>
      <c r="C67" s="16">
        <v>1562.96</v>
      </c>
      <c r="D67" s="16"/>
      <c r="E67" s="16" t="e">
        <f t="shared" ca="1" si="0"/>
        <v>#NAME?</v>
      </c>
      <c r="F67" s="16"/>
      <c r="G67" t="e">
        <f ca="1">_xll.GDRAddInFunctions.GDRFunctions.MGDB("GBP*USD", "EX", "USD", A67, "")</f>
        <v>#NAME?</v>
      </c>
      <c r="H67" t="e">
        <f ca="1">1/_xll.GDRAddInFunctions.GDRFunctions.MGDB("EUR*GBP", "EX", "GBP", A67, "")</f>
        <v>#NAME?</v>
      </c>
      <c r="I67" s="74">
        <f t="shared" si="3"/>
        <v>122.05503522868801</v>
      </c>
      <c r="J67">
        <f t="shared" si="4"/>
        <v>0</v>
      </c>
      <c r="K67">
        <f t="shared" si="1"/>
        <v>12.805370930183791</v>
      </c>
      <c r="L67" s="88">
        <f t="shared" si="11"/>
        <v>12136505.099477801</v>
      </c>
      <c r="M67" s="87">
        <f t="shared" si="8"/>
        <v>16110815.806391362</v>
      </c>
      <c r="N67" s="87">
        <f t="shared" si="6"/>
        <v>1562.96</v>
      </c>
      <c r="O67" s="87">
        <f t="shared" si="7"/>
        <v>-2839.4913128496023</v>
      </c>
      <c r="P67" s="74">
        <f t="shared" si="10"/>
        <v>122.05503522868801</v>
      </c>
      <c r="Q67" s="77">
        <v>39850</v>
      </c>
      <c r="R67">
        <v>551.78</v>
      </c>
      <c r="S67" s="91">
        <f t="shared" si="9"/>
        <v>94.13310131873007</v>
      </c>
    </row>
    <row r="68" spans="1:19" customFormat="1" ht="17.25" x14ac:dyDescent="0.35">
      <c r="A68" s="77">
        <v>40344</v>
      </c>
      <c r="B68" s="16">
        <v>1727.21</v>
      </c>
      <c r="C68" s="16">
        <v>1727.21</v>
      </c>
      <c r="D68" s="16"/>
      <c r="E68" s="16" t="e">
        <f t="shared" ca="1" si="0"/>
        <v>#NAME?</v>
      </c>
      <c r="F68" s="16"/>
      <c r="G68" t="e">
        <f ca="1">_xll.GDRAddInFunctions.GDRFunctions.MGDB("GBP*USD", "EX", "USD", A68, "")</f>
        <v>#NAME?</v>
      </c>
      <c r="H68" t="e">
        <f ca="1">1/_xll.GDRAddInFunctions.GDRFunctions.MGDB("EUR*GBP", "EX", "GBP", A68, "")</f>
        <v>#NAME?</v>
      </c>
      <c r="I68" s="74">
        <f t="shared" si="3"/>
        <v>122.05503522868801</v>
      </c>
      <c r="J68">
        <f t="shared" si="4"/>
        <v>0</v>
      </c>
      <c r="K68">
        <f t="shared" si="1"/>
        <v>14.151075346984406</v>
      </c>
      <c r="L68" s="88">
        <f t="shared" si="11"/>
        <v>12134777.889477801</v>
      </c>
      <c r="M68" s="87">
        <f t="shared" si="8"/>
        <v>16113953.697182212</v>
      </c>
      <c r="N68" s="87">
        <f t="shared" si="6"/>
        <v>1727.21</v>
      </c>
      <c r="O68" s="87">
        <f t="shared" si="7"/>
        <v>-3137.8907908500291</v>
      </c>
      <c r="P68" s="74">
        <f t="shared" si="10"/>
        <v>122.05503522868801</v>
      </c>
      <c r="Q68" s="77">
        <v>39853</v>
      </c>
      <c r="R68">
        <v>556.79999999999995</v>
      </c>
      <c r="S68" s="91">
        <f t="shared" si="9"/>
        <v>94.989508163160863</v>
      </c>
    </row>
    <row r="69" spans="1:19" customFormat="1" ht="17.25" x14ac:dyDescent="0.35">
      <c r="A69" s="77">
        <v>40347</v>
      </c>
      <c r="B69" s="16">
        <v>-175000</v>
      </c>
      <c r="C69" s="16">
        <v>-175000</v>
      </c>
      <c r="D69" s="16"/>
      <c r="E69" s="16" t="e">
        <f t="shared" ca="1" si="0"/>
        <v>#NAME?</v>
      </c>
      <c r="F69" s="16"/>
      <c r="G69" t="e">
        <f ca="1">_xll.GDRAddInFunctions.GDRFunctions.MGDB("GBP*USD", "EX", "USD", A69, "")</f>
        <v>#NAME?</v>
      </c>
      <c r="H69" t="e">
        <f ca="1">1/_xll.GDRAddInFunctions.GDRFunctions.MGDB("EUR*GBP", "EX", "GBP", A69, "")</f>
        <v>#NAME?</v>
      </c>
      <c r="I69" s="74">
        <f t="shared" si="3"/>
        <v>123.51195045805834</v>
      </c>
      <c r="J69">
        <f t="shared" si="4"/>
        <v>-1416.8669456760442</v>
      </c>
      <c r="K69">
        <f t="shared" si="1"/>
        <v>0</v>
      </c>
      <c r="L69" s="88">
        <f t="shared" si="11"/>
        <v>12454625.192819949</v>
      </c>
      <c r="M69" s="87">
        <f t="shared" si="8"/>
        <v>16481298.605385352</v>
      </c>
      <c r="N69" s="87">
        <f t="shared" si="6"/>
        <v>-175000</v>
      </c>
      <c r="O69" s="87">
        <f t="shared" si="7"/>
        <v>-175000</v>
      </c>
      <c r="P69" s="74">
        <f t="shared" si="10"/>
        <v>123.51195045805834</v>
      </c>
      <c r="Q69" s="77">
        <v>39854</v>
      </c>
      <c r="R69">
        <v>548.13</v>
      </c>
      <c r="S69" s="91">
        <f t="shared" si="9"/>
        <v>93.510415067301309</v>
      </c>
    </row>
    <row r="70" spans="1:19" customFormat="1" ht="17.25" x14ac:dyDescent="0.35">
      <c r="A70" s="77">
        <v>40347</v>
      </c>
      <c r="B70" s="16">
        <v>-21126.32</v>
      </c>
      <c r="C70" s="16">
        <v>-21126.32</v>
      </c>
      <c r="D70" s="16"/>
      <c r="E70" s="16" t="e">
        <f t="shared" ca="1" si="0"/>
        <v>#NAME?</v>
      </c>
      <c r="F70" s="16"/>
      <c r="G70" t="e">
        <f ca="1">_xll.GDRAddInFunctions.GDRFunctions.MGDB("GBP*USD", "EX", "USD", A70, "")</f>
        <v>#NAME?</v>
      </c>
      <c r="H70" t="e">
        <f ca="1">1/_xll.GDRAddInFunctions.GDRFunctions.MGDB("EUR*GBP", "EX", "GBP", A70, "")</f>
        <v>#NAME?</v>
      </c>
      <c r="I70" s="74">
        <f t="shared" si="3"/>
        <v>123.51195045805834</v>
      </c>
      <c r="J70">
        <f t="shared" si="4"/>
        <v>-171.04676852442699</v>
      </c>
      <c r="K70">
        <f t="shared" si="1"/>
        <v>0</v>
      </c>
      <c r="L70" s="88">
        <f t="shared" si="11"/>
        <v>12475751.51281995</v>
      </c>
      <c r="M70" s="87">
        <f t="shared" si="8"/>
        <v>16502424.925385352</v>
      </c>
      <c r="N70" s="87">
        <f t="shared" si="6"/>
        <v>-21126.32</v>
      </c>
      <c r="O70" s="87">
        <f t="shared" si="7"/>
        <v>-21126.32</v>
      </c>
      <c r="P70" s="74">
        <f t="shared" si="10"/>
        <v>123.51195045805834</v>
      </c>
      <c r="Q70" s="77">
        <v>39855</v>
      </c>
      <c r="R70">
        <v>553.04999999999995</v>
      </c>
      <c r="S70" s="91">
        <f t="shared" si="9"/>
        <v>94.349762014432685</v>
      </c>
    </row>
    <row r="71" spans="1:19" customFormat="1" ht="17.25" x14ac:dyDescent="0.35">
      <c r="A71" s="77">
        <v>40386</v>
      </c>
      <c r="B71" s="16">
        <v>-1125520.8999999999</v>
      </c>
      <c r="C71" s="16">
        <v>-1125520.8999999999</v>
      </c>
      <c r="D71" s="16"/>
      <c r="E71" s="16" t="e">
        <f t="shared" ca="1" si="0"/>
        <v>#NAME?</v>
      </c>
      <c r="F71" s="16"/>
      <c r="G71" t="e">
        <f ca="1">_xll.GDRAddInFunctions.GDRFunctions.MGDB("GBP*USD", "EX", "USD", A71, "")</f>
        <v>#NAME?</v>
      </c>
      <c r="H71" t="e">
        <f ca="1">1/_xll.GDRAddInFunctions.GDRFunctions.MGDB("EUR*GBP", "EX", "GBP", A71, "")</f>
        <v>#NAME?</v>
      </c>
      <c r="I71" s="74">
        <f t="shared" si="3"/>
        <v>124.62766774144026</v>
      </c>
      <c r="J71">
        <f t="shared" si="4"/>
        <v>-9031.0676625600536</v>
      </c>
      <c r="K71">
        <f t="shared" si="1"/>
        <v>0</v>
      </c>
      <c r="L71" s="88">
        <f t="shared" si="11"/>
        <v>13713969.293845711</v>
      </c>
      <c r="M71" s="87">
        <f t="shared" si="8"/>
        <v>17777016.750414729</v>
      </c>
      <c r="N71" s="87">
        <f t="shared" si="6"/>
        <v>-1125520.8999999999</v>
      </c>
      <c r="O71" s="87">
        <f t="shared" si="7"/>
        <v>-1125520.8999999999</v>
      </c>
      <c r="P71" s="74">
        <f t="shared" si="10"/>
        <v>124.62766774144026</v>
      </c>
      <c r="Q71" s="77">
        <v>39856</v>
      </c>
      <c r="R71">
        <v>544.39</v>
      </c>
      <c r="S71" s="91">
        <f t="shared" si="9"/>
        <v>92.872374908303073</v>
      </c>
    </row>
    <row r="72" spans="1:19" customFormat="1" ht="17.25" x14ac:dyDescent="0.35">
      <c r="A72" s="77">
        <v>40409</v>
      </c>
      <c r="B72" s="16">
        <v>-237514.84</v>
      </c>
      <c r="C72" s="16">
        <v>-237514.84</v>
      </c>
      <c r="D72" s="16"/>
      <c r="E72" s="16" t="e">
        <f t="shared" ca="1" si="0"/>
        <v>#NAME?</v>
      </c>
      <c r="F72" s="16"/>
      <c r="G72" t="e">
        <f ca="1">_xll.GDRAddInFunctions.GDRFunctions.MGDB("GBP*USD", "EX", "USD", A72, "")</f>
        <v>#NAME?</v>
      </c>
      <c r="H72" t="e">
        <f ca="1">1/_xll.GDRAddInFunctions.GDRFunctions.MGDB("EUR*GBP", "EX", "GBP", A72, "")</f>
        <v>#NAME?</v>
      </c>
      <c r="I72" s="74">
        <f t="shared" si="3"/>
        <v>121.06897316478161</v>
      </c>
      <c r="J72">
        <f t="shared" si="4"/>
        <v>-1961.8142765341627</v>
      </c>
      <c r="K72">
        <f t="shared" si="1"/>
        <v>0</v>
      </c>
      <c r="L72" s="88">
        <f t="shared" si="11"/>
        <v>13559887.074902723</v>
      </c>
      <c r="M72" s="87">
        <f t="shared" si="8"/>
        <v>17506915.79172932</v>
      </c>
      <c r="N72" s="87">
        <f t="shared" si="6"/>
        <v>-237514.84</v>
      </c>
      <c r="O72" s="87">
        <f t="shared" si="7"/>
        <v>-237514.84</v>
      </c>
      <c r="P72" s="74">
        <f t="shared" si="10"/>
        <v>121.06897316478161</v>
      </c>
      <c r="Q72" s="77">
        <v>39857</v>
      </c>
      <c r="R72">
        <v>545.54999999999995</v>
      </c>
      <c r="S72" s="91">
        <f t="shared" si="9"/>
        <v>93.070269716976327</v>
      </c>
    </row>
    <row r="73" spans="1:19" customFormat="1" ht="17.25" x14ac:dyDescent="0.35">
      <c r="A73" s="77">
        <v>40449</v>
      </c>
      <c r="B73" s="16">
        <v>-175000</v>
      </c>
      <c r="C73" s="16">
        <v>-175000</v>
      </c>
      <c r="D73" s="16"/>
      <c r="E73" s="16" t="e">
        <f t="shared" ca="1" si="0"/>
        <v>#NAME?</v>
      </c>
      <c r="F73" s="16"/>
      <c r="G73" t="e">
        <f ca="1">_xll.GDRAddInFunctions.GDRFunctions.MGDB("GBP*USD", "EX", "USD", A73, "")</f>
        <v>#NAME?</v>
      </c>
      <c r="H73" t="e">
        <f ca="1">1/_xll.GDRAddInFunctions.GDRFunctions.MGDB("EUR*GBP", "EX", "GBP", A73, "")</f>
        <v>#NAME?</v>
      </c>
      <c r="I73" s="74">
        <f t="shared" si="3"/>
        <v>130.52698022757914</v>
      </c>
      <c r="J73">
        <f t="shared" si="4"/>
        <v>-1340.7189815843462</v>
      </c>
      <c r="K73">
        <f t="shared" si="1"/>
        <v>0</v>
      </c>
      <c r="L73" s="88">
        <f t="shared" si="11"/>
        <v>14794196.527792955</v>
      </c>
      <c r="M73" s="87">
        <f t="shared" si="8"/>
        <v>19049570.351585984</v>
      </c>
      <c r="N73" s="87">
        <f t="shared" si="6"/>
        <v>-175000</v>
      </c>
      <c r="O73" s="87">
        <f t="shared" si="7"/>
        <v>-175000</v>
      </c>
      <c r="P73" s="74">
        <f t="shared" si="10"/>
        <v>130.52698022757914</v>
      </c>
      <c r="Q73" s="77">
        <v>39860</v>
      </c>
      <c r="R73">
        <v>540.15</v>
      </c>
      <c r="S73" s="91">
        <f t="shared" si="9"/>
        <v>92.149035262807743</v>
      </c>
    </row>
    <row r="74" spans="1:19" customFormat="1" ht="17.25" x14ac:dyDescent="0.35">
      <c r="A74" s="77">
        <v>40449</v>
      </c>
      <c r="B74" s="16">
        <v>-125007.81</v>
      </c>
      <c r="C74" s="16">
        <v>-125007.81</v>
      </c>
      <c r="D74" s="16"/>
      <c r="E74" s="16" t="e">
        <f t="shared" ca="1" si="0"/>
        <v>#NAME?</v>
      </c>
      <c r="F74" s="16"/>
      <c r="G74" t="e">
        <f ca="1">_xll.GDRAddInFunctions.GDRFunctions.MGDB("GBP*USD", "EX", "USD", A74, "")</f>
        <v>#NAME?</v>
      </c>
      <c r="H74" t="e">
        <f ca="1">1/_xll.GDRAddInFunctions.GDRFunctions.MGDB("EUR*GBP", "EX", "GBP", A74, "")</f>
        <v>#NAME?</v>
      </c>
      <c r="I74" s="74">
        <f t="shared" si="3"/>
        <v>130.52698022757914</v>
      </c>
      <c r="J74">
        <f t="shared" si="4"/>
        <v>-957.71624979022533</v>
      </c>
      <c r="K74">
        <f t="shared" si="1"/>
        <v>0</v>
      </c>
      <c r="L74" s="88">
        <f t="shared" si="11"/>
        <v>14919204.337792955</v>
      </c>
      <c r="M74" s="87">
        <f t="shared" si="8"/>
        <v>19174578.161585983</v>
      </c>
      <c r="N74" s="87">
        <f t="shared" si="6"/>
        <v>-125007.81</v>
      </c>
      <c r="O74" s="87">
        <f t="shared" si="7"/>
        <v>-125007.81</v>
      </c>
      <c r="P74" s="74">
        <f t="shared" si="10"/>
        <v>130.52698022757914</v>
      </c>
      <c r="Q74" s="77">
        <v>39861</v>
      </c>
      <c r="R74">
        <v>516.85</v>
      </c>
      <c r="S74" s="91">
        <f t="shared" si="9"/>
        <v>88.174079192043294</v>
      </c>
    </row>
    <row r="75" spans="1:19" customFormat="1" ht="17.25" x14ac:dyDescent="0.35">
      <c r="A75" s="77">
        <v>40449</v>
      </c>
      <c r="B75" s="16">
        <v>-3284139.86</v>
      </c>
      <c r="C75" s="16">
        <v>-3284139.86</v>
      </c>
      <c r="D75" s="16"/>
      <c r="E75" s="16" t="e">
        <f t="shared" ref="E75:E102" ca="1" si="12">B75*H75</f>
        <v>#NAME?</v>
      </c>
      <c r="F75" s="16"/>
      <c r="G75" t="e">
        <f ca="1">_xll.GDRAddInFunctions.GDRFunctions.MGDB("GBP*USD", "EX", "USD", A75, "")</f>
        <v>#NAME?</v>
      </c>
      <c r="H75" t="e">
        <f ca="1">1/_xll.GDRAddInFunctions.GDRFunctions.MGDB("EUR*GBP", "EX", "GBP", A75, "")</f>
        <v>#NAME?</v>
      </c>
      <c r="I75" s="74">
        <f t="shared" si="3"/>
        <v>130.52698022757914</v>
      </c>
      <c r="J75">
        <f t="shared" si="4"/>
        <v>-25160.620848455754</v>
      </c>
      <c r="K75">
        <f t="shared" si="1"/>
        <v>0</v>
      </c>
      <c r="L75" s="88">
        <f t="shared" si="11"/>
        <v>18203344.197792955</v>
      </c>
      <c r="M75" s="87">
        <f t="shared" si="8"/>
        <v>22458718.021585982</v>
      </c>
      <c r="N75" s="87">
        <f t="shared" si="6"/>
        <v>-3284139.86</v>
      </c>
      <c r="O75" s="87">
        <f t="shared" si="7"/>
        <v>-3284139.86</v>
      </c>
      <c r="P75" s="74">
        <f t="shared" si="10"/>
        <v>130.52698022757914</v>
      </c>
      <c r="Q75" s="77">
        <v>39862</v>
      </c>
      <c r="R75">
        <v>515.92999999999995</v>
      </c>
      <c r="S75" s="91">
        <f t="shared" si="9"/>
        <v>88.01712813688863</v>
      </c>
    </row>
    <row r="76" spans="1:19" customFormat="1" ht="17.25" x14ac:dyDescent="0.35">
      <c r="A76" s="77">
        <v>40466</v>
      </c>
      <c r="B76" s="16">
        <v>-210505.21</v>
      </c>
      <c r="C76" s="16">
        <v>-210505.21</v>
      </c>
      <c r="D76" s="16"/>
      <c r="E76" s="16" t="e">
        <f t="shared" ca="1" si="12"/>
        <v>#NAME?</v>
      </c>
      <c r="F76" s="16"/>
      <c r="G76" t="e">
        <f ca="1">_xll.GDRAddInFunctions.GDRFunctions.MGDB("GBP*USD", "EX", "USD", A76, "")</f>
        <v>#NAME?</v>
      </c>
      <c r="H76" t="e">
        <f ca="1">1/_xll.GDRAddInFunctions.GDRFunctions.MGDB("EUR*GBP", "EX", "GBP", A76, "")</f>
        <v>#NAME?</v>
      </c>
      <c r="I76" s="74">
        <f t="shared" si="3"/>
        <v>135.21162802599943</v>
      </c>
      <c r="J76">
        <f t="shared" si="4"/>
        <v>-1556.8572989855768</v>
      </c>
      <c r="K76">
        <f t="shared" si="1"/>
        <v>0</v>
      </c>
      <c r="L76" s="88">
        <f t="shared" si="11"/>
        <v>19067172.239374556</v>
      </c>
      <c r="M76" s="87">
        <f t="shared" si="8"/>
        <v>23475272.553739343</v>
      </c>
      <c r="N76" s="87">
        <f t="shared" si="6"/>
        <v>-210505.21</v>
      </c>
      <c r="O76" s="87">
        <f t="shared" si="7"/>
        <v>-210505.21</v>
      </c>
      <c r="P76" s="74">
        <f t="shared" si="10"/>
        <v>135.21162802599943</v>
      </c>
      <c r="Q76" s="77">
        <v>39863</v>
      </c>
      <c r="R76">
        <v>518.53</v>
      </c>
      <c r="S76" s="91">
        <f t="shared" si="9"/>
        <v>88.46068546667351</v>
      </c>
    </row>
    <row r="77" spans="1:19" customFormat="1" ht="17.25" x14ac:dyDescent="0.35">
      <c r="A77" s="77">
        <v>40549</v>
      </c>
      <c r="B77" s="16">
        <v>-174999.96</v>
      </c>
      <c r="C77" s="16">
        <v>-174999.96</v>
      </c>
      <c r="D77" s="16"/>
      <c r="E77" s="16" t="e">
        <f t="shared" ca="1" si="12"/>
        <v>#NAME?</v>
      </c>
      <c r="F77" s="16"/>
      <c r="G77" t="e">
        <f ca="1">_xll.GDRAddInFunctions.GDRFunctions.MGDB("GBP*USD", "EX", "USD", A77, "")</f>
        <v>#NAME?</v>
      </c>
      <c r="H77" t="e">
        <f ca="1">1/_xll.GDRAddInFunctions.GDRFunctions.MGDB("EUR*GBP", "EX", "GBP", A77, "")</f>
        <v>#NAME?</v>
      </c>
      <c r="I77" s="74">
        <f t="shared" si="3"/>
        <v>138.07598478257185</v>
      </c>
      <c r="J77">
        <f t="shared" si="4"/>
        <v>-1267.4177937283757</v>
      </c>
      <c r="K77">
        <f t="shared" si="1"/>
        <v>0</v>
      </c>
      <c r="L77" s="88">
        <f t="shared" si="11"/>
        <v>19646095.918287851</v>
      </c>
      <c r="M77" s="87">
        <f t="shared" si="8"/>
        <v>24147578.526050303</v>
      </c>
      <c r="N77" s="87">
        <f t="shared" si="6"/>
        <v>-174999.96</v>
      </c>
      <c r="O77" s="87">
        <f t="shared" si="7"/>
        <v>-174999.96</v>
      </c>
      <c r="P77" s="74">
        <f t="shared" si="10"/>
        <v>138.07598478257185</v>
      </c>
      <c r="Q77" s="77">
        <v>39864</v>
      </c>
      <c r="R77">
        <v>496.58</v>
      </c>
      <c r="S77" s="91">
        <f t="shared" si="9"/>
        <v>84.716038009451196</v>
      </c>
    </row>
    <row r="78" spans="1:19" customFormat="1" ht="17.25" x14ac:dyDescent="0.35">
      <c r="A78" s="77">
        <v>40549</v>
      </c>
      <c r="B78" s="16">
        <v>-5792.73</v>
      </c>
      <c r="C78" s="16">
        <v>-5792.73</v>
      </c>
      <c r="D78" s="16"/>
      <c r="E78" s="16" t="e">
        <f t="shared" ca="1" si="12"/>
        <v>#NAME?</v>
      </c>
      <c r="F78" s="16"/>
      <c r="G78" t="e">
        <f ca="1">_xll.GDRAddInFunctions.GDRFunctions.MGDB("GBP*USD", "EX", "USD", A78, "")</f>
        <v>#NAME?</v>
      </c>
      <c r="H78" t="e">
        <f ca="1">1/_xll.GDRAddInFunctions.GDRFunctions.MGDB("EUR*GBP", "EX", "GBP", A78, "")</f>
        <v>#NAME?</v>
      </c>
      <c r="I78" s="74">
        <f t="shared" si="3"/>
        <v>138.07598478257185</v>
      </c>
      <c r="J78">
        <f t="shared" si="4"/>
        <v>-41.953204310813405</v>
      </c>
      <c r="K78">
        <f t="shared" si="1"/>
        <v>0</v>
      </c>
      <c r="L78" s="88">
        <f t="shared" si="11"/>
        <v>19651888.648287851</v>
      </c>
      <c r="M78" s="87">
        <f t="shared" si="8"/>
        <v>24153371.256050304</v>
      </c>
      <c r="N78" s="87">
        <f t="shared" si="6"/>
        <v>-5792.73</v>
      </c>
      <c r="O78" s="87">
        <f t="shared" si="7"/>
        <v>-5792.73</v>
      </c>
      <c r="P78" s="74">
        <f t="shared" si="10"/>
        <v>138.07598478257185</v>
      </c>
      <c r="Q78" s="77">
        <v>39867</v>
      </c>
      <c r="R78">
        <v>488.52</v>
      </c>
      <c r="S78" s="91">
        <f t="shared" si="9"/>
        <v>83.341010287118081</v>
      </c>
    </row>
    <row r="79" spans="1:19" customFormat="1" ht="17.25" x14ac:dyDescent="0.35">
      <c r="A79" s="77">
        <v>40549</v>
      </c>
      <c r="B79" s="16">
        <v>-1230635.8600000001</v>
      </c>
      <c r="C79" s="16">
        <v>-1230635.8600000001</v>
      </c>
      <c r="D79" s="16"/>
      <c r="E79" s="16" t="e">
        <f t="shared" ca="1" si="12"/>
        <v>#NAME?</v>
      </c>
      <c r="F79" s="16"/>
      <c r="G79" t="e">
        <f ca="1">_xll.GDRAddInFunctions.GDRFunctions.MGDB("GBP*USD", "EX", "USD", A79, "")</f>
        <v>#NAME?</v>
      </c>
      <c r="H79" t="e">
        <f ca="1">1/_xll.GDRAddInFunctions.GDRFunctions.MGDB("EUR*GBP", "EX", "GBP", A79, "")</f>
        <v>#NAME?</v>
      </c>
      <c r="I79" s="74">
        <f t="shared" si="3"/>
        <v>138.07598478257185</v>
      </c>
      <c r="J79">
        <f t="shared" si="4"/>
        <v>-8912.7436747083975</v>
      </c>
      <c r="K79">
        <f t="shared" si="1"/>
        <v>0</v>
      </c>
      <c r="L79" s="88">
        <f t="shared" si="11"/>
        <v>20882524.508287851</v>
      </c>
      <c r="M79" s="87">
        <f t="shared" si="8"/>
        <v>25384007.116050303</v>
      </c>
      <c r="N79" s="87">
        <f t="shared" si="6"/>
        <v>-1230635.8600000001</v>
      </c>
      <c r="O79" s="87">
        <f t="shared" si="7"/>
        <v>-1230635.8600000001</v>
      </c>
      <c r="P79" s="74">
        <f t="shared" si="10"/>
        <v>138.07598478257185</v>
      </c>
      <c r="Q79" s="77">
        <v>39868</v>
      </c>
      <c r="R79">
        <v>486.99</v>
      </c>
      <c r="S79" s="91">
        <f t="shared" si="9"/>
        <v>83.079993858436978</v>
      </c>
    </row>
    <row r="80" spans="1:19" customFormat="1" ht="17.25" x14ac:dyDescent="0.35">
      <c r="A80" s="77">
        <v>40631</v>
      </c>
      <c r="B80" s="16">
        <v>-174999.96</v>
      </c>
      <c r="C80" s="16">
        <v>-174999.96</v>
      </c>
      <c r="D80" s="16"/>
      <c r="E80" s="16" t="e">
        <f t="shared" ca="1" si="12"/>
        <v>#NAME?</v>
      </c>
      <c r="F80" s="16"/>
      <c r="G80" t="e">
        <f ca="1">_xll.GDRAddInFunctions.GDRFunctions.MGDB("GBP*USD", "EX", "USD", A80, "")</f>
        <v>#NAME?</v>
      </c>
      <c r="H80" t="e">
        <f ca="1">1/_xll.GDRAddInFunctions.GDRFunctions.MGDB("EUR*GBP", "EX", "GBP", A80, "")</f>
        <v>#NAME?</v>
      </c>
      <c r="I80" s="74">
        <f t="shared" si="3"/>
        <v>143.04041489670243</v>
      </c>
      <c r="J80">
        <f t="shared" si="4"/>
        <v>-1223.4301761944507</v>
      </c>
      <c r="K80">
        <f t="shared" si="1"/>
        <v>0</v>
      </c>
      <c r="L80" s="88">
        <f t="shared" si="11"/>
        <v>21808341.735253304</v>
      </c>
      <c r="M80" s="87">
        <f t="shared" si="8"/>
        <v>26471672.153490558</v>
      </c>
      <c r="N80" s="87">
        <f t="shared" si="6"/>
        <v>-174999.96</v>
      </c>
      <c r="O80" s="87">
        <f t="shared" si="7"/>
        <v>-174999.96</v>
      </c>
      <c r="P80" s="74">
        <f t="shared" si="10"/>
        <v>143.04041489670243</v>
      </c>
      <c r="Q80" s="77">
        <v>39869</v>
      </c>
      <c r="R80">
        <v>489.61</v>
      </c>
      <c r="S80" s="91">
        <f t="shared" si="9"/>
        <v>83.526963167681728</v>
      </c>
    </row>
    <row r="81" spans="1:19" customFormat="1" ht="17.25" x14ac:dyDescent="0.35">
      <c r="A81" s="77">
        <v>40718</v>
      </c>
      <c r="B81" s="16">
        <v>-174999.96</v>
      </c>
      <c r="C81" s="16">
        <v>-174999.96</v>
      </c>
      <c r="D81" s="16"/>
      <c r="E81" s="16" t="e">
        <f t="shared" ca="1" si="12"/>
        <v>#NAME?</v>
      </c>
      <c r="F81" s="16"/>
      <c r="G81" t="e">
        <f ca="1">_xll.GDRAddInFunctions.GDRFunctions.MGDB("GBP*USD", "EX", "USD", A81, "")</f>
        <v>#NAME?</v>
      </c>
      <c r="H81" t="e">
        <f ca="1">1/_xll.GDRAddInFunctions.GDRFunctions.MGDB("EUR*GBP", "EX", "GBP", A81, "")</f>
        <v>#NAME?</v>
      </c>
      <c r="I81" s="74">
        <f t="shared" si="3"/>
        <v>139.9030997833394</v>
      </c>
      <c r="J81">
        <f t="shared" si="4"/>
        <v>-1250.8654938383299</v>
      </c>
      <c r="K81">
        <f t="shared" si="1"/>
        <v>0</v>
      </c>
      <c r="L81" s="88">
        <f t="shared" si="11"/>
        <v>21505017.858085986</v>
      </c>
      <c r="M81" s="87">
        <f t="shared" si="8"/>
        <v>26066067.134239677</v>
      </c>
      <c r="N81" s="87">
        <f t="shared" si="6"/>
        <v>-174999.96</v>
      </c>
      <c r="O81" s="87">
        <f t="shared" si="7"/>
        <v>-174999.96</v>
      </c>
      <c r="P81" s="74">
        <f t="shared" si="10"/>
        <v>139.9030997833394</v>
      </c>
      <c r="Q81" s="77">
        <v>39870</v>
      </c>
      <c r="R81">
        <v>498.51</v>
      </c>
      <c r="S81" s="91">
        <f t="shared" si="9"/>
        <v>85.045294027329945</v>
      </c>
    </row>
    <row r="82" spans="1:19" customFormat="1" ht="17.25" x14ac:dyDescent="0.35">
      <c r="A82" s="77">
        <v>40718</v>
      </c>
      <c r="B82" s="16">
        <v>-1749081.92</v>
      </c>
      <c r="C82" s="16">
        <v>-1749081.92</v>
      </c>
      <c r="D82" s="16"/>
      <c r="E82" s="16" t="e">
        <f t="shared" ca="1" si="12"/>
        <v>#NAME?</v>
      </c>
      <c r="F82" s="16"/>
      <c r="G82" t="e">
        <f ca="1">_xll.GDRAddInFunctions.GDRFunctions.MGDB("GBP*USD", "EX", "USD", A82, "")</f>
        <v>#NAME?</v>
      </c>
      <c r="H82" t="e">
        <f ca="1">1/_xll.GDRAddInFunctions.GDRFunctions.MGDB("EUR*GBP", "EX", "GBP", A82, "")</f>
        <v>#NAME?</v>
      </c>
      <c r="I82" s="74">
        <f t="shared" si="3"/>
        <v>139.9030997833394</v>
      </c>
      <c r="J82">
        <f t="shared" si="4"/>
        <v>-12502.095541190378</v>
      </c>
      <c r="K82">
        <f t="shared" si="1"/>
        <v>0</v>
      </c>
      <c r="L82" s="88">
        <f t="shared" si="11"/>
        <v>23254099.778085984</v>
      </c>
      <c r="M82" s="87">
        <f t="shared" si="8"/>
        <v>27815149.054239675</v>
      </c>
      <c r="N82" s="87">
        <f t="shared" si="6"/>
        <v>-1749081.92</v>
      </c>
      <c r="O82" s="87">
        <f t="shared" si="7"/>
        <v>-1749081.92</v>
      </c>
      <c r="P82" s="74">
        <f t="shared" si="10"/>
        <v>139.9030997833394</v>
      </c>
      <c r="Q82" s="77">
        <v>39871</v>
      </c>
      <c r="R82">
        <v>491.47</v>
      </c>
      <c r="S82" s="91">
        <f t="shared" si="9"/>
        <v>83.844277257450912</v>
      </c>
    </row>
    <row r="83" spans="1:19" customFormat="1" ht="17.25" x14ac:dyDescent="0.35">
      <c r="A83" s="77">
        <v>40805</v>
      </c>
      <c r="B83" s="16">
        <v>-37502.39</v>
      </c>
      <c r="C83" s="16">
        <v>-37502.39</v>
      </c>
      <c r="D83" s="16"/>
      <c r="E83" s="16" t="e">
        <f t="shared" ca="1" si="12"/>
        <v>#NAME?</v>
      </c>
      <c r="F83" s="16"/>
      <c r="G83" t="e">
        <f ca="1">_xll.GDRAddInFunctions.GDRFunctions.MGDB("GBP*USD", "EX", "USD", A83, "")</f>
        <v>#NAME?</v>
      </c>
      <c r="H83" t="e">
        <f ca="1">1/_xll.GDRAddInFunctions.GDRFunctions.MGDB("EUR*GBP", "EX", "GBP", A83, "")</f>
        <v>#NAME?</v>
      </c>
      <c r="I83" s="74">
        <f t="shared" si="3"/>
        <v>117.28849992323045</v>
      </c>
      <c r="J83">
        <f t="shared" si="4"/>
        <v>-319.74481747610946</v>
      </c>
      <c r="K83">
        <f t="shared" si="1"/>
        <v>0</v>
      </c>
      <c r="L83" s="88">
        <f t="shared" si="11"/>
        <v>19532699.310301781</v>
      </c>
      <c r="M83" s="87">
        <f t="shared" si="8"/>
        <v>23356478.972828664</v>
      </c>
      <c r="N83" s="87">
        <f t="shared" si="6"/>
        <v>-37502.39</v>
      </c>
      <c r="O83" s="87">
        <f t="shared" si="7"/>
        <v>-37502.39</v>
      </c>
      <c r="P83" s="74">
        <f t="shared" si="10"/>
        <v>117.28849992323045</v>
      </c>
      <c r="Q83" s="77">
        <v>39874</v>
      </c>
      <c r="R83">
        <v>470.88</v>
      </c>
      <c r="S83" s="91">
        <f t="shared" si="9"/>
        <v>80.33164440350069</v>
      </c>
    </row>
    <row r="84" spans="1:19" customFormat="1" ht="17.25" x14ac:dyDescent="0.35">
      <c r="A84" s="77">
        <v>40805</v>
      </c>
      <c r="B84" s="16">
        <v>434052.1</v>
      </c>
      <c r="C84" s="16">
        <v>434052.1</v>
      </c>
      <c r="D84" s="16"/>
      <c r="E84" s="16" t="e">
        <f t="shared" ca="1" si="12"/>
        <v>#NAME?</v>
      </c>
      <c r="F84" s="16"/>
      <c r="G84" t="e">
        <f ca="1">_xll.GDRAddInFunctions.GDRFunctions.MGDB("GBP*USD", "EX", "USD", A84, "")</f>
        <v>#NAME?</v>
      </c>
      <c r="H84" t="e">
        <f ca="1">1/_xll.GDRAddInFunctions.GDRFunctions.MGDB("EUR*GBP", "EX", "GBP", A84, "")</f>
        <v>#NAME?</v>
      </c>
      <c r="I84" s="74">
        <f t="shared" si="3"/>
        <v>117.28849992323045</v>
      </c>
      <c r="J84">
        <f t="shared" si="4"/>
        <v>0</v>
      </c>
      <c r="K84">
        <f t="shared" si="1"/>
        <v>3700.7217270585156</v>
      </c>
      <c r="L84" s="88">
        <f t="shared" si="11"/>
        <v>19098647.210301779</v>
      </c>
      <c r="M84" s="87">
        <f t="shared" si="8"/>
        <v>24145038.607927531</v>
      </c>
      <c r="N84" s="87">
        <f t="shared" si="6"/>
        <v>434052.1</v>
      </c>
      <c r="O84" s="87">
        <f t="shared" si="7"/>
        <v>-788559.63509886805</v>
      </c>
      <c r="P84" s="74">
        <f t="shared" si="10"/>
        <v>117.28849992323045</v>
      </c>
      <c r="Q84" s="77">
        <v>39875</v>
      </c>
      <c r="R84">
        <v>460</v>
      </c>
      <c r="S84" s="91">
        <f t="shared" si="9"/>
        <v>78.475527577323987</v>
      </c>
    </row>
    <row r="85" spans="1:19" customFormat="1" ht="17.25" x14ac:dyDescent="0.35">
      <c r="A85" s="77">
        <v>40805</v>
      </c>
      <c r="B85" s="16">
        <v>308898.52</v>
      </c>
      <c r="C85" s="16">
        <v>308898.52</v>
      </c>
      <c r="D85" s="16"/>
      <c r="E85" s="16" t="e">
        <f t="shared" ca="1" si="12"/>
        <v>#NAME?</v>
      </c>
      <c r="F85" s="16"/>
      <c r="G85" t="e">
        <f ca="1">_xll.GDRAddInFunctions.GDRFunctions.MGDB("GBP*USD", "EX", "USD", A85, "")</f>
        <v>#NAME?</v>
      </c>
      <c r="H85" t="e">
        <f ca="1">1/_xll.GDRAddInFunctions.GDRFunctions.MGDB("EUR*GBP", "EX", "GBP", A85, "")</f>
        <v>#NAME?</v>
      </c>
      <c r="I85" s="74">
        <f t="shared" si="3"/>
        <v>117.28849992323045</v>
      </c>
      <c r="J85">
        <f t="shared" si="4"/>
        <v>0</v>
      </c>
      <c r="K85">
        <f t="shared" si="1"/>
        <v>2633.6641716978665</v>
      </c>
      <c r="L85" s="88">
        <f t="shared" si="11"/>
        <v>18789748.69030178</v>
      </c>
      <c r="M85" s="87">
        <f t="shared" si="8"/>
        <v>24706226.779148865</v>
      </c>
      <c r="N85" s="87">
        <f t="shared" si="6"/>
        <v>308898.52</v>
      </c>
      <c r="O85" s="87">
        <f t="shared" si="7"/>
        <v>-561188.17122133588</v>
      </c>
      <c r="P85" s="74">
        <f t="shared" si="10"/>
        <v>117.28849992323045</v>
      </c>
      <c r="Q85" s="77">
        <v>39876</v>
      </c>
      <c r="R85">
        <v>475.84</v>
      </c>
      <c r="S85" s="91">
        <f t="shared" si="9"/>
        <v>81.177815309551832</v>
      </c>
    </row>
    <row r="86" spans="1:19" customFormat="1" ht="17.25" x14ac:dyDescent="0.35">
      <c r="A86" s="77">
        <v>40842</v>
      </c>
      <c r="B86" s="16">
        <v>-231555.73</v>
      </c>
      <c r="C86" s="16">
        <v>-231555.73</v>
      </c>
      <c r="D86" s="16"/>
      <c r="E86" s="16" t="e">
        <f t="shared" ca="1" si="12"/>
        <v>#NAME?</v>
      </c>
      <c r="F86" s="16"/>
      <c r="G86" t="e">
        <f ca="1">_xll.GDRAddInFunctions.GDRFunctions.MGDB("GBP*USD", "EX", "USD", A86, "")</f>
        <v>#NAME?</v>
      </c>
      <c r="H86" t="e">
        <f ca="1">1/_xll.GDRAddInFunctions.GDRFunctions.MGDB("EUR*GBP", "EX", "GBP", A86, "")</f>
        <v>#NAME?</v>
      </c>
      <c r="I86" s="74">
        <f t="shared" si="3"/>
        <v>125.48578057560098</v>
      </c>
      <c r="J86">
        <f t="shared" si="4"/>
        <v>-1845.2746513418342</v>
      </c>
      <c r="K86">
        <f t="shared" si="1"/>
        <v>0</v>
      </c>
      <c r="L86" s="88">
        <f t="shared" si="11"/>
        <v>20334517.936569192</v>
      </c>
      <c r="M86" s="87">
        <f t="shared" si="8"/>
        <v>26664498.043087445</v>
      </c>
      <c r="N86" s="87">
        <f t="shared" si="6"/>
        <v>-231555.73</v>
      </c>
      <c r="O86" s="87">
        <f t="shared" si="7"/>
        <v>-231555.73</v>
      </c>
      <c r="P86" s="74">
        <f t="shared" si="10"/>
        <v>125.48578057560098</v>
      </c>
      <c r="Q86" s="77">
        <v>39877</v>
      </c>
      <c r="R86">
        <v>457.67</v>
      </c>
      <c r="S86" s="91">
        <f t="shared" si="9"/>
        <v>78.078031970247551</v>
      </c>
    </row>
    <row r="87" spans="1:19" customFormat="1" ht="17.25" x14ac:dyDescent="0.35">
      <c r="A87" s="77">
        <v>40855</v>
      </c>
      <c r="B87" s="16">
        <v>-105252.6</v>
      </c>
      <c r="C87" s="16">
        <v>-105252.6</v>
      </c>
      <c r="D87" s="16"/>
      <c r="E87" s="16" t="e">
        <f t="shared" ca="1" si="12"/>
        <v>#NAME?</v>
      </c>
      <c r="F87" s="16"/>
      <c r="G87" t="e">
        <f ca="1">_xll.GDRAddInFunctions.GDRFunctions.MGDB("GBP*USD", "EX", "USD", A87, "")</f>
        <v>#NAME?</v>
      </c>
      <c r="H87" t="e">
        <f ca="1">1/_xll.GDRAddInFunctions.GDRFunctions.MGDB("EUR*GBP", "EX", "GBP", A87, "")</f>
        <v>#NAME?</v>
      </c>
      <c r="I87" s="74">
        <f t="shared" si="3"/>
        <v>124.02886534623069</v>
      </c>
      <c r="J87">
        <f t="shared" si="4"/>
        <v>-848.61374572914042</v>
      </c>
      <c r="K87">
        <f t="shared" si="1"/>
        <v>0</v>
      </c>
      <c r="L87" s="88">
        <f t="shared" si="11"/>
        <v>20203682.680815347</v>
      </c>
      <c r="M87" s="87">
        <f t="shared" si="8"/>
        <v>26460170.441216812</v>
      </c>
      <c r="N87" s="87">
        <f t="shared" si="6"/>
        <v>-105252.6</v>
      </c>
      <c r="O87" s="87">
        <f t="shared" si="7"/>
        <v>-105252.6</v>
      </c>
      <c r="P87" s="74">
        <f t="shared" ref="P87:P103" si="13">I87</f>
        <v>124.02886534623069</v>
      </c>
      <c r="Q87" s="77">
        <v>39878</v>
      </c>
      <c r="R87">
        <v>455.25</v>
      </c>
      <c r="S87" s="91">
        <f t="shared" si="9"/>
        <v>77.665182455601638</v>
      </c>
    </row>
    <row r="88" spans="1:19" customFormat="1" ht="17.25" x14ac:dyDescent="0.35">
      <c r="A88" s="77">
        <v>40878</v>
      </c>
      <c r="B88" s="16">
        <v>-2666299.27</v>
      </c>
      <c r="C88" s="16">
        <v>-2666299.27</v>
      </c>
      <c r="D88" s="16"/>
      <c r="E88" s="16" t="e">
        <f t="shared" ca="1" si="12"/>
        <v>#NAME?</v>
      </c>
      <c r="F88" s="16"/>
      <c r="G88" t="e">
        <f ca="1">_xll.GDRAddInFunctions.GDRFunctions.MGDB("GBP*USD", "EX", "USD", A88, "")</f>
        <v>#NAME?</v>
      </c>
      <c r="H88" t="e">
        <f ca="1">1/_xll.GDRAddInFunctions.GDRFunctions.MGDB("EUR*GBP", "EX", "GBP", A88, "")</f>
        <v>#NAME?</v>
      </c>
      <c r="I88" s="74">
        <f t="shared" si="3"/>
        <v>123.14345667639084</v>
      </c>
      <c r="J88">
        <f t="shared" si="4"/>
        <v>-21651.976824126174</v>
      </c>
      <c r="K88">
        <f t="shared" si="1"/>
        <v>0</v>
      </c>
      <c r="L88" s="88">
        <f t="shared" si="11"/>
        <v>22725753.300828502</v>
      </c>
      <c r="M88" s="87">
        <f t="shared" si="8"/>
        <v>28937577.679924794</v>
      </c>
      <c r="N88" s="87">
        <f t="shared" si="6"/>
        <v>-2666299.27</v>
      </c>
      <c r="O88" s="87">
        <f t="shared" si="7"/>
        <v>-2666299.27</v>
      </c>
      <c r="P88" s="74">
        <f t="shared" si="13"/>
        <v>123.14345667639084</v>
      </c>
      <c r="Q88" s="77">
        <v>39881</v>
      </c>
      <c r="R88">
        <v>463.09</v>
      </c>
      <c r="S88" s="91">
        <f t="shared" si="9"/>
        <v>79.002678403876018</v>
      </c>
    </row>
    <row r="89" spans="1:19" customFormat="1" ht="17.25" x14ac:dyDescent="0.35">
      <c r="A89" s="77">
        <v>40893</v>
      </c>
      <c r="B89" s="16">
        <v>-174999.96</v>
      </c>
      <c r="C89" s="16">
        <v>-174999.96</v>
      </c>
      <c r="D89" s="16"/>
      <c r="E89" s="16" t="e">
        <f t="shared" ca="1" si="12"/>
        <v>#NAME?</v>
      </c>
      <c r="F89" s="16"/>
      <c r="G89" t="e">
        <f ca="1">_xll.GDRAddInFunctions.GDRFunctions.MGDB("GBP*USD", "EX", "USD", A89, "")</f>
        <v>#NAME?</v>
      </c>
      <c r="H89" t="e">
        <f ca="1">1/_xll.GDRAddInFunctions.GDRFunctions.MGDB("EUR*GBP", "EX", "GBP", A89, "")</f>
        <v>#NAME?</v>
      </c>
      <c r="I89" s="74">
        <f t="shared" si="3"/>
        <v>117.99307368169646</v>
      </c>
      <c r="J89">
        <f t="shared" si="4"/>
        <v>-1483.1375651090159</v>
      </c>
      <c r="K89">
        <f t="shared" si="1"/>
        <v>0</v>
      </c>
      <c r="L89" s="88">
        <f t="shared" si="11"/>
        <v>21950265.622254305</v>
      </c>
      <c r="M89" s="87">
        <f t="shared" si="8"/>
        <v>27902285.091600493</v>
      </c>
      <c r="N89" s="87">
        <f t="shared" si="6"/>
        <v>-174999.96</v>
      </c>
      <c r="O89" s="87">
        <f t="shared" si="7"/>
        <v>-174999.96</v>
      </c>
      <c r="P89" s="74">
        <f t="shared" si="13"/>
        <v>117.99307368169646</v>
      </c>
      <c r="Q89" s="77">
        <v>39882</v>
      </c>
      <c r="R89">
        <v>488.75</v>
      </c>
      <c r="S89" s="91">
        <f t="shared" si="9"/>
        <v>83.380248050906758</v>
      </c>
    </row>
    <row r="90" spans="1:19" customFormat="1" ht="17.25" x14ac:dyDescent="0.35">
      <c r="A90" s="77">
        <v>40893</v>
      </c>
      <c r="B90" s="16">
        <v>-31575.78</v>
      </c>
      <c r="C90" s="16">
        <v>-31575.78</v>
      </c>
      <c r="D90" s="16"/>
      <c r="E90" s="16" t="e">
        <f t="shared" ca="1" si="12"/>
        <v>#NAME?</v>
      </c>
      <c r="F90" s="16"/>
      <c r="G90" t="e">
        <f ca="1">_xll.GDRAddInFunctions.GDRFunctions.MGDB("GBP*USD", "EX", "USD", A90, "")</f>
        <v>#NAME?</v>
      </c>
      <c r="H90" t="e">
        <f ca="1">1/_xll.GDRAddInFunctions.GDRFunctions.MGDB("EUR*GBP", "EX", "GBP", A90, "")</f>
        <v>#NAME?</v>
      </c>
      <c r="I90" s="74">
        <f t="shared" si="3"/>
        <v>117.99307368169646</v>
      </c>
      <c r="J90">
        <f t="shared" si="4"/>
        <v>-267.60706382800294</v>
      </c>
      <c r="K90">
        <f t="shared" si="1"/>
        <v>0</v>
      </c>
      <c r="L90" s="88">
        <f t="shared" si="11"/>
        <v>21981841.402254306</v>
      </c>
      <c r="M90" s="87">
        <f t="shared" si="8"/>
        <v>27933860.871600494</v>
      </c>
      <c r="N90" s="87">
        <f t="shared" si="6"/>
        <v>-31575.78</v>
      </c>
      <c r="O90" s="87">
        <f t="shared" si="7"/>
        <v>-31575.78</v>
      </c>
      <c r="P90" s="74">
        <f t="shared" si="13"/>
        <v>117.99307368169646</v>
      </c>
      <c r="Q90" s="77">
        <v>39883</v>
      </c>
      <c r="R90">
        <v>493.5</v>
      </c>
      <c r="S90" s="91">
        <f t="shared" si="9"/>
        <v>84.190593172629136</v>
      </c>
    </row>
    <row r="91" spans="1:19" customFormat="1" ht="17.25" x14ac:dyDescent="0.35">
      <c r="A91" s="77">
        <v>40893</v>
      </c>
      <c r="B91" s="16">
        <v>-4390905.42</v>
      </c>
      <c r="C91" s="16">
        <v>-4390905.42</v>
      </c>
      <c r="D91" s="16"/>
      <c r="E91" s="16" t="e">
        <f t="shared" ca="1" si="12"/>
        <v>#NAME?</v>
      </c>
      <c r="F91" s="16"/>
      <c r="G91" t="e">
        <f ca="1">_xll.GDRAddInFunctions.GDRFunctions.MGDB("GBP*USD", "EX", "USD", A91, "")</f>
        <v>#NAME?</v>
      </c>
      <c r="H91" t="e">
        <f ca="1">1/_xll.GDRAddInFunctions.GDRFunctions.MGDB("EUR*GBP", "EX", "GBP", A91, "")</f>
        <v>#NAME?</v>
      </c>
      <c r="I91" s="74">
        <f t="shared" si="3"/>
        <v>117.99307368169646</v>
      </c>
      <c r="J91">
        <f t="shared" si="4"/>
        <v>-37213.247210129543</v>
      </c>
      <c r="K91">
        <f t="shared" si="1"/>
        <v>0</v>
      </c>
      <c r="L91" s="88">
        <f t="shared" si="11"/>
        <v>26372746.822254308</v>
      </c>
      <c r="M91" s="87">
        <f t="shared" si="8"/>
        <v>32324766.291600496</v>
      </c>
      <c r="N91" s="87">
        <f t="shared" si="6"/>
        <v>-4390905.42</v>
      </c>
      <c r="O91" s="87">
        <f t="shared" si="7"/>
        <v>-4390905.42</v>
      </c>
      <c r="P91" s="74">
        <f t="shared" si="13"/>
        <v>117.99307368169646</v>
      </c>
      <c r="Q91" s="77">
        <v>39884</v>
      </c>
      <c r="R91">
        <v>496.44</v>
      </c>
      <c r="S91" s="91">
        <f t="shared" si="9"/>
        <v>84.692154153232039</v>
      </c>
    </row>
    <row r="92" spans="1:19" customFormat="1" ht="17.25" x14ac:dyDescent="0.35">
      <c r="A92" s="77">
        <v>40893</v>
      </c>
      <c r="B92" s="16">
        <v>10550.74</v>
      </c>
      <c r="C92" s="16">
        <v>10550.74</v>
      </c>
      <c r="D92" s="16"/>
      <c r="E92" s="16" t="e">
        <f t="shared" ca="1" si="12"/>
        <v>#NAME?</v>
      </c>
      <c r="F92" s="16"/>
      <c r="G92" t="e">
        <f ca="1">_xll.GDRAddInFunctions.GDRFunctions.MGDB("GBP*USD", "EX", "USD", A92, "")</f>
        <v>#NAME?</v>
      </c>
      <c r="H92" t="e">
        <f ca="1">1/_xll.GDRAddInFunctions.GDRFunctions.MGDB("EUR*GBP", "EX", "GBP", A92, "")</f>
        <v>#NAME?</v>
      </c>
      <c r="I92" s="74">
        <f t="shared" si="3"/>
        <v>117.99307368169646</v>
      </c>
      <c r="J92">
        <f t="shared" si="4"/>
        <v>0</v>
      </c>
      <c r="K92">
        <f t="shared" si="1"/>
        <v>89.41829948817302</v>
      </c>
      <c r="L92" s="88">
        <f t="shared" si="11"/>
        <v>26362196.082254309</v>
      </c>
      <c r="M92" s="87">
        <f t="shared" si="8"/>
        <v>32343934.238684319</v>
      </c>
      <c r="N92" s="87">
        <f t="shared" si="6"/>
        <v>10550.74</v>
      </c>
      <c r="O92" s="87">
        <f t="shared" si="7"/>
        <v>-19167.947083824802</v>
      </c>
      <c r="P92" s="74">
        <f t="shared" si="13"/>
        <v>117.99307368169646</v>
      </c>
      <c r="Q92" s="77">
        <v>39885</v>
      </c>
      <c r="R92">
        <v>497.52</v>
      </c>
      <c r="S92" s="91">
        <f t="shared" si="9"/>
        <v>84.876401044065759</v>
      </c>
    </row>
    <row r="93" spans="1:19" customFormat="1" ht="17.25" x14ac:dyDescent="0.35">
      <c r="A93" s="77">
        <v>40906</v>
      </c>
      <c r="B93" s="16">
        <v>714095.21</v>
      </c>
      <c r="C93" s="16">
        <v>714095.21</v>
      </c>
      <c r="D93" s="16"/>
      <c r="E93" s="16" t="e">
        <f t="shared" ca="1" si="12"/>
        <v>#NAME?</v>
      </c>
      <c r="F93" s="16"/>
      <c r="G93" t="e">
        <f ca="1">_xll.GDRAddInFunctions.GDRFunctions.MGDB("GBP*USD", "EX", "USD", A93, "")</f>
        <v>#NAME?</v>
      </c>
      <c r="H93" t="e">
        <f ca="1">1/_xll.GDRAddInFunctions.GDRFunctions.MGDB("EUR*GBP", "EX", "GBP", A93, "")</f>
        <v>#NAME?</v>
      </c>
      <c r="I93" s="74">
        <f t="shared" si="3"/>
        <v>122.30752170871935</v>
      </c>
      <c r="J93">
        <f t="shared" si="4"/>
        <v>0</v>
      </c>
      <c r="K93">
        <f t="shared" si="1"/>
        <v>5838.5224393692533</v>
      </c>
      <c r="L93" s="88">
        <f t="shared" si="11"/>
        <v>26612041.56238243</v>
      </c>
      <c r="M93" s="87">
        <f t="shared" si="8"/>
        <v>34823923.811188251</v>
      </c>
      <c r="N93" s="87">
        <f t="shared" si="6"/>
        <v>714095.21</v>
      </c>
      <c r="O93" s="87">
        <f t="shared" si="7"/>
        <v>-1297325.0405272767</v>
      </c>
      <c r="P93" s="74">
        <f t="shared" si="13"/>
        <v>122.30752170871935</v>
      </c>
      <c r="Q93" s="77">
        <v>39888</v>
      </c>
      <c r="R93">
        <v>511.54</v>
      </c>
      <c r="S93" s="91">
        <f t="shared" si="9"/>
        <v>87.268198645444215</v>
      </c>
    </row>
    <row r="94" spans="1:19" customFormat="1" ht="17.25" x14ac:dyDescent="0.35">
      <c r="A94" s="77">
        <v>40996</v>
      </c>
      <c r="B94" s="16">
        <v>-174999.96</v>
      </c>
      <c r="C94" s="16">
        <v>-174999.96</v>
      </c>
      <c r="D94" s="16"/>
      <c r="E94" s="16" t="e">
        <f t="shared" ca="1" si="12"/>
        <v>#NAME?</v>
      </c>
      <c r="F94" s="16"/>
      <c r="G94" t="e">
        <f ca="1">_xll.GDRAddInFunctions.GDRFunctions.MGDB("GBP*USD", "EX", "USD", A94, "")</f>
        <v>#NAME?</v>
      </c>
      <c r="H94" t="e">
        <f ca="1">1/_xll.GDRAddInFunctions.GDRFunctions.MGDB("EUR*GBP", "EX", "GBP", A94, "")</f>
        <v>#NAME?</v>
      </c>
      <c r="I94" s="74">
        <f t="shared" si="3"/>
        <v>133.91166385178369</v>
      </c>
      <c r="J94">
        <f t="shared" si="4"/>
        <v>-1306.831346623351</v>
      </c>
      <c r="K94">
        <f t="shared" si="1"/>
        <v>0</v>
      </c>
      <c r="L94" s="88">
        <f t="shared" si="11"/>
        <v>29311905.968106918</v>
      </c>
      <c r="M94" s="87">
        <f t="shared" si="8"/>
        <v>38302905.049188934</v>
      </c>
      <c r="N94" s="87">
        <f t="shared" si="6"/>
        <v>-174999.96</v>
      </c>
      <c r="O94" s="87">
        <f t="shared" si="7"/>
        <v>-174999.96</v>
      </c>
      <c r="P94" s="74">
        <f t="shared" si="13"/>
        <v>133.91166385178369</v>
      </c>
      <c r="Q94" s="77">
        <v>39889</v>
      </c>
      <c r="R94">
        <v>509.44</v>
      </c>
      <c r="S94" s="91">
        <f t="shared" si="9"/>
        <v>86.909940802156427</v>
      </c>
    </row>
    <row r="95" spans="1:19" customFormat="1" ht="17.25" x14ac:dyDescent="0.35">
      <c r="A95" s="77">
        <v>41057</v>
      </c>
      <c r="B95" s="16">
        <v>-1349664.87</v>
      </c>
      <c r="C95" s="16">
        <v>-1349664.87</v>
      </c>
      <c r="D95" s="16"/>
      <c r="E95" s="16" t="e">
        <f t="shared" ca="1" si="12"/>
        <v>#NAME?</v>
      </c>
      <c r="F95" s="16"/>
      <c r="G95" t="e">
        <f ca="1">_xll.GDRAddInFunctions.GDRFunctions.MGDB("GBP*USD", "EX", "USD", A95, "")</f>
        <v>#NAME?</v>
      </c>
      <c r="H95" t="e">
        <f ca="1">1/_xll.GDRAddInFunctions.GDRFunctions.MGDB("EUR*GBP", "EX", "GBP", A95, "")</f>
        <v>#NAME?</v>
      </c>
      <c r="I95" s="74">
        <f t="shared" si="3"/>
        <v>118.92283808451479</v>
      </c>
      <c r="J95">
        <f t="shared" si="4"/>
        <v>-11349.080561303414</v>
      </c>
      <c r="K95">
        <f t="shared" si="1"/>
        <v>0</v>
      </c>
      <c r="L95" s="88">
        <f t="shared" si="11"/>
        <v>27380668.79548271</v>
      </c>
      <c r="M95" s="87">
        <f t="shared" si="8"/>
        <v>35365299.089681648</v>
      </c>
      <c r="N95" s="87">
        <f t="shared" si="6"/>
        <v>-1349664.87</v>
      </c>
      <c r="O95" s="87">
        <f t="shared" si="7"/>
        <v>-1349664.87</v>
      </c>
      <c r="P95" s="74">
        <f t="shared" si="13"/>
        <v>118.92283808451479</v>
      </c>
      <c r="Q95" s="77">
        <v>39890</v>
      </c>
      <c r="R95">
        <v>512.94000000000005</v>
      </c>
      <c r="S95" s="91">
        <f t="shared" si="9"/>
        <v>87.507037207636074</v>
      </c>
    </row>
    <row r="96" spans="1:19" customFormat="1" ht="17.25" x14ac:dyDescent="0.35">
      <c r="A96" s="77">
        <v>41088</v>
      </c>
      <c r="B96" s="16">
        <v>-125007.82</v>
      </c>
      <c r="C96" s="16">
        <v>-125007.82</v>
      </c>
      <c r="D96" s="16"/>
      <c r="E96" s="16" t="e">
        <f t="shared" ca="1" si="12"/>
        <v>#NAME?</v>
      </c>
      <c r="F96" s="16"/>
      <c r="G96" t="e">
        <f ca="1">_xll.GDRAddInFunctions.GDRFunctions.MGDB("GBP*USD", "EX", "USD", A96, "")</f>
        <v>#NAME?</v>
      </c>
      <c r="H96" t="e">
        <f ca="1">1/_xll.GDRAddInFunctions.GDRFunctions.MGDB("EUR*GBP", "EX", "GBP", A96, "")</f>
        <v>#NAME?</v>
      </c>
      <c r="I96" s="74">
        <f t="shared" si="3"/>
        <v>121.15086067181883</v>
      </c>
      <c r="J96">
        <f t="shared" si="4"/>
        <v>-1031.8360043568255</v>
      </c>
      <c r="K96">
        <f t="shared" si="1"/>
        <v>0</v>
      </c>
      <c r="L96" s="88">
        <f t="shared" si="11"/>
        <v>28018654.185766324</v>
      </c>
      <c r="M96" s="87">
        <f t="shared" si="8"/>
        <v>36152876.744439349</v>
      </c>
      <c r="N96" s="87">
        <f t="shared" si="6"/>
        <v>-125007.82</v>
      </c>
      <c r="O96" s="87">
        <f t="shared" si="7"/>
        <v>-125007.82</v>
      </c>
      <c r="P96" s="74">
        <f t="shared" si="13"/>
        <v>121.15086067181883</v>
      </c>
      <c r="Q96" s="77">
        <v>39891</v>
      </c>
      <c r="R96">
        <v>518.04999999999995</v>
      </c>
      <c r="S96" s="91">
        <f t="shared" si="9"/>
        <v>88.37879795963633</v>
      </c>
    </row>
    <row r="97" spans="1:40" customFormat="1" ht="17.25" x14ac:dyDescent="0.35">
      <c r="A97" s="77">
        <v>41129</v>
      </c>
      <c r="B97" s="16">
        <v>-1116144.45</v>
      </c>
      <c r="C97" s="16">
        <v>-1116144.45</v>
      </c>
      <c r="D97" s="16"/>
      <c r="E97" s="16" t="e">
        <f t="shared" ca="1" si="12"/>
        <v>#NAME?</v>
      </c>
      <c r="F97" s="16"/>
      <c r="G97" t="e">
        <f ca="1">_xll.GDRAddInFunctions.GDRFunctions.MGDB("GBP*USD", "EX", "USD", A97, "")</f>
        <v>#NAME?</v>
      </c>
      <c r="H97" t="e">
        <f ca="1">1/_xll.GDRAddInFunctions.GDRFunctions.MGDB("EUR*GBP", "EX", "GBP", A97, "")</f>
        <v>#NAME?</v>
      </c>
      <c r="I97" s="74">
        <f t="shared" si="3"/>
        <v>131.71946704880847</v>
      </c>
      <c r="J97">
        <f t="shared" si="4"/>
        <v>-8473.6483908366718</v>
      </c>
      <c r="K97">
        <f t="shared" si="1"/>
        <v>0</v>
      </c>
      <c r="L97" s="88">
        <f t="shared" si="11"/>
        <v>31579008.488344267</v>
      </c>
      <c r="M97" s="87">
        <f t="shared" si="8"/>
        <v>40422820.693584628</v>
      </c>
      <c r="N97" s="87">
        <f t="shared" si="6"/>
        <v>-1116144.45</v>
      </c>
      <c r="O97" s="87">
        <f t="shared" si="7"/>
        <v>-1116144.45</v>
      </c>
      <c r="P97" s="74">
        <f t="shared" si="13"/>
        <v>131.71946704880847</v>
      </c>
      <c r="Q97" s="77">
        <v>39892</v>
      </c>
      <c r="R97">
        <v>519.57000000000005</v>
      </c>
      <c r="S97" s="91">
        <f t="shared" si="9"/>
        <v>88.638108398587505</v>
      </c>
    </row>
    <row r="98" spans="1:40" customFormat="1" ht="17.25" x14ac:dyDescent="0.35">
      <c r="A98" s="77">
        <v>41164</v>
      </c>
      <c r="B98" s="16">
        <v>11644.78</v>
      </c>
      <c r="C98" s="16">
        <v>11644.78</v>
      </c>
      <c r="D98" s="16"/>
      <c r="E98" s="16" t="e">
        <f t="shared" ca="1" si="12"/>
        <v>#NAME?</v>
      </c>
      <c r="F98" s="16"/>
      <c r="G98" t="e">
        <f ca="1">_xll.GDRAddInFunctions.GDRFunctions.MGDB("GBP*USD", "EX", "USD", A98, "")</f>
        <v>#NAME?</v>
      </c>
      <c r="H98" t="e">
        <f ca="1">1/_xll.GDRAddInFunctions.GDRFunctions.MGDB("EUR*GBP", "EX", "GBP", A98, "")</f>
        <v>#NAME?</v>
      </c>
      <c r="I98" s="74">
        <f t="shared" si="3"/>
        <v>135.66883327362382</v>
      </c>
      <c r="J98">
        <f t="shared" si="4"/>
        <v>0</v>
      </c>
      <c r="K98">
        <f t="shared" si="1"/>
        <v>85.83238846400495</v>
      </c>
      <c r="L98" s="88">
        <f t="shared" si="11"/>
        <v>32514202.260999583</v>
      </c>
      <c r="M98" s="87">
        <f t="shared" si="8"/>
        <v>41655980.240253732</v>
      </c>
      <c r="N98" s="87">
        <f t="shared" si="6"/>
        <v>11644.78</v>
      </c>
      <c r="O98" s="87">
        <f t="shared" si="7"/>
        <v>-21155.532867152579</v>
      </c>
      <c r="P98" s="74">
        <f t="shared" si="13"/>
        <v>135.66883327362382</v>
      </c>
      <c r="Q98" s="77">
        <v>39895</v>
      </c>
      <c r="R98">
        <v>533.26</v>
      </c>
      <c r="S98" s="91">
        <f t="shared" si="9"/>
        <v>90.973608338877852</v>
      </c>
    </row>
    <row r="99" spans="1:40" customFormat="1" ht="17.25" x14ac:dyDescent="0.35">
      <c r="A99" s="77">
        <v>41164</v>
      </c>
      <c r="B99" s="16">
        <v>4529954.47</v>
      </c>
      <c r="C99" s="16">
        <v>4529954.47</v>
      </c>
      <c r="D99" s="16"/>
      <c r="E99" s="16" t="e">
        <f t="shared" ca="1" si="12"/>
        <v>#NAME?</v>
      </c>
      <c r="F99" s="16"/>
      <c r="G99" t="e">
        <f ca="1">_xll.GDRAddInFunctions.GDRFunctions.MGDB("GBP*USD", "EX", "USD", A99, "")</f>
        <v>#NAME?</v>
      </c>
      <c r="H99" t="e">
        <f ca="1">1/_xll.GDRAddInFunctions.GDRFunctions.MGDB("EUR*GBP", "EX", "GBP", A99, "")</f>
        <v>#NAME?</v>
      </c>
      <c r="I99" s="74">
        <f t="shared" si="3"/>
        <v>135.66883327362382</v>
      </c>
      <c r="J99">
        <f t="shared" si="4"/>
        <v>0</v>
      </c>
      <c r="K99">
        <f t="shared" si="1"/>
        <v>33389.794551146151</v>
      </c>
      <c r="L99" s="88">
        <f t="shared" si="11"/>
        <v>27984247.790999584</v>
      </c>
      <c r="M99" s="87">
        <f t="shared" si="8"/>
        <v>49885727.876257993</v>
      </c>
      <c r="N99" s="87">
        <f t="shared" si="6"/>
        <v>4529954.47</v>
      </c>
      <c r="O99" s="87">
        <f t="shared" si="7"/>
        <v>-8229747.6360042635</v>
      </c>
      <c r="P99" s="74">
        <f t="shared" si="13"/>
        <v>135.66883327362382</v>
      </c>
      <c r="Q99" s="77">
        <v>39896</v>
      </c>
      <c r="R99">
        <v>524.5</v>
      </c>
      <c r="S99" s="91">
        <f t="shared" si="9"/>
        <v>89.479161335448808</v>
      </c>
    </row>
    <row r="100" spans="1:40" customFormat="1" ht="17.25" x14ac:dyDescent="0.35">
      <c r="A100" s="77">
        <v>41264</v>
      </c>
      <c r="B100" s="16">
        <v>-148278.59</v>
      </c>
      <c r="C100" s="16">
        <v>-148278.59</v>
      </c>
      <c r="D100" s="16"/>
      <c r="E100" s="16" t="e">
        <f t="shared" ca="1" si="12"/>
        <v>#NAME?</v>
      </c>
      <c r="F100" s="16"/>
      <c r="G100" t="e">
        <f ca="1">_xll.GDRAddInFunctions.GDRFunctions.MGDB("GBP*USD", "EX", "USD", A100, "")</f>
        <v>#NAME?</v>
      </c>
      <c r="H100" t="e">
        <f ca="1">1/_xll.GDRAddInFunctions.GDRFunctions.MGDB("EUR*GBP", "EX", "GBP", A100, "")</f>
        <v>#NAME?</v>
      </c>
      <c r="I100" s="74">
        <f t="shared" si="3"/>
        <v>142.71286486855362</v>
      </c>
      <c r="J100">
        <f t="shared" si="4"/>
        <v>-1038.9994632689402</v>
      </c>
      <c r="K100">
        <f t="shared" si="1"/>
        <v>0</v>
      </c>
      <c r="L100" s="88">
        <f t="shared" si="11"/>
        <v>29585490.343640734</v>
      </c>
      <c r="M100" s="87">
        <f t="shared" si="8"/>
        <v>52624112.34995582</v>
      </c>
      <c r="N100" s="87">
        <f t="shared" si="6"/>
        <v>-148278.59</v>
      </c>
      <c r="O100" s="87">
        <f t="shared" si="7"/>
        <v>-148278.59</v>
      </c>
      <c r="P100" s="74">
        <f t="shared" si="13"/>
        <v>142.71286486855362</v>
      </c>
      <c r="Q100" s="77">
        <v>39897</v>
      </c>
      <c r="R100">
        <v>532.73</v>
      </c>
      <c r="S100" s="91">
        <f t="shared" si="9"/>
        <v>90.883190883190935</v>
      </c>
    </row>
    <row r="101" spans="1:40" customFormat="1" ht="17.25" x14ac:dyDescent="0.35">
      <c r="A101" s="77">
        <v>41264</v>
      </c>
      <c r="B101" s="16">
        <v>-153763.6</v>
      </c>
      <c r="C101" s="16">
        <v>-153763.6</v>
      </c>
      <c r="D101" s="16"/>
      <c r="E101" s="16" t="e">
        <f t="shared" ca="1" si="12"/>
        <v>#NAME?</v>
      </c>
      <c r="F101" s="16"/>
      <c r="G101" t="e">
        <f ca="1">_xll.GDRAddInFunctions.GDRFunctions.MGDB("GBP*USD", "EX", "USD", A101, "")</f>
        <v>#NAME?</v>
      </c>
      <c r="H101" t="e">
        <f ca="1">1/_xll.GDRAddInFunctions.GDRFunctions.MGDB("EUR*GBP", "EX", "GBP", A101, "")</f>
        <v>#NAME?</v>
      </c>
      <c r="I101" s="74">
        <f t="shared" si="3"/>
        <v>142.71286486855362</v>
      </c>
      <c r="J101">
        <f t="shared" si="4"/>
        <v>-1077.4333494154484</v>
      </c>
      <c r="K101">
        <f t="shared" si="1"/>
        <v>0</v>
      </c>
      <c r="L101" s="88">
        <f t="shared" si="11"/>
        <v>29739253.943640735</v>
      </c>
      <c r="M101" s="87">
        <f t="shared" si="8"/>
        <v>52777875.949955821</v>
      </c>
      <c r="N101" s="87">
        <f t="shared" si="6"/>
        <v>-153763.6</v>
      </c>
      <c r="O101" s="87">
        <f t="shared" si="7"/>
        <v>-153763.6</v>
      </c>
      <c r="P101" s="74">
        <f t="shared" si="13"/>
        <v>142.71286486855362</v>
      </c>
      <c r="Q101" s="77">
        <v>39898</v>
      </c>
      <c r="R101">
        <v>537.77</v>
      </c>
      <c r="S101" s="91">
        <f t="shared" si="9"/>
        <v>91.743009707081612</v>
      </c>
    </row>
    <row r="102" spans="1:40" customFormat="1" ht="17.25" x14ac:dyDescent="0.35">
      <c r="A102" s="77">
        <v>41264</v>
      </c>
      <c r="B102" s="16">
        <v>83958.97</v>
      </c>
      <c r="C102" s="16">
        <v>83958.97</v>
      </c>
      <c r="D102" s="16"/>
      <c r="E102" s="16" t="e">
        <f t="shared" ca="1" si="12"/>
        <v>#NAME?</v>
      </c>
      <c r="F102" s="16"/>
      <c r="G102" t="e">
        <f ca="1">_xll.GDRAddInFunctions.GDRFunctions.MGDB("GBP*USD", "EX", "USD", A102, "")</f>
        <v>#NAME?</v>
      </c>
      <c r="H102" t="e">
        <f ca="1">1/_xll.GDRAddInFunctions.GDRFunctions.MGDB("EUR*GBP", "EX", "GBP", A102, "")</f>
        <v>#NAME?</v>
      </c>
      <c r="I102" s="74">
        <f t="shared" si="3"/>
        <v>142.71286486855362</v>
      </c>
      <c r="J102">
        <f t="shared" si="4"/>
        <v>0</v>
      </c>
      <c r="K102">
        <f t="shared" si="1"/>
        <v>588.30694820211772</v>
      </c>
      <c r="L102" s="88">
        <f t="shared" si="11"/>
        <v>29655294.973640736</v>
      </c>
      <c r="M102" s="87">
        <f t="shared" si="8"/>
        <v>52930407.534865737</v>
      </c>
      <c r="N102" s="87">
        <f t="shared" si="6"/>
        <v>83958.97</v>
      </c>
      <c r="O102" s="87">
        <f t="shared" si="7"/>
        <v>-152531.58490991476</v>
      </c>
      <c r="P102" s="74">
        <f t="shared" si="13"/>
        <v>142.71286486855362</v>
      </c>
      <c r="Q102" s="77">
        <v>39899</v>
      </c>
      <c r="R102">
        <v>528.17999999999995</v>
      </c>
      <c r="S102" s="91">
        <f t="shared" si="9"/>
        <v>90.106965556067394</v>
      </c>
    </row>
    <row r="103" spans="1:40" ht="17.25" x14ac:dyDescent="0.35">
      <c r="A103" s="77">
        <v>41274</v>
      </c>
      <c r="B103" s="16">
        <v>27824279</v>
      </c>
      <c r="C103" s="16">
        <v>28284025.591778126</v>
      </c>
      <c r="D103" s="16">
        <f>L102</f>
        <v>29655294.973640736</v>
      </c>
      <c r="E103" s="16" t="e">
        <f ca="1">#REF!*H103</f>
        <v>#REF!</v>
      </c>
      <c r="F103" s="16"/>
      <c r="G103" t="e">
        <f ca="1">_xll.GDRAddInFunctions.GDRFunctions.MGDB("GBP*USD", "EX", "USD", A103, "")</f>
        <v>#NAME?</v>
      </c>
      <c r="H103" t="e">
        <f ca="1">1/_xll.GDRAddInFunctions.GDRFunctions.MGDB("EUR*GBP", "EX", "GBP", A103, "")</f>
        <v>#NAME?</v>
      </c>
      <c r="I103" s="74">
        <f t="shared" si="3"/>
        <v>141.58349966733209</v>
      </c>
      <c r="J103">
        <f t="shared" si="4"/>
        <v>0</v>
      </c>
      <c r="K103">
        <f t="shared" si="1"/>
        <v>196522.04575657882</v>
      </c>
      <c r="L103" s="97">
        <f>L102*(P103/P102)</f>
        <v>29420616.353699658</v>
      </c>
      <c r="M103" s="98">
        <f>M102*(P103/P102)</f>
        <v>52511540.178994142</v>
      </c>
      <c r="N103" s="87">
        <f>L103</f>
        <v>29420616.353699658</v>
      </c>
      <c r="O103" s="87">
        <f>M103</f>
        <v>52511540.178994142</v>
      </c>
      <c r="P103" s="74">
        <f t="shared" si="13"/>
        <v>141.58349966733209</v>
      </c>
      <c r="Q103" s="77">
        <v>39902</v>
      </c>
      <c r="R103">
        <v>506.97</v>
      </c>
      <c r="S103" s="91">
        <f t="shared" si="9"/>
        <v>86.488561338860791</v>
      </c>
    </row>
    <row r="104" spans="1:40" ht="18" thickBot="1" x14ac:dyDescent="0.4">
      <c r="A104" s="4"/>
      <c r="B104" s="78"/>
      <c r="C104" s="78"/>
      <c r="E104" s="16">
        <f>C103*G104</f>
        <v>0</v>
      </c>
      <c r="F104" s="89"/>
      <c r="I104" s="78"/>
      <c r="J104" s="78"/>
      <c r="K104" s="78"/>
      <c r="L104" s="78"/>
      <c r="M104" s="78"/>
      <c r="N104" s="87"/>
      <c r="O104" s="87"/>
      <c r="P104" s="74"/>
      <c r="Q104" s="77">
        <v>39903</v>
      </c>
      <c r="R104">
        <v>523.99</v>
      </c>
      <c r="S104" s="91">
        <f t="shared" si="9"/>
        <v>89.392155859221774</v>
      </c>
      <c r="T104" s="73"/>
      <c r="U104" s="73"/>
      <c r="V104" s="73"/>
      <c r="W104" s="73"/>
      <c r="X104" s="73"/>
      <c r="Y104" s="73"/>
      <c r="Z104" s="73"/>
      <c r="AA104" s="73"/>
      <c r="AB104" s="73"/>
      <c r="AC104" s="73"/>
      <c r="AD104" s="73"/>
      <c r="AE104" s="73"/>
      <c r="AF104" s="73"/>
      <c r="AG104" s="73"/>
      <c r="AH104" s="73"/>
      <c r="AI104" s="73"/>
      <c r="AJ104" s="73"/>
      <c r="AK104" s="73"/>
      <c r="AL104" s="73"/>
      <c r="AM104" s="73"/>
      <c r="AN104" s="73"/>
    </row>
    <row r="105" spans="1:40" s="79" customFormat="1" ht="16.5" thickTop="1" thickBot="1" x14ac:dyDescent="0.3">
      <c r="A105" s="72" t="s">
        <v>9</v>
      </c>
      <c r="B105" s="73">
        <f>SUM(B3:B103)</f>
        <v>2332469.1799999923</v>
      </c>
      <c r="C105" s="73">
        <f>SUM(C3:C103)</f>
        <v>2792215.7717781179</v>
      </c>
      <c r="D105" s="73"/>
      <c r="E105" s="73" t="e">
        <f ca="1">SUM(E3:E104)</f>
        <v>#NAME?</v>
      </c>
      <c r="F105" s="73"/>
      <c r="G105" s="73"/>
      <c r="H105" s="73"/>
      <c r="I105" s="73"/>
      <c r="J105" s="73"/>
      <c r="K105" s="73"/>
      <c r="L105" s="73"/>
      <c r="M105" s="73"/>
      <c r="N105" s="73"/>
      <c r="O105" s="73"/>
      <c r="P105" s="73"/>
      <c r="Q105" s="77">
        <v>39904</v>
      </c>
      <c r="R105">
        <v>528.58000000000004</v>
      </c>
      <c r="S105" s="91">
        <f t="shared" si="9"/>
        <v>90.175205145265082</v>
      </c>
    </row>
    <row r="106" spans="1:40" ht="18" thickTop="1" x14ac:dyDescent="0.35">
      <c r="A106" s="80" t="s">
        <v>67</v>
      </c>
      <c r="B106" s="82">
        <f>B103</f>
        <v>27824279</v>
      </c>
      <c r="C106" s="82"/>
      <c r="D106" s="82"/>
      <c r="E106" s="82"/>
      <c r="F106" s="82"/>
      <c r="G106" s="79"/>
      <c r="H106" s="79"/>
      <c r="I106" s="79"/>
      <c r="J106" s="79"/>
      <c r="K106" s="79"/>
      <c r="L106" s="79"/>
      <c r="M106" s="79"/>
      <c r="N106" s="79"/>
      <c r="O106" s="79"/>
      <c r="P106" s="79"/>
      <c r="Q106" s="77">
        <v>39905</v>
      </c>
      <c r="R106">
        <v>550.86</v>
      </c>
      <c r="S106" s="91">
        <f t="shared" si="9"/>
        <v>93.976150263575462</v>
      </c>
    </row>
    <row r="107" spans="1:40" x14ac:dyDescent="0.25">
      <c r="A107" t="s">
        <v>76</v>
      </c>
      <c r="B107" s="76">
        <f>XIRR(B3:B103,A3:A103)</f>
        <v>3.8158920407295224E-2</v>
      </c>
      <c r="C107" s="76" t="e">
        <f>XIRR(C103:C103,A103)</f>
        <v>#N/A</v>
      </c>
      <c r="D107" s="76" t="e">
        <f>XIRR(D103:D103,A104:A104)</f>
        <v>#N/A</v>
      </c>
      <c r="E107" s="76" t="e">
        <f>XIRR(E104:E104,A104:A104)</f>
        <v>#N/A</v>
      </c>
      <c r="F107" s="76" t="e">
        <f>XIRR(F104:F104,A104:A104)</f>
        <v>#N/A</v>
      </c>
      <c r="L107" s="76"/>
      <c r="M107" s="76" t="s">
        <v>85</v>
      </c>
      <c r="N107" s="76">
        <f>XIRR(N3:N103, A3:A103)</f>
        <v>6.3111516833305362E-2</v>
      </c>
      <c r="O107" s="95"/>
      <c r="P107" s="74"/>
      <c r="Q107" s="77">
        <v>39906</v>
      </c>
      <c r="R107">
        <v>541.91999999999996</v>
      </c>
      <c r="S107" s="91">
        <f t="shared" si="9"/>
        <v>92.450995445007464</v>
      </c>
    </row>
    <row r="108" spans="1:40" x14ac:dyDescent="0.25">
      <c r="B108" s="76"/>
      <c r="C108" s="76"/>
      <c r="D108" s="76"/>
      <c r="E108" s="76"/>
      <c r="F108" s="76"/>
      <c r="M108" t="s">
        <v>86</v>
      </c>
      <c r="N108" s="76">
        <f>XIRR(O3:O103,A3:A103)</f>
        <v>6.8391200900077817E-2</v>
      </c>
      <c r="O108" s="96"/>
      <c r="P108" s="74"/>
      <c r="Q108" s="77">
        <v>39909</v>
      </c>
      <c r="R108">
        <v>538.20000000000005</v>
      </c>
      <c r="S108" s="91">
        <f t="shared" si="9"/>
        <v>91.816367265469125</v>
      </c>
    </row>
    <row r="109" spans="1:40" x14ac:dyDescent="0.25">
      <c r="N109" s="87"/>
      <c r="O109" s="87"/>
      <c r="P109" s="74"/>
      <c r="Q109" s="77">
        <v>39910</v>
      </c>
      <c r="R109">
        <v>530.04999999999995</v>
      </c>
      <c r="S109" s="91">
        <f t="shared" si="9"/>
        <v>90.425985635566533</v>
      </c>
    </row>
    <row r="110" spans="1:40" x14ac:dyDescent="0.25">
      <c r="N110" s="87"/>
      <c r="O110" s="87"/>
      <c r="P110" s="74"/>
      <c r="Q110" s="77">
        <v>39911</v>
      </c>
      <c r="R110">
        <v>534.16</v>
      </c>
      <c r="S110" s="91">
        <f t="shared" si="9"/>
        <v>91.127147414572633</v>
      </c>
    </row>
    <row r="111" spans="1:40" x14ac:dyDescent="0.25">
      <c r="N111" s="87"/>
      <c r="O111" s="87"/>
      <c r="P111" s="74"/>
      <c r="Q111" s="77">
        <v>39912</v>
      </c>
      <c r="R111">
        <v>544.62</v>
      </c>
      <c r="S111" s="91">
        <f t="shared" si="9"/>
        <v>92.911612672091792</v>
      </c>
    </row>
    <row r="112" spans="1:40" x14ac:dyDescent="0.25">
      <c r="N112" s="87"/>
      <c r="O112" s="87"/>
      <c r="P112" s="74"/>
      <c r="Q112" s="77">
        <v>39913</v>
      </c>
      <c r="R112">
        <v>544.61</v>
      </c>
      <c r="S112" s="91">
        <f t="shared" si="9"/>
        <v>92.90990668236185</v>
      </c>
    </row>
    <row r="113" spans="14:19" x14ac:dyDescent="0.25">
      <c r="N113" s="87"/>
      <c r="O113" s="87"/>
      <c r="P113" s="74"/>
      <c r="Q113" s="77">
        <v>39916</v>
      </c>
      <c r="R113">
        <v>544.47</v>
      </c>
      <c r="S113" s="91">
        <f t="shared" si="9"/>
        <v>92.886022826142664</v>
      </c>
    </row>
    <row r="114" spans="14:19" x14ac:dyDescent="0.25">
      <c r="N114" s="87"/>
      <c r="O114" s="87"/>
      <c r="P114" s="74"/>
      <c r="Q114" s="77">
        <v>39917</v>
      </c>
      <c r="R114">
        <v>546.59</v>
      </c>
      <c r="S114" s="91">
        <f t="shared" si="9"/>
        <v>93.247692648890336</v>
      </c>
    </row>
    <row r="115" spans="14:19" x14ac:dyDescent="0.25">
      <c r="N115" s="87"/>
      <c r="O115" s="87"/>
      <c r="P115" s="74"/>
      <c r="Q115" s="77">
        <v>39918</v>
      </c>
      <c r="R115">
        <v>538.80999999999995</v>
      </c>
      <c r="S115" s="91">
        <f t="shared" ref="S115:S178" si="14">R115*S114/R114</f>
        <v>91.920432638995592</v>
      </c>
    </row>
    <row r="116" spans="14:19" x14ac:dyDescent="0.25">
      <c r="N116" s="87"/>
      <c r="O116" s="87"/>
      <c r="P116" s="74"/>
      <c r="Q116" s="77">
        <v>39919</v>
      </c>
      <c r="R116">
        <v>551.58000000000004</v>
      </c>
      <c r="S116" s="91">
        <f t="shared" si="14"/>
        <v>94.098981524131318</v>
      </c>
    </row>
    <row r="117" spans="14:19" x14ac:dyDescent="0.25">
      <c r="N117" s="87"/>
      <c r="O117" s="87"/>
      <c r="P117" s="74"/>
      <c r="Q117" s="77">
        <v>39920</v>
      </c>
      <c r="R117">
        <v>558.16</v>
      </c>
      <c r="S117" s="91">
        <f t="shared" si="14"/>
        <v>95.221522766433026</v>
      </c>
    </row>
    <row r="118" spans="14:19" x14ac:dyDescent="0.25">
      <c r="N118" s="87"/>
      <c r="O118" s="87"/>
      <c r="P118" s="74"/>
      <c r="Q118" s="77">
        <v>39923</v>
      </c>
      <c r="R118">
        <v>542.91999999999996</v>
      </c>
      <c r="S118" s="91">
        <f t="shared" si="14"/>
        <v>92.621594418001678</v>
      </c>
    </row>
    <row r="119" spans="14:19" x14ac:dyDescent="0.25">
      <c r="N119" s="87"/>
      <c r="O119" s="87"/>
      <c r="P119" s="74"/>
      <c r="Q119" s="77">
        <v>39924</v>
      </c>
      <c r="R119">
        <v>542.32000000000005</v>
      </c>
      <c r="S119" s="91">
        <f t="shared" si="14"/>
        <v>92.519235034205181</v>
      </c>
    </row>
    <row r="120" spans="14:19" x14ac:dyDescent="0.25">
      <c r="N120" s="87"/>
      <c r="O120" s="87"/>
      <c r="P120" s="74"/>
      <c r="Q120" s="77">
        <v>39925</v>
      </c>
      <c r="R120">
        <v>554.92999999999995</v>
      </c>
      <c r="S120" s="91">
        <f t="shared" si="14"/>
        <v>94.670488083661809</v>
      </c>
    </row>
    <row r="121" spans="14:19" x14ac:dyDescent="0.25">
      <c r="N121" s="87"/>
      <c r="O121" s="87"/>
      <c r="P121" s="74"/>
      <c r="Q121" s="77">
        <v>39926</v>
      </c>
      <c r="R121">
        <v>552.04</v>
      </c>
      <c r="S121" s="91">
        <f t="shared" si="14"/>
        <v>94.177457051708629</v>
      </c>
    </row>
    <row r="122" spans="14:19" x14ac:dyDescent="0.25">
      <c r="N122" s="87"/>
      <c r="O122" s="87"/>
      <c r="P122" s="74"/>
      <c r="Q122" s="77">
        <v>39927</v>
      </c>
      <c r="R122">
        <v>570.42999999999995</v>
      </c>
      <c r="S122" s="91">
        <f t="shared" si="14"/>
        <v>97.314772165071659</v>
      </c>
    </row>
    <row r="123" spans="14:19" x14ac:dyDescent="0.25">
      <c r="N123" s="87"/>
      <c r="O123" s="87"/>
      <c r="P123" s="74"/>
      <c r="Q123" s="77">
        <v>39930</v>
      </c>
      <c r="R123">
        <v>568.91999999999996</v>
      </c>
      <c r="S123" s="91">
        <f t="shared" si="14"/>
        <v>97.05716771585044</v>
      </c>
    </row>
    <row r="124" spans="14:19" x14ac:dyDescent="0.25">
      <c r="N124" s="87"/>
      <c r="O124" s="87"/>
      <c r="P124" s="74"/>
      <c r="Q124" s="77">
        <v>39931</v>
      </c>
      <c r="R124">
        <v>558.34</v>
      </c>
      <c r="S124" s="91">
        <f t="shared" si="14"/>
        <v>95.252230581571993</v>
      </c>
    </row>
    <row r="125" spans="14:19" x14ac:dyDescent="0.25">
      <c r="N125" s="87"/>
      <c r="O125" s="87"/>
      <c r="P125" s="74"/>
      <c r="Q125" s="77">
        <v>39932</v>
      </c>
      <c r="R125">
        <v>574.33000000000004</v>
      </c>
      <c r="S125" s="91">
        <f t="shared" si="14"/>
        <v>97.98010815974898</v>
      </c>
    </row>
    <row r="126" spans="14:19" x14ac:dyDescent="0.25">
      <c r="N126" s="87"/>
      <c r="O126" s="87"/>
      <c r="P126" s="74"/>
      <c r="Q126" s="77">
        <v>39933</v>
      </c>
      <c r="R126">
        <v>580.49</v>
      </c>
      <c r="S126" s="91">
        <f t="shared" si="14"/>
        <v>99.03099783339313</v>
      </c>
    </row>
    <row r="127" spans="14:19" x14ac:dyDescent="0.25">
      <c r="N127" s="87"/>
      <c r="O127" s="87"/>
      <c r="P127" s="74"/>
      <c r="Q127" s="77">
        <v>39934</v>
      </c>
      <c r="R127">
        <v>579.77</v>
      </c>
      <c r="S127" s="91">
        <f t="shared" si="14"/>
        <v>98.908166572837317</v>
      </c>
    </row>
    <row r="128" spans="14:19" x14ac:dyDescent="0.25">
      <c r="N128" s="87"/>
      <c r="O128" s="87"/>
      <c r="P128" s="74"/>
      <c r="Q128" s="77">
        <v>39937</v>
      </c>
      <c r="R128">
        <v>590.39</v>
      </c>
      <c r="S128" s="91">
        <f t="shared" si="14"/>
        <v>100.71992766603555</v>
      </c>
    </row>
    <row r="129" spans="14:19" x14ac:dyDescent="0.25">
      <c r="N129" s="87"/>
      <c r="O129" s="87"/>
      <c r="P129" s="74"/>
      <c r="Q129" s="77">
        <v>39938</v>
      </c>
      <c r="R129">
        <v>590.49</v>
      </c>
      <c r="S129" s="91">
        <f t="shared" si="14"/>
        <v>100.73698756333496</v>
      </c>
    </row>
    <row r="130" spans="14:19" x14ac:dyDescent="0.25">
      <c r="N130" s="87"/>
      <c r="O130" s="87"/>
      <c r="P130" s="74"/>
      <c r="Q130" s="77">
        <v>39939</v>
      </c>
      <c r="R130">
        <v>598.17999999999995</v>
      </c>
      <c r="S130" s="91">
        <f t="shared" si="14"/>
        <v>102.04889366566022</v>
      </c>
    </row>
    <row r="131" spans="14:19" x14ac:dyDescent="0.25">
      <c r="N131" s="87"/>
      <c r="O131" s="87"/>
      <c r="P131" s="74"/>
      <c r="Q131" s="77">
        <v>39940</v>
      </c>
      <c r="R131">
        <v>599.28</v>
      </c>
      <c r="S131" s="91">
        <f t="shared" si="14"/>
        <v>102.23655253595382</v>
      </c>
    </row>
    <row r="132" spans="14:19" x14ac:dyDescent="0.25">
      <c r="N132" s="87"/>
      <c r="O132" s="87"/>
      <c r="P132" s="74"/>
      <c r="Q132" s="77">
        <v>39941</v>
      </c>
      <c r="R132">
        <v>611.6</v>
      </c>
      <c r="S132" s="91">
        <f t="shared" si="14"/>
        <v>104.33833188324216</v>
      </c>
    </row>
    <row r="133" spans="14:19" x14ac:dyDescent="0.25">
      <c r="N133" s="87"/>
      <c r="O133" s="87"/>
      <c r="P133" s="74"/>
      <c r="Q133" s="77">
        <v>39944</v>
      </c>
      <c r="R133">
        <v>607.25</v>
      </c>
      <c r="S133" s="91">
        <f t="shared" si="14"/>
        <v>103.59622635071746</v>
      </c>
    </row>
    <row r="134" spans="14:19" x14ac:dyDescent="0.25">
      <c r="N134" s="87"/>
      <c r="O134" s="87"/>
      <c r="P134" s="74"/>
      <c r="Q134" s="77">
        <v>39945</v>
      </c>
      <c r="R134">
        <v>601.33000000000004</v>
      </c>
      <c r="S134" s="91">
        <f t="shared" si="14"/>
        <v>102.5862804305919</v>
      </c>
    </row>
    <row r="135" spans="14:19" x14ac:dyDescent="0.25">
      <c r="N135" s="87"/>
      <c r="O135" s="87"/>
      <c r="P135" s="74"/>
      <c r="Q135" s="77">
        <v>39946</v>
      </c>
      <c r="R135">
        <v>588.54</v>
      </c>
      <c r="S135" s="91">
        <f t="shared" si="14"/>
        <v>100.40431956599629</v>
      </c>
    </row>
    <row r="136" spans="14:19" x14ac:dyDescent="0.25">
      <c r="N136" s="87"/>
      <c r="O136" s="87"/>
      <c r="P136" s="74"/>
      <c r="Q136" s="77">
        <v>39947</v>
      </c>
      <c r="R136">
        <v>591.22</v>
      </c>
      <c r="S136" s="91">
        <f t="shared" si="14"/>
        <v>100.8615248136207</v>
      </c>
    </row>
    <row r="137" spans="14:19" x14ac:dyDescent="0.25">
      <c r="N137" s="87"/>
      <c r="O137" s="87"/>
      <c r="P137" s="74"/>
      <c r="Q137" s="77">
        <v>39948</v>
      </c>
      <c r="R137">
        <v>590.44000000000005</v>
      </c>
      <c r="S137" s="91">
        <f t="shared" si="14"/>
        <v>100.72845761468524</v>
      </c>
    </row>
    <row r="138" spans="14:19" x14ac:dyDescent="0.25">
      <c r="N138" s="87"/>
      <c r="O138" s="87"/>
      <c r="P138" s="74"/>
      <c r="Q138" s="77">
        <v>39951</v>
      </c>
      <c r="R138">
        <v>599.28</v>
      </c>
      <c r="S138" s="91">
        <f t="shared" si="14"/>
        <v>102.23655253595381</v>
      </c>
    </row>
    <row r="139" spans="14:19" x14ac:dyDescent="0.25">
      <c r="N139" s="87"/>
      <c r="O139" s="87"/>
      <c r="P139" s="74"/>
      <c r="Q139" s="77">
        <v>39952</v>
      </c>
      <c r="R139">
        <v>606.20000000000005</v>
      </c>
      <c r="S139" s="91">
        <f t="shared" si="14"/>
        <v>103.41709742907356</v>
      </c>
    </row>
    <row r="140" spans="14:19" x14ac:dyDescent="0.25">
      <c r="N140" s="87"/>
      <c r="O140" s="87"/>
      <c r="P140" s="74"/>
      <c r="Q140" s="77">
        <v>39953</v>
      </c>
      <c r="R140">
        <v>611.54</v>
      </c>
      <c r="S140" s="91">
        <f t="shared" si="14"/>
        <v>104.32809594486248</v>
      </c>
    </row>
    <row r="141" spans="14:19" x14ac:dyDescent="0.25">
      <c r="N141" s="87"/>
      <c r="O141" s="87"/>
      <c r="P141" s="74"/>
      <c r="Q141" s="77">
        <v>39954</v>
      </c>
      <c r="R141">
        <v>596.1</v>
      </c>
      <c r="S141" s="91">
        <f t="shared" si="14"/>
        <v>101.69404780183231</v>
      </c>
    </row>
    <row r="142" spans="14:19" x14ac:dyDescent="0.25">
      <c r="N142" s="87"/>
      <c r="O142" s="87"/>
      <c r="P142" s="74"/>
      <c r="Q142" s="77">
        <v>39955</v>
      </c>
      <c r="R142">
        <v>598.20000000000005</v>
      </c>
      <c r="S142" s="91">
        <f t="shared" si="14"/>
        <v>102.0523056451201</v>
      </c>
    </row>
    <row r="143" spans="14:19" x14ac:dyDescent="0.25">
      <c r="N143" s="87"/>
      <c r="O143" s="87"/>
      <c r="P143" s="74"/>
      <c r="Q143" s="77">
        <v>39958</v>
      </c>
      <c r="R143">
        <v>599.08000000000004</v>
      </c>
      <c r="S143" s="91">
        <f t="shared" si="14"/>
        <v>102.20243274135498</v>
      </c>
    </row>
    <row r="144" spans="14:19" x14ac:dyDescent="0.25">
      <c r="N144" s="87"/>
      <c r="O144" s="87"/>
      <c r="P144" s="74"/>
      <c r="Q144" s="77">
        <v>39959</v>
      </c>
      <c r="R144">
        <v>601.34</v>
      </c>
      <c r="S144" s="91">
        <f t="shared" si="14"/>
        <v>102.58798642032184</v>
      </c>
    </row>
    <row r="145" spans="14:19" x14ac:dyDescent="0.25">
      <c r="N145" s="87"/>
      <c r="O145" s="87"/>
      <c r="P145" s="74"/>
      <c r="Q145" s="77">
        <v>39960</v>
      </c>
      <c r="R145">
        <v>599.79</v>
      </c>
      <c r="S145" s="91">
        <f t="shared" si="14"/>
        <v>102.32355801218084</v>
      </c>
    </row>
    <row r="146" spans="14:19" x14ac:dyDescent="0.25">
      <c r="N146" s="87"/>
      <c r="O146" s="87"/>
      <c r="P146" s="74"/>
      <c r="Q146" s="77">
        <v>39961</v>
      </c>
      <c r="R146">
        <v>595.87</v>
      </c>
      <c r="S146" s="91">
        <f t="shared" si="14"/>
        <v>101.65481003804365</v>
      </c>
    </row>
    <row r="147" spans="14:19" x14ac:dyDescent="0.25">
      <c r="N147" s="87"/>
      <c r="O147" s="87"/>
      <c r="P147" s="74"/>
      <c r="Q147" s="77">
        <v>39962</v>
      </c>
      <c r="R147">
        <v>599.82000000000005</v>
      </c>
      <c r="S147" s="91">
        <f t="shared" si="14"/>
        <v>102.32867598137068</v>
      </c>
    </row>
    <row r="148" spans="14:19" x14ac:dyDescent="0.25">
      <c r="N148" s="87"/>
      <c r="O148" s="87"/>
      <c r="P148" s="74"/>
      <c r="Q148" s="77">
        <v>39965</v>
      </c>
      <c r="R148">
        <v>606.58000000000004</v>
      </c>
      <c r="S148" s="91">
        <f t="shared" si="14"/>
        <v>103.48192503881135</v>
      </c>
    </row>
    <row r="149" spans="14:19" x14ac:dyDescent="0.25">
      <c r="N149" s="87"/>
      <c r="O149" s="87"/>
      <c r="P149" s="74"/>
      <c r="Q149" s="77">
        <v>39966</v>
      </c>
      <c r="R149">
        <v>608.03</v>
      </c>
      <c r="S149" s="91">
        <f t="shared" si="14"/>
        <v>103.72929354965291</v>
      </c>
    </row>
    <row r="150" spans="14:19" x14ac:dyDescent="0.25">
      <c r="N150" s="87"/>
      <c r="O150" s="87"/>
      <c r="P150" s="74"/>
      <c r="Q150" s="77">
        <v>39967</v>
      </c>
      <c r="R150">
        <v>597.72</v>
      </c>
      <c r="S150" s="91">
        <f t="shared" si="14"/>
        <v>101.97041813808289</v>
      </c>
    </row>
    <row r="151" spans="14:19" x14ac:dyDescent="0.25">
      <c r="N151" s="87"/>
      <c r="O151" s="87"/>
      <c r="P151" s="74"/>
      <c r="Q151" s="77">
        <v>39968</v>
      </c>
      <c r="R151">
        <v>603.12</v>
      </c>
      <c r="S151" s="91">
        <f t="shared" si="14"/>
        <v>102.89165259225148</v>
      </c>
    </row>
    <row r="152" spans="14:19" x14ac:dyDescent="0.25">
      <c r="N152" s="87"/>
      <c r="O152" s="87"/>
      <c r="P152" s="74"/>
      <c r="Q152" s="77">
        <v>39969</v>
      </c>
      <c r="R152">
        <v>606.65</v>
      </c>
      <c r="S152" s="91">
        <f t="shared" si="14"/>
        <v>103.49386696692093</v>
      </c>
    </row>
    <row r="153" spans="14:19" x14ac:dyDescent="0.25">
      <c r="N153" s="87"/>
      <c r="O153" s="87"/>
      <c r="P153" s="74"/>
      <c r="Q153" s="77">
        <v>39972</v>
      </c>
      <c r="R153">
        <v>596.79999999999995</v>
      </c>
      <c r="S153" s="91">
        <f t="shared" si="14"/>
        <v>101.81346708292823</v>
      </c>
    </row>
    <row r="154" spans="14:19" x14ac:dyDescent="0.25">
      <c r="N154" s="87"/>
      <c r="O154" s="87"/>
      <c r="P154" s="74"/>
      <c r="Q154" s="77">
        <v>39973</v>
      </c>
      <c r="R154">
        <v>595.32000000000005</v>
      </c>
      <c r="S154" s="91">
        <f t="shared" si="14"/>
        <v>101.56098060289685</v>
      </c>
    </row>
    <row r="155" spans="14:19" x14ac:dyDescent="0.25">
      <c r="N155" s="87"/>
      <c r="O155" s="87"/>
      <c r="P155" s="74"/>
      <c r="Q155" s="77">
        <v>39974</v>
      </c>
      <c r="R155">
        <v>599.52</v>
      </c>
      <c r="S155" s="91">
        <f t="shared" si="14"/>
        <v>102.2774962894724</v>
      </c>
    </row>
    <row r="156" spans="14:19" x14ac:dyDescent="0.25">
      <c r="N156" s="87"/>
      <c r="O156" s="87"/>
      <c r="P156" s="74"/>
      <c r="Q156" s="77">
        <v>39975</v>
      </c>
      <c r="R156">
        <v>602.02</v>
      </c>
      <c r="S156" s="91">
        <f t="shared" si="14"/>
        <v>102.70399372195784</v>
      </c>
    </row>
    <row r="157" spans="14:19" x14ac:dyDescent="0.25">
      <c r="N157" s="87"/>
      <c r="O157" s="87"/>
      <c r="P157" s="74"/>
      <c r="Q157" s="77">
        <v>39976</v>
      </c>
      <c r="R157">
        <v>599.53</v>
      </c>
      <c r="S157" s="91">
        <f t="shared" si="14"/>
        <v>102.27920227920232</v>
      </c>
    </row>
    <row r="158" spans="14:19" x14ac:dyDescent="0.25">
      <c r="N158" s="87"/>
      <c r="O158" s="87"/>
      <c r="P158" s="74"/>
      <c r="Q158" s="77">
        <v>39979</v>
      </c>
      <c r="R158">
        <v>581.63</v>
      </c>
      <c r="S158" s="91">
        <f t="shared" si="14"/>
        <v>99.225480662606458</v>
      </c>
    </row>
    <row r="159" spans="14:19" x14ac:dyDescent="0.25">
      <c r="N159" s="87"/>
      <c r="O159" s="87"/>
      <c r="P159" s="74"/>
      <c r="Q159" s="77">
        <v>39980</v>
      </c>
      <c r="R159">
        <v>579.66</v>
      </c>
      <c r="S159" s="91">
        <f t="shared" si="14"/>
        <v>98.889400685807914</v>
      </c>
    </row>
    <row r="160" spans="14:19" x14ac:dyDescent="0.25">
      <c r="N160" s="87"/>
      <c r="O160" s="87"/>
      <c r="P160" s="74"/>
      <c r="Q160" s="77">
        <v>39981</v>
      </c>
      <c r="R160">
        <v>571.98</v>
      </c>
      <c r="S160" s="91">
        <f t="shared" si="14"/>
        <v>97.579200573212603</v>
      </c>
    </row>
    <row r="161" spans="14:19" x14ac:dyDescent="0.25">
      <c r="N161" s="87"/>
      <c r="O161" s="87"/>
      <c r="P161" s="74"/>
      <c r="Q161" s="77">
        <v>39982</v>
      </c>
      <c r="R161">
        <v>576.88</v>
      </c>
      <c r="S161" s="91">
        <f t="shared" si="14"/>
        <v>98.415135540884094</v>
      </c>
    </row>
    <row r="162" spans="14:19" x14ac:dyDescent="0.25">
      <c r="N162" s="87"/>
      <c r="O162" s="87"/>
      <c r="P162" s="74"/>
      <c r="Q162" s="77">
        <v>39983</v>
      </c>
      <c r="R162">
        <v>579.85</v>
      </c>
      <c r="S162" s="91">
        <f t="shared" si="14"/>
        <v>98.921814490676823</v>
      </c>
    </row>
    <row r="163" spans="14:19" x14ac:dyDescent="0.25">
      <c r="N163" s="87"/>
      <c r="O163" s="87"/>
      <c r="P163" s="74"/>
      <c r="Q163" s="77">
        <v>39986</v>
      </c>
      <c r="R163">
        <v>562.92999999999995</v>
      </c>
      <c r="S163" s="91">
        <f t="shared" si="14"/>
        <v>96.035279867615245</v>
      </c>
    </row>
    <row r="164" spans="14:19" x14ac:dyDescent="0.25">
      <c r="N164" s="87"/>
      <c r="O164" s="87"/>
      <c r="P164" s="74"/>
      <c r="Q164" s="77">
        <v>39987</v>
      </c>
      <c r="R164">
        <v>568.36</v>
      </c>
      <c r="S164" s="91">
        <f t="shared" si="14"/>
        <v>96.961632290973668</v>
      </c>
    </row>
    <row r="165" spans="14:19" x14ac:dyDescent="0.25">
      <c r="N165" s="87"/>
      <c r="O165" s="87"/>
      <c r="P165" s="74"/>
      <c r="Q165" s="77">
        <v>39988</v>
      </c>
      <c r="R165">
        <v>576.78</v>
      </c>
      <c r="S165" s="91">
        <f t="shared" si="14"/>
        <v>98.398075643584676</v>
      </c>
    </row>
    <row r="166" spans="14:19" x14ac:dyDescent="0.25">
      <c r="N166" s="87"/>
      <c r="O166" s="87"/>
      <c r="P166" s="74"/>
      <c r="Q166" s="77">
        <v>39989</v>
      </c>
      <c r="R166">
        <v>573.69000000000005</v>
      </c>
      <c r="S166" s="91">
        <f t="shared" si="14"/>
        <v>97.870924817032673</v>
      </c>
    </row>
    <row r="167" spans="14:19" x14ac:dyDescent="0.25">
      <c r="N167" s="87"/>
      <c r="O167" s="87"/>
      <c r="P167" s="74"/>
      <c r="Q167" s="77">
        <v>39990</v>
      </c>
      <c r="R167">
        <v>572.01</v>
      </c>
      <c r="S167" s="91">
        <f t="shared" si="14"/>
        <v>97.584318542402443</v>
      </c>
    </row>
    <row r="168" spans="14:19" x14ac:dyDescent="0.25">
      <c r="N168" s="87"/>
      <c r="O168" s="87"/>
      <c r="P168" s="74"/>
      <c r="Q168" s="77">
        <v>39993</v>
      </c>
      <c r="R168">
        <v>580.62</v>
      </c>
      <c r="S168" s="91">
        <f t="shared" si="14"/>
        <v>99.05317569988236</v>
      </c>
    </row>
    <row r="169" spans="14:19" x14ac:dyDescent="0.25">
      <c r="N169" s="87"/>
      <c r="O169" s="87"/>
      <c r="P169" s="74"/>
      <c r="Q169" s="77">
        <v>39994</v>
      </c>
      <c r="R169">
        <v>575.95000000000005</v>
      </c>
      <c r="S169" s="91">
        <f t="shared" si="14"/>
        <v>98.256478495999531</v>
      </c>
    </row>
    <row r="170" spans="14:19" x14ac:dyDescent="0.25">
      <c r="N170" s="87"/>
      <c r="O170" s="87"/>
      <c r="P170" s="74"/>
      <c r="Q170" s="77">
        <v>39995</v>
      </c>
      <c r="R170">
        <v>590.59</v>
      </c>
      <c r="S170" s="91">
        <f t="shared" si="14"/>
        <v>100.75404746063437</v>
      </c>
    </row>
    <row r="171" spans="14:19" x14ac:dyDescent="0.25">
      <c r="N171" s="87"/>
      <c r="O171" s="87"/>
      <c r="P171" s="74"/>
      <c r="Q171" s="77">
        <v>39996</v>
      </c>
      <c r="R171">
        <v>574.6</v>
      </c>
      <c r="S171" s="91">
        <f t="shared" si="14"/>
        <v>98.026169882457381</v>
      </c>
    </row>
    <row r="172" spans="14:19" x14ac:dyDescent="0.25">
      <c r="N172" s="87"/>
      <c r="O172" s="87"/>
      <c r="P172" s="74"/>
      <c r="Q172" s="77">
        <v>39997</v>
      </c>
      <c r="R172">
        <v>574.61</v>
      </c>
      <c r="S172" s="91">
        <f t="shared" si="14"/>
        <v>98.027875872187323</v>
      </c>
    </row>
    <row r="173" spans="14:19" x14ac:dyDescent="0.25">
      <c r="N173" s="87"/>
      <c r="O173" s="87"/>
      <c r="P173" s="74"/>
      <c r="Q173" s="77">
        <v>40000</v>
      </c>
      <c r="R173">
        <v>569.58000000000004</v>
      </c>
      <c r="S173" s="91">
        <f t="shared" si="14"/>
        <v>97.169763038026588</v>
      </c>
    </row>
    <row r="174" spans="14:19" x14ac:dyDescent="0.25">
      <c r="N174" s="87"/>
      <c r="O174" s="87"/>
      <c r="P174" s="74"/>
      <c r="Q174" s="77">
        <v>40001</v>
      </c>
      <c r="R174">
        <v>568.83000000000004</v>
      </c>
      <c r="S174" s="91">
        <f t="shared" si="14"/>
        <v>97.041813808280949</v>
      </c>
    </row>
    <row r="175" spans="14:19" x14ac:dyDescent="0.25">
      <c r="N175" s="87"/>
      <c r="O175" s="87"/>
      <c r="P175" s="74"/>
      <c r="Q175" s="77">
        <v>40002</v>
      </c>
      <c r="R175">
        <v>561.80999999999995</v>
      </c>
      <c r="S175" s="91">
        <f t="shared" si="14"/>
        <v>95.844209017861772</v>
      </c>
    </row>
    <row r="176" spans="14:19" x14ac:dyDescent="0.25">
      <c r="N176" s="87"/>
      <c r="O176" s="87"/>
      <c r="P176" s="74"/>
      <c r="Q176" s="77">
        <v>40003</v>
      </c>
      <c r="R176">
        <v>563.99</v>
      </c>
      <c r="S176" s="91">
        <f t="shared" si="14"/>
        <v>96.216114778989109</v>
      </c>
    </row>
    <row r="177" spans="14:19" x14ac:dyDescent="0.25">
      <c r="N177" s="87"/>
      <c r="O177" s="87"/>
      <c r="P177" s="74"/>
      <c r="Q177" s="77">
        <v>40004</v>
      </c>
      <c r="R177">
        <v>557.51</v>
      </c>
      <c r="S177" s="91">
        <f t="shared" si="14"/>
        <v>95.110633433986806</v>
      </c>
    </row>
    <row r="178" spans="14:19" x14ac:dyDescent="0.25">
      <c r="N178" s="87"/>
      <c r="O178" s="87"/>
      <c r="P178" s="74"/>
      <c r="Q178" s="77">
        <v>40007</v>
      </c>
      <c r="R178">
        <v>571.38</v>
      </c>
      <c r="S178" s="91">
        <f t="shared" si="14"/>
        <v>97.47684118941612</v>
      </c>
    </row>
    <row r="179" spans="14:19" x14ac:dyDescent="0.25">
      <c r="N179" s="87"/>
      <c r="O179" s="87"/>
      <c r="P179" s="74"/>
      <c r="Q179" s="77">
        <v>40008</v>
      </c>
      <c r="R179">
        <v>573.1</v>
      </c>
      <c r="S179" s="91">
        <f t="shared" ref="S179:S242" si="15">R179*S178/R178</f>
        <v>97.770271422966118</v>
      </c>
    </row>
    <row r="180" spans="14:19" x14ac:dyDescent="0.25">
      <c r="N180" s="87"/>
      <c r="O180" s="87"/>
      <c r="P180" s="74"/>
      <c r="Q180" s="77">
        <v>40009</v>
      </c>
      <c r="R180">
        <v>589.79999999999995</v>
      </c>
      <c r="S180" s="91">
        <f t="shared" si="15"/>
        <v>100.61927427196896</v>
      </c>
    </row>
    <row r="181" spans="14:19" x14ac:dyDescent="0.25">
      <c r="N181" s="87"/>
      <c r="O181" s="87"/>
      <c r="P181" s="74"/>
      <c r="Q181" s="77">
        <v>40010</v>
      </c>
      <c r="R181">
        <v>592.99</v>
      </c>
      <c r="S181" s="91">
        <f t="shared" si="15"/>
        <v>101.16348499582041</v>
      </c>
    </row>
    <row r="182" spans="14:19" x14ac:dyDescent="0.25">
      <c r="N182" s="87"/>
      <c r="O182" s="87"/>
      <c r="P182" s="74"/>
      <c r="Q182" s="77">
        <v>40011</v>
      </c>
      <c r="R182">
        <v>599.1</v>
      </c>
      <c r="S182" s="91">
        <f t="shared" si="15"/>
        <v>102.20584472081487</v>
      </c>
    </row>
    <row r="183" spans="14:19" x14ac:dyDescent="0.25">
      <c r="N183" s="87"/>
      <c r="O183" s="87"/>
      <c r="P183" s="74"/>
      <c r="Q183" s="77">
        <v>40014</v>
      </c>
      <c r="R183">
        <v>605.29</v>
      </c>
      <c r="S183" s="91">
        <f t="shared" si="15"/>
        <v>103.26185236364886</v>
      </c>
    </row>
    <row r="184" spans="14:19" x14ac:dyDescent="0.25">
      <c r="N184" s="87"/>
      <c r="O184" s="87"/>
      <c r="P184" s="74"/>
      <c r="Q184" s="77">
        <v>40015</v>
      </c>
      <c r="R184">
        <v>611.65</v>
      </c>
      <c r="S184" s="91">
        <f t="shared" si="15"/>
        <v>104.34686183189186</v>
      </c>
    </row>
    <row r="185" spans="14:19" x14ac:dyDescent="0.25">
      <c r="N185" s="87"/>
      <c r="O185" s="87"/>
      <c r="P185" s="74"/>
      <c r="Q185" s="77">
        <v>40016</v>
      </c>
      <c r="R185">
        <v>613.16999999999996</v>
      </c>
      <c r="S185" s="91">
        <f t="shared" si="15"/>
        <v>104.606172270843</v>
      </c>
    </row>
    <row r="186" spans="14:19" x14ac:dyDescent="0.25">
      <c r="N186" s="87"/>
      <c r="O186" s="87"/>
      <c r="P186" s="74"/>
      <c r="Q186" s="77">
        <v>40017</v>
      </c>
      <c r="R186">
        <v>623.58000000000004</v>
      </c>
      <c r="S186" s="91">
        <f t="shared" si="15"/>
        <v>106.38210757971245</v>
      </c>
    </row>
    <row r="187" spans="14:19" x14ac:dyDescent="0.25">
      <c r="N187" s="87"/>
      <c r="O187" s="87"/>
      <c r="P187" s="74"/>
      <c r="Q187" s="77">
        <v>40018</v>
      </c>
      <c r="R187">
        <v>625.77</v>
      </c>
      <c r="S187" s="91">
        <f t="shared" si="15"/>
        <v>106.7557193305697</v>
      </c>
    </row>
    <row r="188" spans="14:19" x14ac:dyDescent="0.25">
      <c r="N188" s="87"/>
      <c r="O188" s="87"/>
      <c r="P188" s="74"/>
      <c r="Q188" s="77">
        <v>40021</v>
      </c>
      <c r="R188">
        <v>626.52</v>
      </c>
      <c r="S188" s="91">
        <f t="shared" si="15"/>
        <v>106.88366856031533</v>
      </c>
    </row>
    <row r="189" spans="14:19" x14ac:dyDescent="0.25">
      <c r="N189" s="87"/>
      <c r="O189" s="87"/>
      <c r="P189" s="74"/>
      <c r="Q189" s="77">
        <v>40022</v>
      </c>
      <c r="R189">
        <v>619.73</v>
      </c>
      <c r="S189" s="91">
        <f t="shared" si="15"/>
        <v>105.72530153368484</v>
      </c>
    </row>
    <row r="190" spans="14:19" x14ac:dyDescent="0.25">
      <c r="N190" s="87"/>
      <c r="O190" s="87"/>
      <c r="P190" s="74"/>
      <c r="Q190" s="77">
        <v>40023</v>
      </c>
      <c r="R190">
        <v>622.16</v>
      </c>
      <c r="S190" s="91">
        <f t="shared" si="15"/>
        <v>106.13985703806068</v>
      </c>
    </row>
    <row r="191" spans="14:19" x14ac:dyDescent="0.25">
      <c r="N191" s="87"/>
      <c r="O191" s="87"/>
      <c r="P191" s="74"/>
      <c r="Q191" s="77">
        <v>40024</v>
      </c>
      <c r="R191">
        <v>633.04999999999995</v>
      </c>
      <c r="S191" s="91">
        <f t="shared" si="15"/>
        <v>107.99767985396734</v>
      </c>
    </row>
    <row r="192" spans="14:19" x14ac:dyDescent="0.25">
      <c r="N192" s="87"/>
      <c r="O192" s="87"/>
      <c r="P192" s="74"/>
      <c r="Q192" s="77">
        <v>40025</v>
      </c>
      <c r="R192">
        <v>633.5</v>
      </c>
      <c r="S192" s="91">
        <f t="shared" si="15"/>
        <v>108.07444939181474</v>
      </c>
    </row>
    <row r="193" spans="14:19" x14ac:dyDescent="0.25">
      <c r="N193" s="87"/>
      <c r="O193" s="87"/>
      <c r="P193" s="74"/>
      <c r="Q193" s="77">
        <v>40028</v>
      </c>
      <c r="R193">
        <v>641.1</v>
      </c>
      <c r="S193" s="91">
        <f t="shared" si="15"/>
        <v>109.37100158657053</v>
      </c>
    </row>
    <row r="194" spans="14:19" x14ac:dyDescent="0.25">
      <c r="N194" s="87"/>
      <c r="O194" s="87"/>
      <c r="P194" s="74"/>
      <c r="Q194" s="77">
        <v>40029</v>
      </c>
      <c r="R194">
        <v>638.98</v>
      </c>
      <c r="S194" s="91">
        <f t="shared" si="15"/>
        <v>109.00933176382286</v>
      </c>
    </row>
    <row r="195" spans="14:19" x14ac:dyDescent="0.25">
      <c r="N195" s="87"/>
      <c r="O195" s="87"/>
      <c r="P195" s="74"/>
      <c r="Q195" s="77">
        <v>40030</v>
      </c>
      <c r="R195">
        <v>633.64</v>
      </c>
      <c r="S195" s="91">
        <f t="shared" si="15"/>
        <v>108.09833324803392</v>
      </c>
    </row>
    <row r="196" spans="14:19" x14ac:dyDescent="0.25">
      <c r="N196" s="87"/>
      <c r="O196" s="87"/>
      <c r="P196" s="74"/>
      <c r="Q196" s="77">
        <v>40031</v>
      </c>
      <c r="R196">
        <v>641.70000000000005</v>
      </c>
      <c r="S196" s="91">
        <f t="shared" si="15"/>
        <v>109.47336097036704</v>
      </c>
    </row>
    <row r="197" spans="14:19" x14ac:dyDescent="0.25">
      <c r="N197" s="87"/>
      <c r="O197" s="87"/>
      <c r="P197" s="74"/>
      <c r="Q197" s="77">
        <v>40032</v>
      </c>
      <c r="R197">
        <v>647.38</v>
      </c>
      <c r="S197" s="91">
        <f t="shared" si="15"/>
        <v>110.44236313697398</v>
      </c>
    </row>
    <row r="198" spans="14:19" x14ac:dyDescent="0.25">
      <c r="N198" s="87"/>
      <c r="O198" s="87"/>
      <c r="P198" s="74"/>
      <c r="Q198" s="77">
        <v>40035</v>
      </c>
      <c r="R198">
        <v>647.74</v>
      </c>
      <c r="S198" s="91">
        <f t="shared" si="15"/>
        <v>110.50377876725189</v>
      </c>
    </row>
    <row r="199" spans="14:19" x14ac:dyDescent="0.25">
      <c r="N199" s="87"/>
      <c r="O199" s="87"/>
      <c r="P199" s="74"/>
      <c r="Q199" s="77">
        <v>40036</v>
      </c>
      <c r="R199">
        <v>638.72</v>
      </c>
      <c r="S199" s="91">
        <f t="shared" si="15"/>
        <v>108.96497603084435</v>
      </c>
    </row>
    <row r="200" spans="14:19" x14ac:dyDescent="0.25">
      <c r="N200" s="87"/>
      <c r="O200" s="87"/>
      <c r="P200" s="74"/>
      <c r="Q200" s="77">
        <v>40037</v>
      </c>
      <c r="R200">
        <v>647.71</v>
      </c>
      <c r="S200" s="91">
        <f t="shared" si="15"/>
        <v>110.49866079806205</v>
      </c>
    </row>
    <row r="201" spans="14:19" x14ac:dyDescent="0.25">
      <c r="N201" s="87"/>
      <c r="O201" s="87"/>
      <c r="P201" s="74"/>
      <c r="Q201" s="77">
        <v>40038</v>
      </c>
      <c r="R201">
        <v>654.27</v>
      </c>
      <c r="S201" s="91">
        <f t="shared" si="15"/>
        <v>111.61779006090389</v>
      </c>
    </row>
    <row r="202" spans="14:19" x14ac:dyDescent="0.25">
      <c r="N202" s="87"/>
      <c r="O202" s="87"/>
      <c r="P202" s="74"/>
      <c r="Q202" s="77">
        <v>40039</v>
      </c>
      <c r="R202">
        <v>648.91999999999996</v>
      </c>
      <c r="S202" s="91">
        <f t="shared" si="15"/>
        <v>110.705085555385</v>
      </c>
    </row>
    <row r="203" spans="14:19" x14ac:dyDescent="0.25">
      <c r="N203" s="87"/>
      <c r="O203" s="87"/>
      <c r="P203" s="74"/>
      <c r="Q203" s="77">
        <v>40042</v>
      </c>
      <c r="R203">
        <v>637.21</v>
      </c>
      <c r="S203" s="91">
        <f t="shared" si="15"/>
        <v>108.70737158162314</v>
      </c>
    </row>
    <row r="204" spans="14:19" x14ac:dyDescent="0.25">
      <c r="N204" s="87"/>
      <c r="O204" s="87"/>
      <c r="P204" s="74"/>
      <c r="Q204" s="77">
        <v>40043</v>
      </c>
      <c r="R204">
        <v>638.91</v>
      </c>
      <c r="S204" s="91">
        <f t="shared" si="15"/>
        <v>108.99738983571324</v>
      </c>
    </row>
    <row r="205" spans="14:19" x14ac:dyDescent="0.25">
      <c r="N205" s="87"/>
      <c r="O205" s="87"/>
      <c r="P205" s="74"/>
      <c r="Q205" s="77">
        <v>40044</v>
      </c>
      <c r="R205">
        <v>643.73</v>
      </c>
      <c r="S205" s="91">
        <f t="shared" si="15"/>
        <v>109.81967688554521</v>
      </c>
    </row>
    <row r="206" spans="14:19" x14ac:dyDescent="0.25">
      <c r="N206" s="87"/>
      <c r="O206" s="87"/>
      <c r="P206" s="74"/>
      <c r="Q206" s="77">
        <v>40045</v>
      </c>
      <c r="R206">
        <v>654.16999999999996</v>
      </c>
      <c r="S206" s="91">
        <f t="shared" si="15"/>
        <v>111.60073016360447</v>
      </c>
    </row>
    <row r="207" spans="14:19" x14ac:dyDescent="0.25">
      <c r="N207" s="87"/>
      <c r="O207" s="87"/>
      <c r="P207" s="74"/>
      <c r="Q207" s="77">
        <v>40046</v>
      </c>
      <c r="R207">
        <v>671.77</v>
      </c>
      <c r="S207" s="91">
        <f t="shared" si="15"/>
        <v>114.60327208830209</v>
      </c>
    </row>
    <row r="208" spans="14:19" x14ac:dyDescent="0.25">
      <c r="N208" s="87"/>
      <c r="O208" s="87"/>
      <c r="P208" s="74"/>
      <c r="Q208" s="77">
        <v>40049</v>
      </c>
      <c r="R208">
        <v>682.66</v>
      </c>
      <c r="S208" s="91">
        <f t="shared" si="15"/>
        <v>116.46109490420874</v>
      </c>
    </row>
    <row r="209" spans="14:19" x14ac:dyDescent="0.25">
      <c r="N209" s="87"/>
      <c r="O209" s="87"/>
      <c r="P209" s="74"/>
      <c r="Q209" s="77">
        <v>40050</v>
      </c>
      <c r="R209">
        <v>687.73</v>
      </c>
      <c r="S209" s="91">
        <f t="shared" si="15"/>
        <v>117.32603169728925</v>
      </c>
    </row>
    <row r="210" spans="14:19" x14ac:dyDescent="0.25">
      <c r="N210" s="87"/>
      <c r="O210" s="87"/>
      <c r="P210" s="74"/>
      <c r="Q210" s="77">
        <v>40051</v>
      </c>
      <c r="R210">
        <v>685.9</v>
      </c>
      <c r="S210" s="91">
        <f t="shared" si="15"/>
        <v>117.01383557670989</v>
      </c>
    </row>
    <row r="211" spans="14:19" x14ac:dyDescent="0.25">
      <c r="N211" s="87"/>
      <c r="O211" s="87"/>
      <c r="P211" s="74"/>
      <c r="Q211" s="77">
        <v>40052</v>
      </c>
      <c r="R211">
        <v>683.81</v>
      </c>
      <c r="S211" s="91">
        <f t="shared" si="15"/>
        <v>116.65728372315205</v>
      </c>
    </row>
    <row r="212" spans="14:19" x14ac:dyDescent="0.25">
      <c r="N212" s="87"/>
      <c r="O212" s="87"/>
      <c r="P212" s="74"/>
      <c r="Q212" s="77">
        <v>40053</v>
      </c>
      <c r="R212">
        <v>691.97</v>
      </c>
      <c r="S212" s="91">
        <f t="shared" si="15"/>
        <v>118.0493713427846</v>
      </c>
    </row>
    <row r="213" spans="14:19" x14ac:dyDescent="0.25">
      <c r="N213" s="87"/>
      <c r="O213" s="87"/>
      <c r="P213" s="74"/>
      <c r="Q213" s="77">
        <v>40056</v>
      </c>
      <c r="R213">
        <v>687</v>
      </c>
      <c r="S213" s="91">
        <f t="shared" si="15"/>
        <v>117.2014944470035</v>
      </c>
    </row>
    <row r="214" spans="14:19" x14ac:dyDescent="0.25">
      <c r="N214" s="87"/>
      <c r="O214" s="87"/>
      <c r="P214" s="74"/>
      <c r="Q214" s="77">
        <v>40057</v>
      </c>
      <c r="R214">
        <v>675.06</v>
      </c>
      <c r="S214" s="91">
        <f t="shared" si="15"/>
        <v>115.16454270945295</v>
      </c>
    </row>
    <row r="215" spans="14:19" x14ac:dyDescent="0.25">
      <c r="N215" s="87"/>
      <c r="O215" s="87"/>
      <c r="P215" s="74"/>
      <c r="Q215" s="77">
        <v>40058</v>
      </c>
      <c r="R215">
        <v>667.61</v>
      </c>
      <c r="S215" s="91">
        <f t="shared" si="15"/>
        <v>113.8935803606463</v>
      </c>
    </row>
    <row r="216" spans="14:19" x14ac:dyDescent="0.25">
      <c r="N216" s="87"/>
      <c r="O216" s="87"/>
      <c r="P216" s="74"/>
      <c r="Q216" s="77">
        <v>40059</v>
      </c>
      <c r="R216">
        <v>665.23</v>
      </c>
      <c r="S216" s="91">
        <f t="shared" si="15"/>
        <v>113.48755480492014</v>
      </c>
    </row>
    <row r="217" spans="14:19" x14ac:dyDescent="0.25">
      <c r="N217" s="87"/>
      <c r="O217" s="87"/>
      <c r="P217" s="74"/>
      <c r="Q217" s="77">
        <v>40060</v>
      </c>
      <c r="R217">
        <v>672.6</v>
      </c>
      <c r="S217" s="91">
        <f t="shared" si="15"/>
        <v>114.74486923588726</v>
      </c>
    </row>
    <row r="218" spans="14:19" x14ac:dyDescent="0.25">
      <c r="N218" s="87"/>
      <c r="O218" s="87"/>
      <c r="P218" s="74"/>
      <c r="Q218" s="77">
        <v>40063</v>
      </c>
      <c r="R218">
        <v>686.03</v>
      </c>
      <c r="S218" s="91">
        <f t="shared" si="15"/>
        <v>117.03601344319914</v>
      </c>
    </row>
    <row r="219" spans="14:19" x14ac:dyDescent="0.25">
      <c r="N219" s="87"/>
      <c r="O219" s="87"/>
      <c r="P219" s="74"/>
      <c r="Q219" s="77">
        <v>40064</v>
      </c>
      <c r="R219">
        <v>688.65</v>
      </c>
      <c r="S219" s="91">
        <f t="shared" si="15"/>
        <v>117.4829827524439</v>
      </c>
    </row>
    <row r="220" spans="14:19" x14ac:dyDescent="0.25">
      <c r="N220" s="87"/>
      <c r="O220" s="87"/>
      <c r="P220" s="74"/>
      <c r="Q220" s="77">
        <v>40065</v>
      </c>
      <c r="R220">
        <v>698.52</v>
      </c>
      <c r="S220" s="91">
        <f t="shared" si="15"/>
        <v>119.16679461589648</v>
      </c>
    </row>
    <row r="221" spans="14:19" x14ac:dyDescent="0.25">
      <c r="N221" s="87"/>
      <c r="O221" s="87"/>
      <c r="P221" s="74"/>
      <c r="Q221" s="77">
        <v>40066</v>
      </c>
      <c r="R221">
        <v>693.86</v>
      </c>
      <c r="S221" s="91">
        <f t="shared" si="15"/>
        <v>118.37180340174361</v>
      </c>
    </row>
    <row r="222" spans="14:19" x14ac:dyDescent="0.25">
      <c r="N222" s="87"/>
      <c r="O222" s="87"/>
      <c r="P222" s="74"/>
      <c r="Q222" s="77">
        <v>40067</v>
      </c>
      <c r="R222">
        <v>698.39</v>
      </c>
      <c r="S222" s="91">
        <f t="shared" si="15"/>
        <v>119.14461674940725</v>
      </c>
    </row>
    <row r="223" spans="14:19" x14ac:dyDescent="0.25">
      <c r="N223" s="87"/>
      <c r="O223" s="87"/>
      <c r="P223" s="74"/>
      <c r="Q223" s="77">
        <v>40070</v>
      </c>
      <c r="R223">
        <v>700.88</v>
      </c>
      <c r="S223" s="91">
        <f t="shared" si="15"/>
        <v>119.56940819216277</v>
      </c>
    </row>
    <row r="224" spans="14:19" x14ac:dyDescent="0.25">
      <c r="N224" s="87"/>
      <c r="O224" s="87"/>
      <c r="P224" s="74"/>
      <c r="Q224" s="77">
        <v>40071</v>
      </c>
      <c r="R224">
        <v>708.47</v>
      </c>
      <c r="S224" s="91">
        <f t="shared" si="15"/>
        <v>120.86425439718863</v>
      </c>
    </row>
    <row r="225" spans="14:19" x14ac:dyDescent="0.25">
      <c r="N225" s="87"/>
      <c r="O225" s="87"/>
      <c r="P225" s="74"/>
      <c r="Q225" s="77">
        <v>40072</v>
      </c>
      <c r="R225">
        <v>719.82</v>
      </c>
      <c r="S225" s="91">
        <f t="shared" si="15"/>
        <v>122.80055274067261</v>
      </c>
    </row>
    <row r="226" spans="14:19" x14ac:dyDescent="0.25">
      <c r="N226" s="87"/>
      <c r="O226" s="87"/>
      <c r="P226" s="74"/>
      <c r="Q226" s="77">
        <v>40073</v>
      </c>
      <c r="R226">
        <v>724.83</v>
      </c>
      <c r="S226" s="91">
        <f t="shared" si="15"/>
        <v>123.65525359537347</v>
      </c>
    </row>
    <row r="227" spans="14:19" x14ac:dyDescent="0.25">
      <c r="N227" s="87"/>
      <c r="O227" s="87"/>
      <c r="P227" s="74"/>
      <c r="Q227" s="77">
        <v>40074</v>
      </c>
      <c r="R227">
        <v>731.2</v>
      </c>
      <c r="S227" s="91">
        <f t="shared" si="15"/>
        <v>124.74196905334642</v>
      </c>
    </row>
    <row r="228" spans="14:19" x14ac:dyDescent="0.25">
      <c r="N228" s="87"/>
      <c r="O228" s="87"/>
      <c r="P228" s="74"/>
      <c r="Q228" s="77">
        <v>40077</v>
      </c>
      <c r="R228">
        <v>727.13</v>
      </c>
      <c r="S228" s="91">
        <f t="shared" si="15"/>
        <v>124.04763123326009</v>
      </c>
    </row>
    <row r="229" spans="14:19" x14ac:dyDescent="0.25">
      <c r="N229" s="87"/>
      <c r="O229" s="87"/>
      <c r="P229" s="74"/>
      <c r="Q229" s="77">
        <v>40078</v>
      </c>
      <c r="R229">
        <v>729.31</v>
      </c>
      <c r="S229" s="91">
        <f t="shared" si="15"/>
        <v>124.4195369943874</v>
      </c>
    </row>
    <row r="230" spans="14:19" x14ac:dyDescent="0.25">
      <c r="N230" s="87"/>
      <c r="O230" s="87"/>
      <c r="P230" s="74"/>
      <c r="Q230" s="77">
        <v>40079</v>
      </c>
      <c r="R230">
        <v>728.17</v>
      </c>
      <c r="S230" s="91">
        <f t="shared" si="15"/>
        <v>124.22505416517404</v>
      </c>
    </row>
    <row r="231" spans="14:19" x14ac:dyDescent="0.25">
      <c r="N231" s="87"/>
      <c r="O231" s="87"/>
      <c r="P231" s="74"/>
      <c r="Q231" s="77">
        <v>40080</v>
      </c>
      <c r="R231">
        <v>726.41</v>
      </c>
      <c r="S231" s="91">
        <f t="shared" si="15"/>
        <v>123.92479997270429</v>
      </c>
    </row>
    <row r="232" spans="14:19" x14ac:dyDescent="0.25">
      <c r="N232" s="87"/>
      <c r="O232" s="87"/>
      <c r="P232" s="74"/>
      <c r="Q232" s="77">
        <v>40081</v>
      </c>
      <c r="R232">
        <v>728.13</v>
      </c>
      <c r="S232" s="91">
        <f t="shared" si="15"/>
        <v>124.21823020625429</v>
      </c>
    </row>
    <row r="233" spans="14:19" x14ac:dyDescent="0.25">
      <c r="N233" s="87"/>
      <c r="O233" s="87"/>
      <c r="P233" s="74"/>
      <c r="Q233" s="77">
        <v>40084</v>
      </c>
      <c r="R233">
        <v>741.06</v>
      </c>
      <c r="S233" s="91">
        <f t="shared" si="15"/>
        <v>126.42407492706906</v>
      </c>
    </row>
    <row r="234" spans="14:19" x14ac:dyDescent="0.25">
      <c r="N234" s="87"/>
      <c r="O234" s="87"/>
      <c r="P234" s="74"/>
      <c r="Q234" s="77">
        <v>40085</v>
      </c>
      <c r="R234">
        <v>735.04</v>
      </c>
      <c r="S234" s="91">
        <f t="shared" si="15"/>
        <v>125.39706910964408</v>
      </c>
    </row>
    <row r="235" spans="14:19" x14ac:dyDescent="0.25">
      <c r="N235" s="87"/>
      <c r="O235" s="87"/>
      <c r="P235" s="74"/>
      <c r="Q235" s="77">
        <v>40086</v>
      </c>
      <c r="R235">
        <v>732.68</v>
      </c>
      <c r="S235" s="91">
        <f t="shared" si="15"/>
        <v>124.99445553337782</v>
      </c>
    </row>
    <row r="236" spans="14:19" x14ac:dyDescent="0.25">
      <c r="N236" s="87"/>
      <c r="O236" s="87"/>
      <c r="P236" s="74"/>
      <c r="Q236" s="77">
        <v>40087</v>
      </c>
      <c r="R236">
        <v>718.31</v>
      </c>
      <c r="S236" s="91">
        <f t="shared" si="15"/>
        <v>122.54294829145141</v>
      </c>
    </row>
    <row r="237" spans="14:19" x14ac:dyDescent="0.25">
      <c r="N237" s="87"/>
      <c r="O237" s="87"/>
      <c r="P237" s="74"/>
      <c r="Q237" s="77">
        <v>40088</v>
      </c>
      <c r="R237">
        <v>711.15</v>
      </c>
      <c r="S237" s="91">
        <f t="shared" si="15"/>
        <v>121.32145964481306</v>
      </c>
    </row>
    <row r="238" spans="14:19" x14ac:dyDescent="0.25">
      <c r="N238" s="87"/>
      <c r="O238" s="87"/>
      <c r="P238" s="74"/>
      <c r="Q238" s="77">
        <v>40091</v>
      </c>
      <c r="R238">
        <v>716</v>
      </c>
      <c r="S238" s="91">
        <f t="shared" si="15"/>
        <v>122.14886466383484</v>
      </c>
    </row>
    <row r="239" spans="14:19" x14ac:dyDescent="0.25">
      <c r="N239" s="87"/>
      <c r="O239" s="87"/>
      <c r="P239" s="74"/>
      <c r="Q239" s="77">
        <v>40092</v>
      </c>
      <c r="R239">
        <v>738.26</v>
      </c>
      <c r="S239" s="91">
        <f t="shared" si="15"/>
        <v>125.94639780268534</v>
      </c>
    </row>
    <row r="240" spans="14:19" x14ac:dyDescent="0.25">
      <c r="N240" s="87"/>
      <c r="O240" s="87"/>
      <c r="P240" s="74"/>
      <c r="Q240" s="77">
        <v>40093</v>
      </c>
      <c r="R240">
        <v>732.96</v>
      </c>
      <c r="S240" s="91">
        <f t="shared" si="15"/>
        <v>125.04222324581619</v>
      </c>
    </row>
    <row r="241" spans="14:19" x14ac:dyDescent="0.25">
      <c r="N241" s="87"/>
      <c r="O241" s="87"/>
      <c r="P241" s="74"/>
      <c r="Q241" s="77">
        <v>40094</v>
      </c>
      <c r="R241">
        <v>737.85</v>
      </c>
      <c r="S241" s="91">
        <f t="shared" si="15"/>
        <v>125.87645222375774</v>
      </c>
    </row>
    <row r="242" spans="14:19" x14ac:dyDescent="0.25">
      <c r="N242" s="87"/>
      <c r="O242" s="87"/>
      <c r="Q242" s="77">
        <v>40095</v>
      </c>
      <c r="R242">
        <v>743.27</v>
      </c>
      <c r="S242" s="91">
        <f t="shared" si="15"/>
        <v>126.80109865738619</v>
      </c>
    </row>
    <row r="243" spans="14:19" x14ac:dyDescent="0.25">
      <c r="N243" s="87"/>
      <c r="O243" s="87"/>
      <c r="Q243" s="77">
        <v>40098</v>
      </c>
      <c r="R243">
        <v>757.96</v>
      </c>
      <c r="S243" s="91">
        <f t="shared" ref="S243:S306" si="16">R243*S242/R242</f>
        <v>129.30719757067075</v>
      </c>
    </row>
    <row r="244" spans="14:19" x14ac:dyDescent="0.25">
      <c r="N244" s="87"/>
      <c r="O244" s="87"/>
      <c r="Q244" s="77">
        <v>40099</v>
      </c>
      <c r="R244">
        <v>748.42</v>
      </c>
      <c r="S244" s="91">
        <f t="shared" si="16"/>
        <v>127.67968336830623</v>
      </c>
    </row>
    <row r="245" spans="14:19" x14ac:dyDescent="0.25">
      <c r="N245" s="87"/>
      <c r="O245" s="87"/>
      <c r="Q245" s="77">
        <v>40100</v>
      </c>
      <c r="R245">
        <v>763.34</v>
      </c>
      <c r="S245" s="91">
        <f t="shared" si="16"/>
        <v>130.22502004537944</v>
      </c>
    </row>
    <row r="246" spans="14:19" x14ac:dyDescent="0.25">
      <c r="N246" s="87"/>
      <c r="O246" s="87"/>
      <c r="Q246" s="77">
        <v>40101</v>
      </c>
      <c r="R246">
        <v>751.28</v>
      </c>
      <c r="S246" s="91">
        <f t="shared" si="16"/>
        <v>128.1675964310696</v>
      </c>
    </row>
    <row r="247" spans="14:19" x14ac:dyDescent="0.25">
      <c r="N247" s="87"/>
      <c r="O247" s="87"/>
      <c r="Q247" s="77">
        <v>40102</v>
      </c>
      <c r="R247">
        <v>739.4</v>
      </c>
      <c r="S247" s="91">
        <f t="shared" si="16"/>
        <v>126.14088063189871</v>
      </c>
    </row>
    <row r="248" spans="14:19" x14ac:dyDescent="0.25">
      <c r="N248" s="87"/>
      <c r="O248" s="87"/>
      <c r="Q248" s="77">
        <v>40105</v>
      </c>
      <c r="R248">
        <v>752.55</v>
      </c>
      <c r="S248" s="91">
        <f t="shared" si="16"/>
        <v>128.38425712677221</v>
      </c>
    </row>
    <row r="249" spans="14:19" x14ac:dyDescent="0.25">
      <c r="N249" s="87"/>
      <c r="O249" s="87"/>
      <c r="Q249" s="77">
        <v>40106</v>
      </c>
      <c r="R249">
        <v>746.61</v>
      </c>
      <c r="S249" s="91">
        <f t="shared" si="16"/>
        <v>127.37089922718678</v>
      </c>
    </row>
    <row r="250" spans="14:19" x14ac:dyDescent="0.25">
      <c r="N250" s="87"/>
      <c r="O250" s="87"/>
      <c r="Q250" s="77">
        <v>40107</v>
      </c>
      <c r="R250">
        <v>744.6</v>
      </c>
      <c r="S250" s="91">
        <f t="shared" si="16"/>
        <v>127.02799529146847</v>
      </c>
    </row>
    <row r="251" spans="14:19" x14ac:dyDescent="0.25">
      <c r="N251" s="87"/>
      <c r="O251" s="87"/>
      <c r="Q251" s="77">
        <v>40108</v>
      </c>
      <c r="R251">
        <v>738.27</v>
      </c>
      <c r="S251" s="91">
        <f t="shared" si="16"/>
        <v>125.9481037924153</v>
      </c>
    </row>
    <row r="252" spans="14:19" x14ac:dyDescent="0.25">
      <c r="N252" s="87"/>
      <c r="O252" s="87"/>
      <c r="Q252" s="77">
        <v>40109</v>
      </c>
      <c r="R252">
        <v>745.43</v>
      </c>
      <c r="S252" s="91">
        <f t="shared" si="16"/>
        <v>127.16959243905363</v>
      </c>
    </row>
    <row r="253" spans="14:19" x14ac:dyDescent="0.25">
      <c r="N253" s="87"/>
      <c r="O253" s="87"/>
      <c r="Q253" s="77">
        <v>40112</v>
      </c>
      <c r="R253">
        <v>731.97</v>
      </c>
      <c r="S253" s="91">
        <f t="shared" si="16"/>
        <v>124.87333026255195</v>
      </c>
    </row>
    <row r="254" spans="14:19" x14ac:dyDescent="0.25">
      <c r="N254" s="87"/>
      <c r="O254" s="87"/>
      <c r="Q254" s="77">
        <v>40113</v>
      </c>
      <c r="R254">
        <v>727.83</v>
      </c>
      <c r="S254" s="91">
        <f t="shared" si="16"/>
        <v>124.16705051435602</v>
      </c>
    </row>
    <row r="255" spans="14:19" x14ac:dyDescent="0.25">
      <c r="N255" s="87"/>
      <c r="O255" s="87"/>
      <c r="Q255" s="77">
        <v>40114</v>
      </c>
      <c r="R255">
        <v>708.67</v>
      </c>
      <c r="S255" s="91">
        <f t="shared" si="16"/>
        <v>120.89837419178747</v>
      </c>
    </row>
    <row r="256" spans="14:19" x14ac:dyDescent="0.25">
      <c r="N256" s="87"/>
      <c r="O256" s="87"/>
      <c r="Q256" s="77">
        <v>40115</v>
      </c>
      <c r="R256">
        <v>716.21</v>
      </c>
      <c r="S256" s="91">
        <f t="shared" si="16"/>
        <v>122.18469044816362</v>
      </c>
    </row>
    <row r="257" spans="14:19" x14ac:dyDescent="0.25">
      <c r="N257" s="87"/>
      <c r="O257" s="87"/>
      <c r="Q257" s="77">
        <v>40116</v>
      </c>
      <c r="R257">
        <v>701.68</v>
      </c>
      <c r="S257" s="91">
        <f t="shared" si="16"/>
        <v>119.70588737055813</v>
      </c>
    </row>
    <row r="258" spans="14:19" x14ac:dyDescent="0.25">
      <c r="N258" s="87"/>
      <c r="O258" s="87"/>
      <c r="Q258" s="77">
        <v>40119</v>
      </c>
      <c r="R258">
        <v>711.47</v>
      </c>
      <c r="S258" s="91">
        <f t="shared" si="16"/>
        <v>121.3760513161712</v>
      </c>
    </row>
    <row r="259" spans="14:19" x14ac:dyDescent="0.25">
      <c r="N259" s="87"/>
      <c r="O259" s="87"/>
      <c r="Q259" s="77">
        <v>40120</v>
      </c>
      <c r="R259">
        <v>695.75</v>
      </c>
      <c r="S259" s="91">
        <f t="shared" si="16"/>
        <v>118.69423546070264</v>
      </c>
    </row>
    <row r="260" spans="14:19" x14ac:dyDescent="0.25">
      <c r="N260" s="87"/>
      <c r="O260" s="87"/>
      <c r="Q260" s="77">
        <v>40121</v>
      </c>
      <c r="R260">
        <v>708.12</v>
      </c>
      <c r="S260" s="91">
        <f t="shared" si="16"/>
        <v>120.80454475664068</v>
      </c>
    </row>
    <row r="261" spans="14:19" x14ac:dyDescent="0.25">
      <c r="N261" s="87"/>
      <c r="O261" s="87"/>
      <c r="Q261" s="77">
        <v>40122</v>
      </c>
      <c r="R261">
        <v>714.16</v>
      </c>
      <c r="S261" s="91">
        <f t="shared" si="16"/>
        <v>121.83496255352553</v>
      </c>
    </row>
    <row r="262" spans="14:19" x14ac:dyDescent="0.25">
      <c r="N262" s="87"/>
      <c r="O262" s="87"/>
      <c r="Q262" s="77">
        <v>40123</v>
      </c>
      <c r="R262">
        <v>714.23</v>
      </c>
      <c r="S262" s="91">
        <f t="shared" si="16"/>
        <v>121.84690448163514</v>
      </c>
    </row>
    <row r="263" spans="14:19" x14ac:dyDescent="0.25">
      <c r="N263" s="87"/>
      <c r="O263" s="87"/>
      <c r="Q263" s="77">
        <v>40126</v>
      </c>
      <c r="R263">
        <v>729.12</v>
      </c>
      <c r="S263" s="91">
        <f t="shared" si="16"/>
        <v>124.3871231895185</v>
      </c>
    </row>
    <row r="264" spans="14:19" x14ac:dyDescent="0.25">
      <c r="N264" s="87"/>
      <c r="O264" s="87"/>
      <c r="Q264" s="77">
        <v>40127</v>
      </c>
      <c r="R264">
        <v>726.9</v>
      </c>
      <c r="S264" s="91">
        <f t="shared" si="16"/>
        <v>124.00839346947141</v>
      </c>
    </row>
    <row r="265" spans="14:19" x14ac:dyDescent="0.25">
      <c r="N265" s="87"/>
      <c r="O265" s="87"/>
      <c r="Q265" s="77">
        <v>40128</v>
      </c>
      <c r="R265">
        <v>737.75</v>
      </c>
      <c r="S265" s="91">
        <f t="shared" si="16"/>
        <v>125.85939232645831</v>
      </c>
    </row>
    <row r="266" spans="14:19" x14ac:dyDescent="0.25">
      <c r="N266" s="87"/>
      <c r="O266" s="87"/>
      <c r="Q266" s="77">
        <v>40129</v>
      </c>
      <c r="R266">
        <v>734.92</v>
      </c>
      <c r="S266" s="91">
        <f t="shared" si="16"/>
        <v>125.37659723288476</v>
      </c>
    </row>
    <row r="267" spans="14:19" x14ac:dyDescent="0.25">
      <c r="N267" s="87"/>
      <c r="O267" s="87"/>
      <c r="Q267" s="77">
        <v>40130</v>
      </c>
      <c r="R267">
        <v>733.02</v>
      </c>
      <c r="S267" s="91">
        <f t="shared" si="16"/>
        <v>125.05245918419581</v>
      </c>
    </row>
    <row r="268" spans="14:19" x14ac:dyDescent="0.25">
      <c r="N268" s="87"/>
      <c r="O268" s="87"/>
      <c r="Q268" s="77">
        <v>40133</v>
      </c>
      <c r="R268">
        <v>743.95</v>
      </c>
      <c r="S268" s="91">
        <f t="shared" si="16"/>
        <v>126.91710595902225</v>
      </c>
    </row>
    <row r="269" spans="14:19" x14ac:dyDescent="0.25">
      <c r="N269" s="87"/>
      <c r="O269" s="87"/>
      <c r="Q269" s="77">
        <v>40134</v>
      </c>
      <c r="R269">
        <v>733.3</v>
      </c>
      <c r="S269" s="91">
        <f t="shared" si="16"/>
        <v>125.10022689663418</v>
      </c>
    </row>
    <row r="270" spans="14:19" x14ac:dyDescent="0.25">
      <c r="N270" s="87"/>
      <c r="O270" s="87"/>
      <c r="Q270" s="77">
        <v>40135</v>
      </c>
      <c r="R270">
        <v>739.73</v>
      </c>
      <c r="S270" s="91">
        <f t="shared" si="16"/>
        <v>126.19717829298678</v>
      </c>
    </row>
    <row r="271" spans="14:19" x14ac:dyDescent="0.25">
      <c r="N271" s="87"/>
      <c r="O271" s="87"/>
      <c r="Q271" s="77">
        <v>40136</v>
      </c>
      <c r="R271">
        <v>728.09</v>
      </c>
      <c r="S271" s="91">
        <f t="shared" si="16"/>
        <v>124.21140624733448</v>
      </c>
    </row>
    <row r="272" spans="14:19" x14ac:dyDescent="0.25">
      <c r="N272" s="87"/>
      <c r="O272" s="87"/>
      <c r="Q272" s="77">
        <v>40137</v>
      </c>
      <c r="R272">
        <v>726.54</v>
      </c>
      <c r="S272" s="91">
        <f t="shared" si="16"/>
        <v>123.94697783919349</v>
      </c>
    </row>
    <row r="273" spans="14:19" x14ac:dyDescent="0.25">
      <c r="N273" s="87"/>
      <c r="O273" s="87"/>
      <c r="Q273" s="77">
        <v>40140</v>
      </c>
      <c r="R273">
        <v>743.62</v>
      </c>
      <c r="S273" s="91">
        <f t="shared" si="16"/>
        <v>126.86080829793414</v>
      </c>
    </row>
    <row r="274" spans="14:19" x14ac:dyDescent="0.25">
      <c r="N274" s="87"/>
      <c r="O274" s="87"/>
      <c r="Q274" s="77">
        <v>40141</v>
      </c>
      <c r="R274">
        <v>738.47</v>
      </c>
      <c r="S274" s="91">
        <f t="shared" si="16"/>
        <v>125.9822235870141</v>
      </c>
    </row>
    <row r="275" spans="14:19" x14ac:dyDescent="0.25">
      <c r="N275" s="87"/>
      <c r="O275" s="87"/>
      <c r="Q275" s="77">
        <v>40142</v>
      </c>
      <c r="R275">
        <v>743.9</v>
      </c>
      <c r="S275" s="91">
        <f t="shared" si="16"/>
        <v>126.90857601037251</v>
      </c>
    </row>
    <row r="276" spans="14:19" x14ac:dyDescent="0.25">
      <c r="N276" s="87"/>
      <c r="O276" s="87"/>
      <c r="Q276" s="77">
        <v>40143</v>
      </c>
      <c r="R276">
        <v>723.11</v>
      </c>
      <c r="S276" s="91">
        <f t="shared" si="16"/>
        <v>123.36182336182347</v>
      </c>
    </row>
    <row r="277" spans="14:19" x14ac:dyDescent="0.25">
      <c r="N277" s="87"/>
      <c r="O277" s="87"/>
      <c r="Q277" s="77">
        <v>40144</v>
      </c>
      <c r="R277">
        <v>730.94</v>
      </c>
      <c r="S277" s="91">
        <f t="shared" si="16"/>
        <v>124.69761332036792</v>
      </c>
    </row>
    <row r="278" spans="14:19" x14ac:dyDescent="0.25">
      <c r="N278" s="87"/>
      <c r="O278" s="87"/>
      <c r="Q278" s="77">
        <v>40147</v>
      </c>
      <c r="R278">
        <v>726.02</v>
      </c>
      <c r="S278" s="91">
        <f t="shared" si="16"/>
        <v>123.85826637323652</v>
      </c>
    </row>
    <row r="279" spans="14:19" x14ac:dyDescent="0.25">
      <c r="N279" s="87"/>
      <c r="O279" s="87"/>
      <c r="Q279" s="77">
        <v>40148</v>
      </c>
      <c r="R279">
        <v>739.77</v>
      </c>
      <c r="S279" s="91">
        <f t="shared" si="16"/>
        <v>126.20400225190653</v>
      </c>
    </row>
    <row r="280" spans="14:19" x14ac:dyDescent="0.25">
      <c r="N280" s="87"/>
      <c r="O280" s="87"/>
      <c r="Q280" s="77">
        <v>40149</v>
      </c>
      <c r="R280">
        <v>741.08</v>
      </c>
      <c r="S280" s="91">
        <f t="shared" si="16"/>
        <v>126.42748690652893</v>
      </c>
    </row>
    <row r="281" spans="14:19" x14ac:dyDescent="0.25">
      <c r="N281" s="87"/>
      <c r="O281" s="87"/>
      <c r="Q281" s="77">
        <v>40150</v>
      </c>
      <c r="R281">
        <v>743.77</v>
      </c>
      <c r="S281" s="91">
        <f t="shared" si="16"/>
        <v>126.88639814388328</v>
      </c>
    </row>
    <row r="282" spans="14:19" x14ac:dyDescent="0.25">
      <c r="N282" s="87"/>
      <c r="O282" s="87"/>
      <c r="Q282" s="77">
        <v>40151</v>
      </c>
      <c r="R282">
        <v>744.22</v>
      </c>
      <c r="S282" s="91">
        <f t="shared" si="16"/>
        <v>126.96316768173067</v>
      </c>
    </row>
    <row r="283" spans="14:19" x14ac:dyDescent="0.25">
      <c r="N283" s="87"/>
      <c r="O283" s="87"/>
      <c r="Q283" s="77">
        <v>40154</v>
      </c>
      <c r="R283">
        <v>742.55</v>
      </c>
      <c r="S283" s="91">
        <f t="shared" si="16"/>
        <v>126.67826739683038</v>
      </c>
    </row>
    <row r="284" spans="14:19" x14ac:dyDescent="0.25">
      <c r="N284" s="87"/>
      <c r="O284" s="87"/>
      <c r="Q284" s="77">
        <v>40155</v>
      </c>
      <c r="R284">
        <v>731.83</v>
      </c>
      <c r="S284" s="91">
        <f t="shared" si="16"/>
        <v>124.84944640633275</v>
      </c>
    </row>
    <row r="285" spans="14:19" x14ac:dyDescent="0.25">
      <c r="N285" s="87"/>
      <c r="O285" s="87"/>
      <c r="Q285" s="77">
        <v>40156</v>
      </c>
      <c r="R285">
        <v>728.42</v>
      </c>
      <c r="S285" s="91">
        <f t="shared" si="16"/>
        <v>124.26770390842256</v>
      </c>
    </row>
    <row r="286" spans="14:19" x14ac:dyDescent="0.25">
      <c r="N286" s="87"/>
      <c r="O286" s="87"/>
      <c r="Q286" s="77">
        <v>40157</v>
      </c>
      <c r="R286">
        <v>733.1</v>
      </c>
      <c r="S286" s="91">
        <f t="shared" si="16"/>
        <v>125.06610710203535</v>
      </c>
    </row>
    <row r="287" spans="14:19" x14ac:dyDescent="0.25">
      <c r="N287" s="87"/>
      <c r="O287" s="87"/>
      <c r="Q287" s="77">
        <v>40158</v>
      </c>
      <c r="R287">
        <v>732.72</v>
      </c>
      <c r="S287" s="91">
        <f t="shared" si="16"/>
        <v>125.00127949229756</v>
      </c>
    </row>
    <row r="288" spans="14:19" x14ac:dyDescent="0.25">
      <c r="N288" s="87"/>
      <c r="O288" s="87"/>
      <c r="Q288" s="77">
        <v>40161</v>
      </c>
      <c r="R288">
        <v>738.83</v>
      </c>
      <c r="S288" s="91">
        <f t="shared" si="16"/>
        <v>126.04363921729201</v>
      </c>
    </row>
    <row r="289" spans="14:19" x14ac:dyDescent="0.25">
      <c r="N289" s="87"/>
      <c r="O289" s="87"/>
      <c r="Q289" s="77">
        <v>40162</v>
      </c>
      <c r="R289">
        <v>734.37</v>
      </c>
      <c r="S289" s="91">
        <f t="shared" si="16"/>
        <v>125.28276779773795</v>
      </c>
    </row>
    <row r="290" spans="14:19" x14ac:dyDescent="0.25">
      <c r="N290" s="87"/>
      <c r="O290" s="87"/>
      <c r="Q290" s="77">
        <v>40163</v>
      </c>
      <c r="R290">
        <v>738.84</v>
      </c>
      <c r="S290" s="91">
        <f t="shared" si="16"/>
        <v>126.04534520702195</v>
      </c>
    </row>
    <row r="291" spans="14:19" x14ac:dyDescent="0.25">
      <c r="N291" s="87"/>
      <c r="O291" s="87"/>
      <c r="Q291" s="77">
        <v>40164</v>
      </c>
      <c r="R291">
        <v>729.68</v>
      </c>
      <c r="S291" s="91">
        <f t="shared" si="16"/>
        <v>124.48265861439522</v>
      </c>
    </row>
    <row r="292" spans="14:19" x14ac:dyDescent="0.25">
      <c r="N292" s="87"/>
      <c r="O292" s="87"/>
      <c r="Q292" s="77">
        <v>40165</v>
      </c>
      <c r="R292">
        <v>724.97</v>
      </c>
      <c r="S292" s="91">
        <f t="shared" si="16"/>
        <v>123.67913745159262</v>
      </c>
    </row>
    <row r="293" spans="14:19" x14ac:dyDescent="0.25">
      <c r="N293" s="87"/>
      <c r="O293" s="87"/>
      <c r="Q293" s="77">
        <v>40168</v>
      </c>
      <c r="R293">
        <v>737.7</v>
      </c>
      <c r="S293" s="91">
        <f t="shared" si="16"/>
        <v>125.85086237780857</v>
      </c>
    </row>
    <row r="294" spans="14:19" x14ac:dyDescent="0.25">
      <c r="N294" s="87"/>
      <c r="O294" s="87"/>
      <c r="Q294" s="77">
        <v>40169</v>
      </c>
      <c r="R294">
        <v>744.6</v>
      </c>
      <c r="S294" s="91">
        <f t="shared" si="16"/>
        <v>127.02799529146843</v>
      </c>
    </row>
    <row r="295" spans="14:19" x14ac:dyDescent="0.25">
      <c r="N295" s="87"/>
      <c r="O295" s="87"/>
      <c r="Q295" s="77">
        <v>40170</v>
      </c>
      <c r="R295">
        <v>750.59</v>
      </c>
      <c r="S295" s="91">
        <f t="shared" si="16"/>
        <v>128.04988313970358</v>
      </c>
    </row>
    <row r="296" spans="14:19" x14ac:dyDescent="0.25">
      <c r="N296" s="87"/>
      <c r="O296" s="87"/>
      <c r="Q296" s="77">
        <v>40171</v>
      </c>
      <c r="R296">
        <v>753.93</v>
      </c>
      <c r="S296" s="91">
        <f t="shared" si="16"/>
        <v>128.61968370950416</v>
      </c>
    </row>
    <row r="297" spans="14:19" x14ac:dyDescent="0.25">
      <c r="N297" s="87"/>
      <c r="O297" s="87"/>
      <c r="Q297" s="77">
        <v>40172</v>
      </c>
      <c r="R297">
        <v>753.93</v>
      </c>
      <c r="S297" s="91">
        <f t="shared" si="16"/>
        <v>128.61968370950416</v>
      </c>
    </row>
    <row r="298" spans="14:19" x14ac:dyDescent="0.25">
      <c r="N298" s="87"/>
      <c r="O298" s="87"/>
      <c r="Q298" s="77">
        <v>40175</v>
      </c>
      <c r="R298">
        <v>756.23</v>
      </c>
      <c r="S298" s="91">
        <f t="shared" si="16"/>
        <v>129.01206134739078</v>
      </c>
    </row>
    <row r="299" spans="14:19" x14ac:dyDescent="0.25">
      <c r="N299" s="87"/>
      <c r="O299" s="87"/>
      <c r="Q299" s="77">
        <v>40176</v>
      </c>
      <c r="R299">
        <v>761.53</v>
      </c>
      <c r="S299" s="91">
        <f t="shared" si="16"/>
        <v>129.91623590425993</v>
      </c>
    </row>
    <row r="300" spans="14:19" x14ac:dyDescent="0.25">
      <c r="N300" s="87"/>
      <c r="O300" s="87"/>
      <c r="Q300" s="77">
        <v>40177</v>
      </c>
      <c r="R300">
        <v>750.75</v>
      </c>
      <c r="S300" s="91">
        <f t="shared" si="16"/>
        <v>128.07717897538265</v>
      </c>
    </row>
    <row r="301" spans="14:19" x14ac:dyDescent="0.25">
      <c r="N301" s="87"/>
      <c r="O301" s="87"/>
      <c r="Q301" s="77">
        <v>40178</v>
      </c>
      <c r="R301">
        <v>748.88</v>
      </c>
      <c r="S301" s="91">
        <f t="shared" si="16"/>
        <v>127.75815889588354</v>
      </c>
    </row>
    <row r="302" spans="14:19" x14ac:dyDescent="0.25">
      <c r="N302" s="87"/>
      <c r="O302" s="87"/>
      <c r="Q302" s="77">
        <v>40179</v>
      </c>
      <c r="R302">
        <v>748.88</v>
      </c>
      <c r="S302" s="91">
        <f t="shared" si="16"/>
        <v>127.75815889588354</v>
      </c>
    </row>
    <row r="303" spans="14:19" x14ac:dyDescent="0.25">
      <c r="N303" s="87"/>
      <c r="O303" s="87"/>
      <c r="Q303" s="77">
        <v>40182</v>
      </c>
      <c r="R303">
        <v>766.31</v>
      </c>
      <c r="S303" s="91">
        <f t="shared" si="16"/>
        <v>130.73169899517214</v>
      </c>
    </row>
    <row r="304" spans="14:19" x14ac:dyDescent="0.25">
      <c r="N304" s="87"/>
      <c r="O304" s="87"/>
      <c r="Q304" s="77">
        <v>40183</v>
      </c>
      <c r="R304">
        <v>769.31</v>
      </c>
      <c r="S304" s="91">
        <f t="shared" si="16"/>
        <v>131.24349591415469</v>
      </c>
    </row>
    <row r="305" spans="14:19" x14ac:dyDescent="0.25">
      <c r="N305" s="87"/>
      <c r="O305" s="87"/>
      <c r="Q305" s="77">
        <v>40184</v>
      </c>
      <c r="R305">
        <v>770.31</v>
      </c>
      <c r="S305" s="91">
        <f t="shared" si="16"/>
        <v>131.41409488714888</v>
      </c>
    </row>
    <row r="306" spans="14:19" x14ac:dyDescent="0.25">
      <c r="N306" s="87"/>
      <c r="O306" s="87"/>
      <c r="Q306" s="77">
        <v>40185</v>
      </c>
      <c r="R306">
        <v>770</v>
      </c>
      <c r="S306" s="91">
        <f t="shared" si="16"/>
        <v>131.36120920552068</v>
      </c>
    </row>
    <row r="307" spans="14:19" x14ac:dyDescent="0.25">
      <c r="N307" s="87"/>
      <c r="O307" s="87"/>
      <c r="Q307" s="77">
        <v>40186</v>
      </c>
      <c r="R307">
        <v>772.06</v>
      </c>
      <c r="S307" s="91">
        <f t="shared" ref="S307:S370" si="17">R307*S306/R306</f>
        <v>131.71264308988867</v>
      </c>
    </row>
    <row r="308" spans="14:19" x14ac:dyDescent="0.25">
      <c r="N308" s="87"/>
      <c r="O308" s="87"/>
      <c r="Q308" s="77">
        <v>40189</v>
      </c>
      <c r="R308">
        <v>773.15</v>
      </c>
      <c r="S308" s="91">
        <f t="shared" si="17"/>
        <v>131.89859597045233</v>
      </c>
    </row>
    <row r="309" spans="14:19" x14ac:dyDescent="0.25">
      <c r="N309" s="87"/>
      <c r="O309" s="87"/>
      <c r="Q309" s="77">
        <v>40190</v>
      </c>
      <c r="R309">
        <v>764.5</v>
      </c>
      <c r="S309" s="91">
        <f t="shared" si="17"/>
        <v>130.42291485405266</v>
      </c>
    </row>
    <row r="310" spans="14:19" x14ac:dyDescent="0.25">
      <c r="N310" s="87"/>
      <c r="O310" s="87"/>
      <c r="Q310" s="77">
        <v>40191</v>
      </c>
      <c r="R310">
        <v>760.9</v>
      </c>
      <c r="S310" s="91">
        <f t="shared" si="17"/>
        <v>129.8087585512736</v>
      </c>
    </row>
    <row r="311" spans="14:19" x14ac:dyDescent="0.25">
      <c r="N311" s="87"/>
      <c r="O311" s="87"/>
      <c r="Q311" s="77">
        <v>40192</v>
      </c>
      <c r="R311">
        <v>762.29</v>
      </c>
      <c r="S311" s="91">
        <f t="shared" si="17"/>
        <v>130.04589112373552</v>
      </c>
    </row>
    <row r="312" spans="14:19" x14ac:dyDescent="0.25">
      <c r="N312" s="87"/>
      <c r="O312" s="87"/>
      <c r="Q312" s="77">
        <v>40193</v>
      </c>
      <c r="R312">
        <v>752.25</v>
      </c>
      <c r="S312" s="91">
        <f t="shared" si="17"/>
        <v>128.33307743487393</v>
      </c>
    </row>
    <row r="313" spans="14:19" x14ac:dyDescent="0.25">
      <c r="N313" s="87"/>
      <c r="O313" s="87"/>
      <c r="Q313" s="77">
        <v>40196</v>
      </c>
      <c r="R313">
        <v>754.59</v>
      </c>
      <c r="S313" s="91">
        <f t="shared" si="17"/>
        <v>128.73227903168032</v>
      </c>
    </row>
    <row r="314" spans="14:19" x14ac:dyDescent="0.25">
      <c r="N314" s="87"/>
      <c r="O314" s="87"/>
      <c r="Q314" s="77">
        <v>40197</v>
      </c>
      <c r="R314">
        <v>753.52</v>
      </c>
      <c r="S314" s="91">
        <f t="shared" si="17"/>
        <v>128.54973813057654</v>
      </c>
    </row>
    <row r="315" spans="14:19" x14ac:dyDescent="0.25">
      <c r="N315" s="87"/>
      <c r="O315" s="87"/>
      <c r="Q315" s="77">
        <v>40198</v>
      </c>
      <c r="R315">
        <v>737.34</v>
      </c>
      <c r="S315" s="91">
        <f t="shared" si="17"/>
        <v>125.78944674753068</v>
      </c>
    </row>
    <row r="316" spans="14:19" x14ac:dyDescent="0.25">
      <c r="N316" s="87"/>
      <c r="O316" s="87"/>
      <c r="Q316" s="77">
        <v>40199</v>
      </c>
      <c r="R316">
        <v>728.38</v>
      </c>
      <c r="S316" s="91">
        <f t="shared" si="17"/>
        <v>124.26087994950279</v>
      </c>
    </row>
    <row r="317" spans="14:19" x14ac:dyDescent="0.25">
      <c r="N317" s="87"/>
      <c r="O317" s="87"/>
      <c r="Q317" s="77">
        <v>40200</v>
      </c>
      <c r="R317">
        <v>726.26</v>
      </c>
      <c r="S317" s="91">
        <f t="shared" si="17"/>
        <v>123.89921012675514</v>
      </c>
    </row>
    <row r="318" spans="14:19" x14ac:dyDescent="0.25">
      <c r="N318" s="87"/>
      <c r="O318" s="87"/>
      <c r="Q318" s="77">
        <v>40203</v>
      </c>
      <c r="R318">
        <v>719.05</v>
      </c>
      <c r="S318" s="91">
        <f t="shared" si="17"/>
        <v>122.66919153146706</v>
      </c>
    </row>
    <row r="319" spans="14:19" x14ac:dyDescent="0.25">
      <c r="N319" s="87"/>
      <c r="O319" s="87"/>
      <c r="Q319" s="77">
        <v>40204</v>
      </c>
      <c r="R319">
        <v>719.91</v>
      </c>
      <c r="S319" s="91">
        <f t="shared" si="17"/>
        <v>122.81590664824206</v>
      </c>
    </row>
    <row r="320" spans="14:19" x14ac:dyDescent="0.25">
      <c r="N320" s="87"/>
      <c r="O320" s="87"/>
      <c r="Q320" s="77">
        <v>40205</v>
      </c>
      <c r="R320">
        <v>711.15</v>
      </c>
      <c r="S320" s="91">
        <f t="shared" si="17"/>
        <v>121.32145964481302</v>
      </c>
    </row>
    <row r="321" spans="14:19" x14ac:dyDescent="0.25">
      <c r="N321" s="87"/>
      <c r="O321" s="87"/>
      <c r="Q321" s="77">
        <v>40206</v>
      </c>
      <c r="R321">
        <v>701.18</v>
      </c>
      <c r="S321" s="91">
        <f t="shared" si="17"/>
        <v>119.62058788406102</v>
      </c>
    </row>
    <row r="322" spans="14:19" x14ac:dyDescent="0.25">
      <c r="N322" s="87"/>
      <c r="O322" s="87"/>
      <c r="Q322" s="77">
        <v>40207</v>
      </c>
      <c r="R322">
        <v>710.12</v>
      </c>
      <c r="S322" s="91">
        <f t="shared" si="17"/>
        <v>121.14574270262904</v>
      </c>
    </row>
    <row r="323" spans="14:19" x14ac:dyDescent="0.25">
      <c r="N323" s="87"/>
      <c r="O323" s="87"/>
      <c r="Q323" s="77">
        <v>40210</v>
      </c>
      <c r="R323">
        <v>719.64</v>
      </c>
      <c r="S323" s="91">
        <f t="shared" si="17"/>
        <v>122.76984492553366</v>
      </c>
    </row>
    <row r="324" spans="14:19" x14ac:dyDescent="0.25">
      <c r="N324" s="87"/>
      <c r="O324" s="87"/>
      <c r="Q324" s="77">
        <v>40211</v>
      </c>
      <c r="R324">
        <v>726.45</v>
      </c>
      <c r="S324" s="91">
        <f t="shared" si="17"/>
        <v>123.93162393162405</v>
      </c>
    </row>
    <row r="325" spans="14:19" x14ac:dyDescent="0.25">
      <c r="N325" s="87"/>
      <c r="O325" s="87"/>
      <c r="Q325" s="77">
        <v>40212</v>
      </c>
      <c r="R325">
        <v>722.25</v>
      </c>
      <c r="S325" s="91">
        <f t="shared" si="17"/>
        <v>123.21510824504847</v>
      </c>
    </row>
    <row r="326" spans="14:19" x14ac:dyDescent="0.25">
      <c r="N326" s="87"/>
      <c r="O326" s="87"/>
      <c r="Q326" s="77">
        <v>40213</v>
      </c>
      <c r="R326">
        <v>702.11</v>
      </c>
      <c r="S326" s="91">
        <f t="shared" si="17"/>
        <v>119.77924492894562</v>
      </c>
    </row>
    <row r="327" spans="14:19" x14ac:dyDescent="0.25">
      <c r="N327" s="87"/>
      <c r="O327" s="87"/>
      <c r="Q327" s="77">
        <v>40214</v>
      </c>
      <c r="R327">
        <v>687.6</v>
      </c>
      <c r="S327" s="91">
        <f t="shared" si="17"/>
        <v>117.30385383080002</v>
      </c>
    </row>
    <row r="328" spans="14:19" x14ac:dyDescent="0.25">
      <c r="N328" s="87"/>
      <c r="O328" s="87"/>
      <c r="Q328" s="77">
        <v>40217</v>
      </c>
      <c r="R328">
        <v>693.7</v>
      </c>
      <c r="S328" s="91">
        <f t="shared" si="17"/>
        <v>118.34450756606455</v>
      </c>
    </row>
    <row r="329" spans="14:19" x14ac:dyDescent="0.25">
      <c r="N329" s="87"/>
      <c r="O329" s="87"/>
      <c r="Q329" s="77">
        <v>40218</v>
      </c>
      <c r="R329">
        <v>698.16</v>
      </c>
      <c r="S329" s="91">
        <f t="shared" si="17"/>
        <v>119.10537898561859</v>
      </c>
    </row>
    <row r="330" spans="14:19" x14ac:dyDescent="0.25">
      <c r="N330" s="87"/>
      <c r="O330" s="87"/>
      <c r="Q330" s="77">
        <v>40219</v>
      </c>
      <c r="R330">
        <v>702.26</v>
      </c>
      <c r="S330" s="91">
        <f t="shared" si="17"/>
        <v>119.80483477489474</v>
      </c>
    </row>
    <row r="331" spans="14:19" x14ac:dyDescent="0.25">
      <c r="N331" s="87"/>
      <c r="O331" s="87"/>
      <c r="Q331" s="77">
        <v>40220</v>
      </c>
      <c r="R331">
        <v>698.87</v>
      </c>
      <c r="S331" s="91">
        <f t="shared" si="17"/>
        <v>119.22650425644447</v>
      </c>
    </row>
    <row r="332" spans="14:19" x14ac:dyDescent="0.25">
      <c r="N332" s="87"/>
      <c r="O332" s="87"/>
      <c r="Q332" s="77">
        <v>40221</v>
      </c>
      <c r="R332">
        <v>695.62</v>
      </c>
      <c r="S332" s="91">
        <f t="shared" si="17"/>
        <v>118.67205759421337</v>
      </c>
    </row>
    <row r="333" spans="14:19" x14ac:dyDescent="0.25">
      <c r="N333" s="87"/>
      <c r="O333" s="87"/>
      <c r="Q333" s="77">
        <v>40224</v>
      </c>
      <c r="R333">
        <v>697.17</v>
      </c>
      <c r="S333" s="91">
        <f t="shared" si="17"/>
        <v>118.93648600235436</v>
      </c>
    </row>
    <row r="334" spans="14:19" x14ac:dyDescent="0.25">
      <c r="N334" s="87"/>
      <c r="O334" s="87"/>
      <c r="Q334" s="77">
        <v>40225</v>
      </c>
      <c r="R334">
        <v>708.82</v>
      </c>
      <c r="S334" s="91">
        <f t="shared" si="17"/>
        <v>120.92396403773661</v>
      </c>
    </row>
    <row r="335" spans="14:19" x14ac:dyDescent="0.25">
      <c r="N335" s="87"/>
      <c r="O335" s="87"/>
      <c r="Q335" s="77">
        <v>40226</v>
      </c>
      <c r="R335">
        <v>713.96</v>
      </c>
      <c r="S335" s="91">
        <f t="shared" si="17"/>
        <v>121.80084275892671</v>
      </c>
    </row>
    <row r="336" spans="14:19" x14ac:dyDescent="0.25">
      <c r="N336" s="87"/>
      <c r="O336" s="87"/>
      <c r="Q336" s="77">
        <v>40227</v>
      </c>
      <c r="R336">
        <v>720.4</v>
      </c>
      <c r="S336" s="91">
        <f t="shared" si="17"/>
        <v>122.89950014500923</v>
      </c>
    </row>
    <row r="337" spans="14:19" x14ac:dyDescent="0.25">
      <c r="N337" s="87"/>
      <c r="O337" s="87"/>
      <c r="Q337" s="77">
        <v>40228</v>
      </c>
      <c r="R337">
        <v>728.2</v>
      </c>
      <c r="S337" s="91">
        <f t="shared" si="17"/>
        <v>124.23017213436385</v>
      </c>
    </row>
    <row r="338" spans="14:19" x14ac:dyDescent="0.25">
      <c r="N338" s="87"/>
      <c r="O338" s="87"/>
      <c r="Q338" s="77">
        <v>40231</v>
      </c>
      <c r="R338">
        <v>726.97</v>
      </c>
      <c r="S338" s="91">
        <f t="shared" si="17"/>
        <v>124.02033539758101</v>
      </c>
    </row>
    <row r="339" spans="14:19" x14ac:dyDescent="0.25">
      <c r="N339" s="87"/>
      <c r="O339" s="87"/>
      <c r="Q339" s="77">
        <v>40232</v>
      </c>
      <c r="R339">
        <v>719.03</v>
      </c>
      <c r="S339" s="91">
        <f t="shared" si="17"/>
        <v>122.66577955200719</v>
      </c>
    </row>
    <row r="340" spans="14:19" x14ac:dyDescent="0.25">
      <c r="N340" s="87"/>
      <c r="O340" s="87"/>
      <c r="Q340" s="77">
        <v>40233</v>
      </c>
      <c r="R340">
        <v>722.81</v>
      </c>
      <c r="S340" s="91">
        <f t="shared" si="17"/>
        <v>123.3106436699252</v>
      </c>
    </row>
    <row r="341" spans="14:19" x14ac:dyDescent="0.25">
      <c r="N341" s="87"/>
      <c r="O341" s="87"/>
      <c r="Q341" s="77">
        <v>40234</v>
      </c>
      <c r="R341">
        <v>715.82</v>
      </c>
      <c r="S341" s="91">
        <f t="shared" si="17"/>
        <v>122.11815684869589</v>
      </c>
    </row>
    <row r="342" spans="14:19" x14ac:dyDescent="0.25">
      <c r="N342" s="87"/>
      <c r="O342" s="87"/>
      <c r="Q342" s="77">
        <v>40235</v>
      </c>
      <c r="R342">
        <v>731.5</v>
      </c>
      <c r="S342" s="91">
        <f t="shared" si="17"/>
        <v>124.79314874524466</v>
      </c>
    </row>
    <row r="343" spans="14:19" x14ac:dyDescent="0.25">
      <c r="N343" s="87"/>
      <c r="O343" s="87"/>
      <c r="Q343" s="77">
        <v>40238</v>
      </c>
      <c r="R343">
        <v>744.91</v>
      </c>
      <c r="S343" s="91">
        <f t="shared" si="17"/>
        <v>127.08088097309665</v>
      </c>
    </row>
    <row r="344" spans="14:19" x14ac:dyDescent="0.25">
      <c r="N344" s="87"/>
      <c r="O344" s="87"/>
      <c r="Q344" s="77">
        <v>40239</v>
      </c>
      <c r="R344">
        <v>756.73</v>
      </c>
      <c r="S344" s="91">
        <f t="shared" si="17"/>
        <v>129.0973608338879</v>
      </c>
    </row>
    <row r="345" spans="14:19" x14ac:dyDescent="0.25">
      <c r="N345" s="87"/>
      <c r="O345" s="87"/>
      <c r="Q345" s="77">
        <v>40240</v>
      </c>
      <c r="R345">
        <v>763.21</v>
      </c>
      <c r="S345" s="91">
        <f t="shared" si="17"/>
        <v>130.20284217889022</v>
      </c>
    </row>
    <row r="346" spans="14:19" x14ac:dyDescent="0.25">
      <c r="N346" s="87"/>
      <c r="O346" s="87"/>
      <c r="Q346" s="77">
        <v>40241</v>
      </c>
      <c r="R346">
        <v>760.59</v>
      </c>
      <c r="S346" s="91">
        <f t="shared" si="17"/>
        <v>129.75587286964546</v>
      </c>
    </row>
    <row r="347" spans="14:19" x14ac:dyDescent="0.25">
      <c r="N347" s="87"/>
      <c r="O347" s="87"/>
      <c r="Q347" s="77">
        <v>40242</v>
      </c>
      <c r="R347">
        <v>770.83</v>
      </c>
      <c r="S347" s="91">
        <f t="shared" si="17"/>
        <v>131.50280635310591</v>
      </c>
    </row>
    <row r="348" spans="14:19" x14ac:dyDescent="0.25">
      <c r="N348" s="87"/>
      <c r="O348" s="87"/>
      <c r="Q348" s="77">
        <v>40245</v>
      </c>
      <c r="R348">
        <v>774.49</v>
      </c>
      <c r="S348" s="91">
        <f t="shared" si="17"/>
        <v>132.12719859426463</v>
      </c>
    </row>
    <row r="349" spans="14:19" x14ac:dyDescent="0.25">
      <c r="N349" s="87"/>
      <c r="O349" s="87"/>
      <c r="Q349" s="77">
        <v>40246</v>
      </c>
      <c r="R349">
        <v>774.33</v>
      </c>
      <c r="S349" s="91">
        <f t="shared" si="17"/>
        <v>132.09990275858556</v>
      </c>
    </row>
    <row r="350" spans="14:19" x14ac:dyDescent="0.25">
      <c r="N350" s="87"/>
      <c r="O350" s="87"/>
      <c r="Q350" s="77">
        <v>40247</v>
      </c>
      <c r="R350">
        <v>784.94</v>
      </c>
      <c r="S350" s="91">
        <f t="shared" si="17"/>
        <v>133.90995786205383</v>
      </c>
    </row>
    <row r="351" spans="14:19" x14ac:dyDescent="0.25">
      <c r="N351" s="87"/>
      <c r="O351" s="87"/>
      <c r="Q351" s="77">
        <v>40248</v>
      </c>
      <c r="R351">
        <v>779.77</v>
      </c>
      <c r="S351" s="91">
        <f t="shared" si="17"/>
        <v>133.02796117167389</v>
      </c>
    </row>
    <row r="352" spans="14:19" x14ac:dyDescent="0.25">
      <c r="N352" s="87"/>
      <c r="O352" s="87"/>
      <c r="Q352" s="77">
        <v>40249</v>
      </c>
      <c r="R352">
        <v>779.91</v>
      </c>
      <c r="S352" s="91">
        <f t="shared" si="17"/>
        <v>133.05184502789308</v>
      </c>
    </row>
    <row r="353" spans="14:19" x14ac:dyDescent="0.25">
      <c r="N353" s="87"/>
      <c r="O353" s="87"/>
      <c r="Q353" s="77">
        <v>40252</v>
      </c>
      <c r="R353">
        <v>775.59</v>
      </c>
      <c r="S353" s="91">
        <f t="shared" si="17"/>
        <v>132.3148574645582</v>
      </c>
    </row>
    <row r="354" spans="14:19" x14ac:dyDescent="0.25">
      <c r="N354" s="87"/>
      <c r="O354" s="87"/>
      <c r="Q354" s="77">
        <v>40253</v>
      </c>
      <c r="R354">
        <v>781.19</v>
      </c>
      <c r="S354" s="91">
        <f t="shared" si="17"/>
        <v>133.27021171332564</v>
      </c>
    </row>
    <row r="355" spans="14:19" x14ac:dyDescent="0.25">
      <c r="N355" s="87"/>
      <c r="O355" s="87"/>
      <c r="Q355" s="77">
        <v>40254</v>
      </c>
      <c r="R355">
        <v>782.05</v>
      </c>
      <c r="S355" s="91">
        <f t="shared" si="17"/>
        <v>133.41692683010061</v>
      </c>
    </row>
    <row r="356" spans="14:19" x14ac:dyDescent="0.25">
      <c r="N356" s="87"/>
      <c r="O356" s="87"/>
      <c r="Q356" s="77">
        <v>40255</v>
      </c>
      <c r="R356">
        <v>776.3</v>
      </c>
      <c r="S356" s="91">
        <f t="shared" si="17"/>
        <v>132.43598273538407</v>
      </c>
    </row>
    <row r="357" spans="14:19" x14ac:dyDescent="0.25">
      <c r="N357" s="87"/>
      <c r="O357" s="87"/>
      <c r="Q357" s="77">
        <v>40256</v>
      </c>
      <c r="R357">
        <v>780.86</v>
      </c>
      <c r="S357" s="91">
        <f t="shared" si="17"/>
        <v>133.21391405223756</v>
      </c>
    </row>
    <row r="358" spans="14:19" x14ac:dyDescent="0.25">
      <c r="N358" s="87"/>
      <c r="O358" s="87"/>
      <c r="Q358" s="77">
        <v>40259</v>
      </c>
      <c r="R358">
        <v>777.72</v>
      </c>
      <c r="S358" s="91">
        <f t="shared" si="17"/>
        <v>132.67823327703582</v>
      </c>
    </row>
    <row r="359" spans="14:19" x14ac:dyDescent="0.25">
      <c r="N359" s="87"/>
      <c r="O359" s="87"/>
      <c r="Q359" s="77">
        <v>40260</v>
      </c>
      <c r="R359">
        <v>783.3</v>
      </c>
      <c r="S359" s="91">
        <f t="shared" si="17"/>
        <v>133.63017554634334</v>
      </c>
    </row>
    <row r="360" spans="14:19" x14ac:dyDescent="0.25">
      <c r="N360" s="87"/>
      <c r="O360" s="87"/>
      <c r="Q360" s="77">
        <v>40261</v>
      </c>
      <c r="R360">
        <v>781.61</v>
      </c>
      <c r="S360" s="91">
        <f t="shared" si="17"/>
        <v>133.34186328198317</v>
      </c>
    </row>
    <row r="361" spans="14:19" x14ac:dyDescent="0.25">
      <c r="N361" s="87"/>
      <c r="O361" s="87"/>
      <c r="Q361" s="77">
        <v>40262</v>
      </c>
      <c r="R361">
        <v>790.79</v>
      </c>
      <c r="S361" s="91">
        <f t="shared" si="17"/>
        <v>134.90796185406975</v>
      </c>
    </row>
    <row r="362" spans="14:19" x14ac:dyDescent="0.25">
      <c r="N362" s="87"/>
      <c r="O362" s="87"/>
      <c r="Q362" s="77">
        <v>40263</v>
      </c>
      <c r="R362">
        <v>789.52</v>
      </c>
      <c r="S362" s="91">
        <f t="shared" si="17"/>
        <v>134.69130115836714</v>
      </c>
    </row>
    <row r="363" spans="14:19" x14ac:dyDescent="0.25">
      <c r="N363" s="87"/>
      <c r="O363" s="87"/>
      <c r="Q363" s="77">
        <v>40266</v>
      </c>
      <c r="R363">
        <v>790.64</v>
      </c>
      <c r="S363" s="91">
        <f t="shared" si="17"/>
        <v>134.88237200812063</v>
      </c>
    </row>
    <row r="364" spans="14:19" x14ac:dyDescent="0.25">
      <c r="N364" s="87"/>
      <c r="O364" s="87"/>
      <c r="Q364" s="77">
        <v>40267</v>
      </c>
      <c r="R364">
        <v>781.22</v>
      </c>
      <c r="S364" s="91">
        <f t="shared" si="17"/>
        <v>133.27532968251543</v>
      </c>
    </row>
    <row r="365" spans="14:19" x14ac:dyDescent="0.25">
      <c r="N365" s="87"/>
      <c r="O365" s="87"/>
      <c r="Q365" s="77">
        <v>40268</v>
      </c>
      <c r="R365">
        <v>783.5</v>
      </c>
      <c r="S365" s="91">
        <f t="shared" si="17"/>
        <v>133.66429534094218</v>
      </c>
    </row>
    <row r="366" spans="14:19" x14ac:dyDescent="0.25">
      <c r="N366" s="87"/>
      <c r="O366" s="87"/>
      <c r="Q366" s="77">
        <v>40269</v>
      </c>
      <c r="R366">
        <v>790.23</v>
      </c>
      <c r="S366" s="91">
        <f t="shared" si="17"/>
        <v>134.81242642919304</v>
      </c>
    </row>
    <row r="367" spans="14:19" x14ac:dyDescent="0.25">
      <c r="N367" s="87"/>
      <c r="O367" s="87"/>
      <c r="Q367" s="77">
        <v>40270</v>
      </c>
      <c r="R367">
        <v>790.24</v>
      </c>
      <c r="S367" s="91">
        <f t="shared" si="17"/>
        <v>134.81413241892298</v>
      </c>
    </row>
    <row r="368" spans="14:19" x14ac:dyDescent="0.25">
      <c r="N368" s="87"/>
      <c r="O368" s="87"/>
      <c r="Q368" s="77">
        <v>40273</v>
      </c>
      <c r="R368">
        <v>787.77</v>
      </c>
      <c r="S368" s="91">
        <f t="shared" si="17"/>
        <v>134.39275295562734</v>
      </c>
    </row>
    <row r="369" spans="14:19" x14ac:dyDescent="0.25">
      <c r="N369" s="87"/>
      <c r="O369" s="87"/>
      <c r="Q369" s="77">
        <v>40274</v>
      </c>
      <c r="R369">
        <v>790.62</v>
      </c>
      <c r="S369" s="91">
        <f t="shared" si="17"/>
        <v>134.87896002866077</v>
      </c>
    </row>
    <row r="370" spans="14:19" x14ac:dyDescent="0.25">
      <c r="N370" s="87"/>
      <c r="O370" s="87"/>
      <c r="Q370" s="77">
        <v>40275</v>
      </c>
      <c r="R370">
        <v>786.02</v>
      </c>
      <c r="S370" s="91">
        <f t="shared" si="17"/>
        <v>134.09420475288752</v>
      </c>
    </row>
    <row r="371" spans="14:19" x14ac:dyDescent="0.25">
      <c r="N371" s="87"/>
      <c r="O371" s="87"/>
      <c r="Q371" s="77">
        <v>40276</v>
      </c>
      <c r="R371">
        <v>777.41</v>
      </c>
      <c r="S371" s="91">
        <f t="shared" ref="S371:S434" si="18">R371*S370/R370</f>
        <v>132.62534759540759</v>
      </c>
    </row>
    <row r="372" spans="14:19" x14ac:dyDescent="0.25">
      <c r="N372" s="87"/>
      <c r="O372" s="87"/>
      <c r="Q372" s="77">
        <v>40277</v>
      </c>
      <c r="R372">
        <v>787.61</v>
      </c>
      <c r="S372" s="91">
        <f t="shared" si="18"/>
        <v>134.36545711994825</v>
      </c>
    </row>
    <row r="373" spans="14:19" x14ac:dyDescent="0.25">
      <c r="N373" s="87"/>
      <c r="O373" s="87"/>
      <c r="Q373" s="77">
        <v>40280</v>
      </c>
      <c r="R373">
        <v>794.57</v>
      </c>
      <c r="S373" s="91">
        <f t="shared" si="18"/>
        <v>135.55282597198774</v>
      </c>
    </row>
    <row r="374" spans="14:19" x14ac:dyDescent="0.25">
      <c r="N374" s="87"/>
      <c r="O374" s="87"/>
      <c r="Q374" s="77">
        <v>40281</v>
      </c>
      <c r="R374">
        <v>791.38</v>
      </c>
      <c r="S374" s="91">
        <f t="shared" si="18"/>
        <v>135.00861524813629</v>
      </c>
    </row>
    <row r="375" spans="14:19" x14ac:dyDescent="0.25">
      <c r="N375" s="87"/>
      <c r="O375" s="87"/>
      <c r="Q375" s="77">
        <v>40282</v>
      </c>
      <c r="R375">
        <v>795.93</v>
      </c>
      <c r="S375" s="91">
        <f t="shared" si="18"/>
        <v>135.78484057525981</v>
      </c>
    </row>
    <row r="376" spans="14:19" x14ac:dyDescent="0.25">
      <c r="N376" s="87"/>
      <c r="O376" s="87"/>
      <c r="Q376" s="77">
        <v>40283</v>
      </c>
      <c r="R376">
        <v>795.17</v>
      </c>
      <c r="S376" s="91">
        <f t="shared" si="18"/>
        <v>135.65518535578423</v>
      </c>
    </row>
    <row r="377" spans="14:19" x14ac:dyDescent="0.25">
      <c r="N377" s="87"/>
      <c r="O377" s="87"/>
      <c r="Q377" s="77">
        <v>40284</v>
      </c>
      <c r="R377">
        <v>784.33</v>
      </c>
      <c r="S377" s="91">
        <f t="shared" si="18"/>
        <v>133.80589248852729</v>
      </c>
    </row>
    <row r="378" spans="14:19" x14ac:dyDescent="0.25">
      <c r="N378" s="87"/>
      <c r="O378" s="87"/>
      <c r="Q378" s="77">
        <v>40287</v>
      </c>
      <c r="R378">
        <v>782.62</v>
      </c>
      <c r="S378" s="91">
        <f t="shared" si="18"/>
        <v>133.51416824470724</v>
      </c>
    </row>
    <row r="379" spans="14:19" x14ac:dyDescent="0.25">
      <c r="N379" s="87"/>
      <c r="O379" s="87"/>
      <c r="Q379" s="77">
        <v>40288</v>
      </c>
      <c r="R379">
        <v>790.48</v>
      </c>
      <c r="S379" s="91">
        <f t="shared" si="18"/>
        <v>134.85507617244153</v>
      </c>
    </row>
    <row r="380" spans="14:19" x14ac:dyDescent="0.25">
      <c r="N380" s="87"/>
      <c r="O380" s="87"/>
      <c r="Q380" s="77">
        <v>40289</v>
      </c>
      <c r="R380">
        <v>779.35</v>
      </c>
      <c r="S380" s="91">
        <f t="shared" si="18"/>
        <v>132.95630960301628</v>
      </c>
    </row>
    <row r="381" spans="14:19" x14ac:dyDescent="0.25">
      <c r="N381" s="87"/>
      <c r="O381" s="87"/>
      <c r="Q381" s="77">
        <v>40290</v>
      </c>
      <c r="R381">
        <v>766.21</v>
      </c>
      <c r="S381" s="91">
        <f t="shared" si="18"/>
        <v>130.71463909787272</v>
      </c>
    </row>
    <row r="382" spans="14:19" x14ac:dyDescent="0.25">
      <c r="N382" s="87"/>
      <c r="O382" s="87"/>
      <c r="Q382" s="77">
        <v>40291</v>
      </c>
      <c r="R382">
        <v>777.93</v>
      </c>
      <c r="S382" s="91">
        <f t="shared" si="18"/>
        <v>132.71405906136451</v>
      </c>
    </row>
    <row r="383" spans="14:19" x14ac:dyDescent="0.25">
      <c r="N383" s="87"/>
      <c r="O383" s="87"/>
      <c r="Q383" s="77">
        <v>40294</v>
      </c>
      <c r="R383">
        <v>777.97</v>
      </c>
      <c r="S383" s="91">
        <f t="shared" si="18"/>
        <v>132.72088302028428</v>
      </c>
    </row>
    <row r="384" spans="14:19" x14ac:dyDescent="0.25">
      <c r="N384" s="87"/>
      <c r="O384" s="87"/>
      <c r="Q384" s="77">
        <v>40295</v>
      </c>
      <c r="R384">
        <v>759.12</v>
      </c>
      <c r="S384" s="91">
        <f t="shared" si="18"/>
        <v>129.50509237934395</v>
      </c>
    </row>
    <row r="385" spans="14:19" x14ac:dyDescent="0.25">
      <c r="N385" s="87"/>
      <c r="O385" s="87"/>
      <c r="Q385" s="77">
        <v>40296</v>
      </c>
      <c r="R385">
        <v>750.53</v>
      </c>
      <c r="S385" s="91">
        <f t="shared" si="18"/>
        <v>128.0396472013239</v>
      </c>
    </row>
    <row r="386" spans="14:19" x14ac:dyDescent="0.25">
      <c r="N386" s="87"/>
      <c r="O386" s="87"/>
      <c r="Q386" s="77">
        <v>40297</v>
      </c>
      <c r="R386">
        <v>759.99</v>
      </c>
      <c r="S386" s="91">
        <f t="shared" si="18"/>
        <v>129.65351348584886</v>
      </c>
    </row>
    <row r="387" spans="14:19" x14ac:dyDescent="0.25">
      <c r="N387" s="87"/>
      <c r="O387" s="87"/>
      <c r="Q387" s="77">
        <v>40298</v>
      </c>
      <c r="R387">
        <v>756.9</v>
      </c>
      <c r="S387" s="91">
        <f t="shared" si="18"/>
        <v>129.12636265929683</v>
      </c>
    </row>
    <row r="388" spans="14:19" x14ac:dyDescent="0.25">
      <c r="N388" s="87"/>
      <c r="O388" s="87"/>
      <c r="Q388" s="77">
        <v>40301</v>
      </c>
      <c r="R388">
        <v>756.26</v>
      </c>
      <c r="S388" s="91">
        <f t="shared" si="18"/>
        <v>129.01717931658055</v>
      </c>
    </row>
    <row r="389" spans="14:19" x14ac:dyDescent="0.25">
      <c r="N389" s="87"/>
      <c r="O389" s="87"/>
      <c r="Q389" s="77">
        <v>40302</v>
      </c>
      <c r="R389">
        <v>732.05</v>
      </c>
      <c r="S389" s="91">
        <f t="shared" si="18"/>
        <v>124.8869781803914</v>
      </c>
    </row>
    <row r="390" spans="14:19" x14ac:dyDescent="0.25">
      <c r="N390" s="87"/>
      <c r="O390" s="87"/>
      <c r="Q390" s="77">
        <v>40303</v>
      </c>
      <c r="R390">
        <v>716.18</v>
      </c>
      <c r="S390" s="91">
        <f t="shared" si="18"/>
        <v>122.17957247897371</v>
      </c>
    </row>
    <row r="391" spans="14:19" x14ac:dyDescent="0.25">
      <c r="N391" s="87"/>
      <c r="O391" s="87"/>
      <c r="Q391" s="77">
        <v>40304</v>
      </c>
      <c r="R391">
        <v>704.01</v>
      </c>
      <c r="S391" s="91">
        <f t="shared" si="18"/>
        <v>120.10338297763452</v>
      </c>
    </row>
    <row r="392" spans="14:19" x14ac:dyDescent="0.25">
      <c r="N392" s="87"/>
      <c r="O392" s="87"/>
      <c r="Q392" s="77">
        <v>40305</v>
      </c>
      <c r="R392">
        <v>687.38</v>
      </c>
      <c r="S392" s="91">
        <f t="shared" si="18"/>
        <v>117.26632205674127</v>
      </c>
    </row>
    <row r="393" spans="14:19" x14ac:dyDescent="0.25">
      <c r="N393" s="87"/>
      <c r="O393" s="87"/>
      <c r="Q393" s="77">
        <v>40308</v>
      </c>
      <c r="R393">
        <v>733.12</v>
      </c>
      <c r="S393" s="91">
        <f t="shared" si="18"/>
        <v>125.06951908149519</v>
      </c>
    </row>
    <row r="394" spans="14:19" x14ac:dyDescent="0.25">
      <c r="N394" s="87"/>
      <c r="O394" s="87"/>
      <c r="Q394" s="77">
        <v>40309</v>
      </c>
      <c r="R394">
        <v>727.13</v>
      </c>
      <c r="S394" s="91">
        <f t="shared" si="18"/>
        <v>124.04763123326003</v>
      </c>
    </row>
    <row r="395" spans="14:19" x14ac:dyDescent="0.25">
      <c r="N395" s="87"/>
      <c r="O395" s="87"/>
      <c r="Q395" s="77">
        <v>40310</v>
      </c>
      <c r="R395">
        <v>737.71</v>
      </c>
      <c r="S395" s="91">
        <f t="shared" si="18"/>
        <v>125.8525683675385</v>
      </c>
    </row>
    <row r="396" spans="14:19" x14ac:dyDescent="0.25">
      <c r="N396" s="87"/>
      <c r="O396" s="87"/>
      <c r="Q396" s="77">
        <v>40311</v>
      </c>
      <c r="R396">
        <v>742.04</v>
      </c>
      <c r="S396" s="91">
        <f t="shared" si="18"/>
        <v>126.5912619206033</v>
      </c>
    </row>
    <row r="397" spans="14:19" x14ac:dyDescent="0.25">
      <c r="N397" s="87"/>
      <c r="O397" s="87"/>
      <c r="Q397" s="77">
        <v>40312</v>
      </c>
      <c r="R397">
        <v>714.34</v>
      </c>
      <c r="S397" s="91">
        <f t="shared" si="18"/>
        <v>121.86567036866447</v>
      </c>
    </row>
    <row r="398" spans="14:19" x14ac:dyDescent="0.25">
      <c r="N398" s="87"/>
      <c r="O398" s="87"/>
      <c r="Q398" s="77">
        <v>40315</v>
      </c>
      <c r="R398">
        <v>714.62</v>
      </c>
      <c r="S398" s="91">
        <f t="shared" si="18"/>
        <v>121.91343808110284</v>
      </c>
    </row>
    <row r="399" spans="14:19" x14ac:dyDescent="0.25">
      <c r="N399" s="87"/>
      <c r="O399" s="87"/>
      <c r="Q399" s="77">
        <v>40316</v>
      </c>
      <c r="R399">
        <v>725.98</v>
      </c>
      <c r="S399" s="91">
        <f t="shared" si="18"/>
        <v>123.85144241431675</v>
      </c>
    </row>
    <row r="400" spans="14:19" x14ac:dyDescent="0.25">
      <c r="N400" s="87"/>
      <c r="O400" s="87"/>
      <c r="Q400" s="77">
        <v>40317</v>
      </c>
      <c r="R400">
        <v>705.84</v>
      </c>
      <c r="S400" s="91">
        <f t="shared" si="18"/>
        <v>120.41557909821391</v>
      </c>
    </row>
    <row r="401" spans="14:19" x14ac:dyDescent="0.25">
      <c r="N401" s="87"/>
      <c r="O401" s="87"/>
      <c r="Q401" s="77">
        <v>40318</v>
      </c>
      <c r="R401">
        <v>693.81</v>
      </c>
      <c r="S401" s="91">
        <f t="shared" si="18"/>
        <v>118.36327345309388</v>
      </c>
    </row>
    <row r="402" spans="14:19" x14ac:dyDescent="0.25">
      <c r="N402" s="87"/>
      <c r="O402" s="87"/>
      <c r="Q402" s="77">
        <v>40319</v>
      </c>
      <c r="R402">
        <v>696.59</v>
      </c>
      <c r="S402" s="91">
        <f t="shared" si="18"/>
        <v>118.83753859801773</v>
      </c>
    </row>
    <row r="403" spans="14:19" x14ac:dyDescent="0.25">
      <c r="N403" s="87"/>
      <c r="O403" s="87"/>
      <c r="Q403" s="77">
        <v>40322</v>
      </c>
      <c r="R403">
        <v>691.05</v>
      </c>
      <c r="S403" s="91">
        <f t="shared" si="18"/>
        <v>117.89242028762993</v>
      </c>
    </row>
    <row r="404" spans="14:19" x14ac:dyDescent="0.25">
      <c r="N404" s="87"/>
      <c r="O404" s="87"/>
      <c r="Q404" s="77">
        <v>40323</v>
      </c>
      <c r="R404">
        <v>670.03</v>
      </c>
      <c r="S404" s="91">
        <f t="shared" si="18"/>
        <v>114.30642987529221</v>
      </c>
    </row>
    <row r="405" spans="14:19" x14ac:dyDescent="0.25">
      <c r="N405" s="87"/>
      <c r="O405" s="87"/>
      <c r="Q405" s="77">
        <v>40324</v>
      </c>
      <c r="R405">
        <v>680.91</v>
      </c>
      <c r="S405" s="91">
        <f t="shared" si="18"/>
        <v>116.16254670146893</v>
      </c>
    </row>
    <row r="406" spans="14:19" x14ac:dyDescent="0.25">
      <c r="N406" s="87"/>
      <c r="O406" s="87"/>
      <c r="Q406" s="77">
        <v>40325</v>
      </c>
      <c r="R406">
        <v>701.77</v>
      </c>
      <c r="S406" s="91">
        <f t="shared" si="18"/>
        <v>119.72124127812759</v>
      </c>
    </row>
    <row r="407" spans="14:19" x14ac:dyDescent="0.25">
      <c r="N407" s="87"/>
      <c r="O407" s="87"/>
      <c r="Q407" s="77">
        <v>40326</v>
      </c>
      <c r="R407">
        <v>704.28</v>
      </c>
      <c r="S407" s="91">
        <f t="shared" si="18"/>
        <v>120.14944470034298</v>
      </c>
    </row>
    <row r="408" spans="14:19" x14ac:dyDescent="0.25">
      <c r="N408" s="87"/>
      <c r="O408" s="87"/>
      <c r="Q408" s="77">
        <v>40329</v>
      </c>
      <c r="R408">
        <v>700.27</v>
      </c>
      <c r="S408" s="91">
        <f t="shared" si="18"/>
        <v>119.4653428186363</v>
      </c>
    </row>
    <row r="409" spans="14:19" x14ac:dyDescent="0.25">
      <c r="N409" s="87"/>
      <c r="O409" s="87"/>
      <c r="Q409" s="77">
        <v>40330</v>
      </c>
      <c r="R409">
        <v>693.87</v>
      </c>
      <c r="S409" s="91">
        <f t="shared" si="18"/>
        <v>118.37350939147353</v>
      </c>
    </row>
    <row r="410" spans="14:19" x14ac:dyDescent="0.25">
      <c r="N410" s="87"/>
      <c r="O410" s="87"/>
      <c r="Q410" s="77">
        <v>40331</v>
      </c>
      <c r="R410">
        <v>695.92</v>
      </c>
      <c r="S410" s="91">
        <f t="shared" si="18"/>
        <v>118.72323728611161</v>
      </c>
    </row>
    <row r="411" spans="14:19" x14ac:dyDescent="0.25">
      <c r="N411" s="87"/>
      <c r="O411" s="87"/>
      <c r="Q411" s="77">
        <v>40332</v>
      </c>
      <c r="R411">
        <v>703.35</v>
      </c>
      <c r="S411" s="91">
        <f t="shared" si="18"/>
        <v>119.9907876554584</v>
      </c>
    </row>
    <row r="412" spans="14:19" x14ac:dyDescent="0.25">
      <c r="N412" s="87"/>
      <c r="O412" s="87"/>
      <c r="Q412" s="77">
        <v>40333</v>
      </c>
      <c r="R412">
        <v>683.92</v>
      </c>
      <c r="S412" s="91">
        <f t="shared" si="18"/>
        <v>116.67604961018142</v>
      </c>
    </row>
    <row r="413" spans="14:19" x14ac:dyDescent="0.25">
      <c r="N413" s="87"/>
      <c r="O413" s="87"/>
      <c r="Q413" s="77">
        <v>40336</v>
      </c>
      <c r="R413">
        <v>675.71</v>
      </c>
      <c r="S413" s="91">
        <f t="shared" si="18"/>
        <v>115.27543204189919</v>
      </c>
    </row>
    <row r="414" spans="14:19" x14ac:dyDescent="0.25">
      <c r="N414" s="87"/>
      <c r="O414" s="87"/>
      <c r="Q414" s="77">
        <v>40337</v>
      </c>
      <c r="R414">
        <v>675.42</v>
      </c>
      <c r="S414" s="91">
        <f t="shared" si="18"/>
        <v>115.22595833973087</v>
      </c>
    </row>
    <row r="415" spans="14:19" x14ac:dyDescent="0.25">
      <c r="N415" s="87"/>
      <c r="O415" s="87"/>
      <c r="Q415" s="77">
        <v>40338</v>
      </c>
      <c r="R415">
        <v>683.66</v>
      </c>
      <c r="S415" s="91">
        <f t="shared" si="18"/>
        <v>116.63169387720292</v>
      </c>
    </row>
    <row r="416" spans="14:19" x14ac:dyDescent="0.25">
      <c r="N416" s="87"/>
      <c r="O416" s="87"/>
      <c r="Q416" s="77">
        <v>40339</v>
      </c>
      <c r="R416">
        <v>693.92</v>
      </c>
      <c r="S416" s="91">
        <f t="shared" si="18"/>
        <v>118.38203934012323</v>
      </c>
    </row>
    <row r="417" spans="14:19" x14ac:dyDescent="0.25">
      <c r="N417" s="87"/>
      <c r="O417" s="87"/>
      <c r="Q417" s="77">
        <v>40340</v>
      </c>
      <c r="R417">
        <v>701.58</v>
      </c>
      <c r="S417" s="91">
        <f t="shared" si="18"/>
        <v>119.68882747325868</v>
      </c>
    </row>
    <row r="418" spans="14:19" x14ac:dyDescent="0.25">
      <c r="N418" s="87"/>
      <c r="O418" s="87"/>
      <c r="Q418" s="77">
        <v>40343</v>
      </c>
      <c r="R418">
        <v>709.96</v>
      </c>
      <c r="S418" s="91">
        <f t="shared" si="18"/>
        <v>121.11844686694994</v>
      </c>
    </row>
    <row r="419" spans="14:19" x14ac:dyDescent="0.25">
      <c r="N419" s="87"/>
      <c r="O419" s="87"/>
      <c r="Q419" s="77">
        <v>40344</v>
      </c>
      <c r="R419">
        <v>715.45</v>
      </c>
      <c r="S419" s="91">
        <f t="shared" si="18"/>
        <v>122.05503522868801</v>
      </c>
    </row>
    <row r="420" spans="14:19" x14ac:dyDescent="0.25">
      <c r="N420" s="87"/>
      <c r="O420" s="87"/>
      <c r="Q420" s="77">
        <v>40345</v>
      </c>
      <c r="R420">
        <v>715.59</v>
      </c>
      <c r="S420" s="91">
        <f t="shared" si="18"/>
        <v>122.0789190849072</v>
      </c>
    </row>
    <row r="421" spans="14:19" x14ac:dyDescent="0.25">
      <c r="N421" s="87"/>
      <c r="O421" s="87"/>
      <c r="Q421" s="77">
        <v>40346</v>
      </c>
      <c r="R421">
        <v>721.45</v>
      </c>
      <c r="S421" s="91">
        <f t="shared" si="18"/>
        <v>123.07862906665312</v>
      </c>
    </row>
    <row r="422" spans="14:19" x14ac:dyDescent="0.25">
      <c r="N422" s="87"/>
      <c r="O422" s="87"/>
      <c r="Q422" s="77">
        <v>40347</v>
      </c>
      <c r="R422">
        <v>723.99</v>
      </c>
      <c r="S422" s="91">
        <f t="shared" si="18"/>
        <v>123.51195045805834</v>
      </c>
    </row>
    <row r="423" spans="14:19" x14ac:dyDescent="0.25">
      <c r="N423" s="87"/>
      <c r="O423" s="87"/>
      <c r="Q423" s="77">
        <v>40350</v>
      </c>
      <c r="R423">
        <v>731.17</v>
      </c>
      <c r="S423" s="91">
        <f t="shared" si="18"/>
        <v>124.73685108415656</v>
      </c>
    </row>
    <row r="424" spans="14:19" x14ac:dyDescent="0.25">
      <c r="N424" s="87"/>
      <c r="O424" s="87"/>
      <c r="Q424" s="77">
        <v>40351</v>
      </c>
      <c r="R424">
        <v>722.77</v>
      </c>
      <c r="S424" s="91">
        <f t="shared" si="18"/>
        <v>123.30381971100543</v>
      </c>
    </row>
    <row r="425" spans="14:19" x14ac:dyDescent="0.25">
      <c r="N425" s="87"/>
      <c r="O425" s="87"/>
      <c r="Q425" s="77">
        <v>40352</v>
      </c>
      <c r="R425">
        <v>708</v>
      </c>
      <c r="S425" s="91">
        <f t="shared" si="18"/>
        <v>120.78407287988135</v>
      </c>
    </row>
    <row r="426" spans="14:19" x14ac:dyDescent="0.25">
      <c r="N426" s="87"/>
      <c r="O426" s="87"/>
      <c r="Q426" s="77">
        <v>40353</v>
      </c>
      <c r="R426">
        <v>695.91</v>
      </c>
      <c r="S426" s="91">
        <f t="shared" si="18"/>
        <v>118.72153129638168</v>
      </c>
    </row>
    <row r="427" spans="14:19" x14ac:dyDescent="0.25">
      <c r="N427" s="87"/>
      <c r="O427" s="87"/>
      <c r="Q427" s="77">
        <v>40354</v>
      </c>
      <c r="R427">
        <v>690.05</v>
      </c>
      <c r="S427" s="91">
        <f t="shared" si="18"/>
        <v>117.72182131463578</v>
      </c>
    </row>
    <row r="428" spans="14:19" x14ac:dyDescent="0.25">
      <c r="N428" s="87"/>
      <c r="O428" s="87"/>
      <c r="Q428" s="77">
        <v>40357</v>
      </c>
      <c r="R428">
        <v>694.7</v>
      </c>
      <c r="S428" s="91">
        <f t="shared" si="18"/>
        <v>118.51510653905873</v>
      </c>
    </row>
    <row r="429" spans="14:19" x14ac:dyDescent="0.25">
      <c r="N429" s="87"/>
      <c r="O429" s="87"/>
      <c r="Q429" s="77">
        <v>40358</v>
      </c>
      <c r="R429">
        <v>667.44</v>
      </c>
      <c r="S429" s="91">
        <f t="shared" si="18"/>
        <v>113.86457853523731</v>
      </c>
    </row>
    <row r="430" spans="14:19" x14ac:dyDescent="0.25">
      <c r="N430" s="87"/>
      <c r="O430" s="87"/>
      <c r="Q430" s="77">
        <v>40359</v>
      </c>
      <c r="R430">
        <v>674.37</v>
      </c>
      <c r="S430" s="91">
        <f t="shared" si="18"/>
        <v>115.046829418087</v>
      </c>
    </row>
    <row r="431" spans="14:19" x14ac:dyDescent="0.25">
      <c r="N431" s="87"/>
      <c r="O431" s="87"/>
      <c r="Q431" s="77">
        <v>40360</v>
      </c>
      <c r="R431">
        <v>662</v>
      </c>
      <c r="S431" s="91">
        <f t="shared" si="18"/>
        <v>112.93652012214896</v>
      </c>
    </row>
    <row r="432" spans="14:19" x14ac:dyDescent="0.25">
      <c r="N432" s="87"/>
      <c r="O432" s="87"/>
      <c r="Q432" s="77">
        <v>40361</v>
      </c>
      <c r="R432">
        <v>666.72</v>
      </c>
      <c r="S432" s="91">
        <f t="shared" si="18"/>
        <v>113.7417472746815</v>
      </c>
    </row>
    <row r="433" spans="14:19" x14ac:dyDescent="0.25">
      <c r="N433" s="87"/>
      <c r="O433" s="87"/>
      <c r="Q433" s="77">
        <v>40364</v>
      </c>
      <c r="R433">
        <v>664.73</v>
      </c>
      <c r="S433" s="91">
        <f t="shared" si="18"/>
        <v>113.40225531842307</v>
      </c>
    </row>
    <row r="434" spans="14:19" x14ac:dyDescent="0.25">
      <c r="N434" s="87"/>
      <c r="O434" s="87"/>
      <c r="Q434" s="77">
        <v>40365</v>
      </c>
      <c r="R434">
        <v>683.31</v>
      </c>
      <c r="S434" s="91">
        <f t="shared" si="18"/>
        <v>116.57198423665497</v>
      </c>
    </row>
    <row r="435" spans="14:19" x14ac:dyDescent="0.25">
      <c r="N435" s="87"/>
      <c r="O435" s="87"/>
      <c r="Q435" s="77">
        <v>40366</v>
      </c>
      <c r="R435">
        <v>692.68</v>
      </c>
      <c r="S435" s="91">
        <f t="shared" ref="S435:S498" si="19">R435*S434/R434</f>
        <v>118.17049661361047</v>
      </c>
    </row>
    <row r="436" spans="14:19" x14ac:dyDescent="0.25">
      <c r="N436" s="87"/>
      <c r="O436" s="87"/>
      <c r="Q436" s="77">
        <v>40367</v>
      </c>
      <c r="R436">
        <v>704.56</v>
      </c>
      <c r="S436" s="91">
        <f t="shared" si="19"/>
        <v>120.19721241278135</v>
      </c>
    </row>
    <row r="437" spans="14:19" x14ac:dyDescent="0.25">
      <c r="N437" s="87"/>
      <c r="O437" s="87"/>
      <c r="Q437" s="77">
        <v>40368</v>
      </c>
      <c r="R437">
        <v>708.63</v>
      </c>
      <c r="S437" s="91">
        <f t="shared" si="19"/>
        <v>120.89155023286769</v>
      </c>
    </row>
    <row r="438" spans="14:19" x14ac:dyDescent="0.25">
      <c r="N438" s="87"/>
      <c r="O438" s="87"/>
      <c r="Q438" s="77">
        <v>40371</v>
      </c>
      <c r="R438">
        <v>710.44</v>
      </c>
      <c r="S438" s="91">
        <f t="shared" si="19"/>
        <v>121.20033437398716</v>
      </c>
    </row>
    <row r="439" spans="14:19" x14ac:dyDescent="0.25">
      <c r="N439" s="87"/>
      <c r="O439" s="87"/>
      <c r="Q439" s="77">
        <v>40372</v>
      </c>
      <c r="R439">
        <v>724.42</v>
      </c>
      <c r="S439" s="91">
        <f t="shared" si="19"/>
        <v>123.58530801644582</v>
      </c>
    </row>
    <row r="440" spans="14:19" x14ac:dyDescent="0.25">
      <c r="N440" s="87"/>
      <c r="O440" s="87"/>
      <c r="Q440" s="77">
        <v>40373</v>
      </c>
      <c r="R440">
        <v>723.18</v>
      </c>
      <c r="S440" s="91">
        <f t="shared" si="19"/>
        <v>123.37376528993303</v>
      </c>
    </row>
    <row r="441" spans="14:19" x14ac:dyDescent="0.25">
      <c r="N441" s="87"/>
      <c r="O441" s="87"/>
      <c r="Q441" s="77">
        <v>40374</v>
      </c>
      <c r="R441">
        <v>719.06</v>
      </c>
      <c r="S441" s="91">
        <f t="shared" si="19"/>
        <v>122.67089752119699</v>
      </c>
    </row>
    <row r="442" spans="14:19" x14ac:dyDescent="0.25">
      <c r="N442" s="87"/>
      <c r="O442" s="87"/>
      <c r="Q442" s="77">
        <v>40375</v>
      </c>
      <c r="R442">
        <v>709.68</v>
      </c>
      <c r="S442" s="91">
        <f t="shared" si="19"/>
        <v>121.07067915451155</v>
      </c>
    </row>
    <row r="443" spans="14:19" x14ac:dyDescent="0.25">
      <c r="N443" s="87"/>
      <c r="O443" s="87"/>
      <c r="Q443" s="77">
        <v>40378</v>
      </c>
      <c r="R443">
        <v>711.33</v>
      </c>
      <c r="S443" s="91">
        <f t="shared" si="19"/>
        <v>121.35216745995197</v>
      </c>
    </row>
    <row r="444" spans="14:19" x14ac:dyDescent="0.25">
      <c r="N444" s="87"/>
      <c r="O444" s="87"/>
      <c r="Q444" s="77">
        <v>40379</v>
      </c>
      <c r="R444">
        <v>705.95</v>
      </c>
      <c r="S444" s="91">
        <f t="shared" si="19"/>
        <v>120.43434498524327</v>
      </c>
    </row>
    <row r="445" spans="14:19" x14ac:dyDescent="0.25">
      <c r="N445" s="87"/>
      <c r="O445" s="87"/>
      <c r="Q445" s="77">
        <v>40380</v>
      </c>
      <c r="R445">
        <v>711.78</v>
      </c>
      <c r="S445" s="91">
        <f t="shared" si="19"/>
        <v>121.42893699779935</v>
      </c>
    </row>
    <row r="446" spans="14:19" x14ac:dyDescent="0.25">
      <c r="N446" s="87"/>
      <c r="O446" s="87"/>
      <c r="Q446" s="77">
        <v>40381</v>
      </c>
      <c r="R446">
        <v>729.36</v>
      </c>
      <c r="S446" s="91">
        <f t="shared" si="19"/>
        <v>124.42806694303709</v>
      </c>
    </row>
    <row r="447" spans="14:19" x14ac:dyDescent="0.25">
      <c r="N447" s="87"/>
      <c r="O447" s="87"/>
      <c r="Q447" s="77">
        <v>40382</v>
      </c>
      <c r="R447">
        <v>721.63</v>
      </c>
      <c r="S447" s="91">
        <f t="shared" si="19"/>
        <v>123.10933688179205</v>
      </c>
    </row>
    <row r="448" spans="14:19" x14ac:dyDescent="0.25">
      <c r="N448" s="87"/>
      <c r="O448" s="87"/>
      <c r="Q448" s="77">
        <v>40385</v>
      </c>
      <c r="R448">
        <v>728.51</v>
      </c>
      <c r="S448" s="91">
        <f t="shared" si="19"/>
        <v>124.28305781599202</v>
      </c>
    </row>
    <row r="449" spans="14:19" x14ac:dyDescent="0.25">
      <c r="N449" s="87"/>
      <c r="O449" s="87"/>
      <c r="Q449" s="77">
        <v>40386</v>
      </c>
      <c r="R449">
        <v>730.53</v>
      </c>
      <c r="S449" s="91">
        <f t="shared" si="19"/>
        <v>124.62766774144026</v>
      </c>
    </row>
    <row r="450" spans="14:19" x14ac:dyDescent="0.25">
      <c r="N450" s="87"/>
      <c r="O450" s="87"/>
      <c r="Q450" s="77">
        <v>40387</v>
      </c>
      <c r="R450">
        <v>726.86</v>
      </c>
      <c r="S450" s="91">
        <f t="shared" si="19"/>
        <v>124.00156951055162</v>
      </c>
    </row>
    <row r="451" spans="14:19" x14ac:dyDescent="0.25">
      <c r="N451" s="87"/>
      <c r="O451" s="87"/>
      <c r="Q451" s="77">
        <v>40388</v>
      </c>
      <c r="R451">
        <v>728.62</v>
      </c>
      <c r="S451" s="91">
        <f t="shared" si="19"/>
        <v>124.30182370302138</v>
      </c>
    </row>
    <row r="452" spans="14:19" x14ac:dyDescent="0.25">
      <c r="N452" s="87"/>
      <c r="O452" s="87"/>
      <c r="Q452" s="77">
        <v>40389</v>
      </c>
      <c r="R452">
        <v>720.39</v>
      </c>
      <c r="S452" s="91">
        <f t="shared" si="19"/>
        <v>122.89779415527926</v>
      </c>
    </row>
    <row r="453" spans="14:19" x14ac:dyDescent="0.25">
      <c r="N453" s="87"/>
      <c r="O453" s="87"/>
      <c r="Q453" s="77">
        <v>40392</v>
      </c>
      <c r="R453">
        <v>737.77</v>
      </c>
      <c r="S453" s="91">
        <f t="shared" si="19"/>
        <v>125.86280430591815</v>
      </c>
    </row>
    <row r="454" spans="14:19" x14ac:dyDescent="0.25">
      <c r="N454" s="87"/>
      <c r="O454" s="87"/>
      <c r="Q454" s="77">
        <v>40393</v>
      </c>
      <c r="R454">
        <v>737.3</v>
      </c>
      <c r="S454" s="91">
        <f t="shared" si="19"/>
        <v>125.78262278861088</v>
      </c>
    </row>
    <row r="455" spans="14:19" x14ac:dyDescent="0.25">
      <c r="N455" s="87"/>
      <c r="O455" s="87"/>
      <c r="Q455" s="77">
        <v>40394</v>
      </c>
      <c r="R455">
        <v>737.31</v>
      </c>
      <c r="S455" s="91">
        <f t="shared" si="19"/>
        <v>125.78432877834082</v>
      </c>
    </row>
    <row r="456" spans="14:19" x14ac:dyDescent="0.25">
      <c r="N456" s="87"/>
      <c r="O456" s="87"/>
      <c r="Q456" s="77">
        <v>40395</v>
      </c>
      <c r="R456">
        <v>737.86</v>
      </c>
      <c r="S456" s="91">
        <f t="shared" si="19"/>
        <v>125.87815821348764</v>
      </c>
    </row>
    <row r="457" spans="14:19" x14ac:dyDescent="0.25">
      <c r="N457" s="87"/>
      <c r="O457" s="87"/>
      <c r="Q457" s="77">
        <v>40396</v>
      </c>
      <c r="R457">
        <v>731.23</v>
      </c>
      <c r="S457" s="91">
        <f t="shared" si="19"/>
        <v>124.74708702253621</v>
      </c>
    </row>
    <row r="458" spans="14:19" x14ac:dyDescent="0.25">
      <c r="N458" s="87"/>
      <c r="O458" s="87"/>
      <c r="Q458" s="77">
        <v>40399</v>
      </c>
      <c r="R458">
        <v>739.28</v>
      </c>
      <c r="S458" s="91">
        <f t="shared" si="19"/>
        <v>126.12040875513938</v>
      </c>
    </row>
    <row r="459" spans="14:19" x14ac:dyDescent="0.25">
      <c r="N459" s="87"/>
      <c r="O459" s="87"/>
      <c r="Q459" s="77">
        <v>40400</v>
      </c>
      <c r="R459">
        <v>734</v>
      </c>
      <c r="S459" s="91">
        <f t="shared" si="19"/>
        <v>125.21964617773011</v>
      </c>
    </row>
    <row r="460" spans="14:19" x14ac:dyDescent="0.25">
      <c r="N460" s="87"/>
      <c r="O460" s="87"/>
      <c r="Q460" s="77">
        <v>40401</v>
      </c>
      <c r="R460">
        <v>712.55</v>
      </c>
      <c r="S460" s="91">
        <f t="shared" si="19"/>
        <v>121.56029820700488</v>
      </c>
    </row>
    <row r="461" spans="14:19" x14ac:dyDescent="0.25">
      <c r="N461" s="87"/>
      <c r="O461" s="87"/>
      <c r="Q461" s="77">
        <v>40402</v>
      </c>
      <c r="R461">
        <v>714.03</v>
      </c>
      <c r="S461" s="91">
        <f t="shared" si="19"/>
        <v>121.81278468703627</v>
      </c>
    </row>
    <row r="462" spans="14:19" x14ac:dyDescent="0.25">
      <c r="N462" s="87"/>
      <c r="O462" s="87"/>
      <c r="Q462" s="77">
        <v>40403</v>
      </c>
      <c r="R462">
        <v>710.78</v>
      </c>
      <c r="S462" s="91">
        <f t="shared" si="19"/>
        <v>121.25833802480517</v>
      </c>
    </row>
    <row r="463" spans="14:19" x14ac:dyDescent="0.25">
      <c r="N463" s="87"/>
      <c r="O463" s="87"/>
      <c r="Q463" s="77">
        <v>40406</v>
      </c>
      <c r="R463">
        <v>711.58</v>
      </c>
      <c r="S463" s="91">
        <f t="shared" si="19"/>
        <v>121.39481720320052</v>
      </c>
    </row>
    <row r="464" spans="14:19" x14ac:dyDescent="0.25">
      <c r="N464" s="87"/>
      <c r="O464" s="87"/>
      <c r="Q464" s="77">
        <v>40407</v>
      </c>
      <c r="R464">
        <v>725.38</v>
      </c>
      <c r="S464" s="91">
        <f t="shared" si="19"/>
        <v>123.74908303052023</v>
      </c>
    </row>
    <row r="465" spans="14:19" x14ac:dyDescent="0.25">
      <c r="N465" s="87"/>
      <c r="O465" s="87"/>
      <c r="Q465" s="77">
        <v>40408</v>
      </c>
      <c r="R465">
        <v>721.63</v>
      </c>
      <c r="S465" s="91">
        <f t="shared" si="19"/>
        <v>123.10933688179203</v>
      </c>
    </row>
    <row r="466" spans="14:19" x14ac:dyDescent="0.25">
      <c r="N466" s="87"/>
      <c r="O466" s="87"/>
      <c r="Q466" s="77">
        <v>40409</v>
      </c>
      <c r="R466">
        <v>709.67</v>
      </c>
      <c r="S466" s="91">
        <f t="shared" si="19"/>
        <v>121.06897316478161</v>
      </c>
    </row>
    <row r="467" spans="14:19" x14ac:dyDescent="0.25">
      <c r="N467" s="87"/>
      <c r="O467" s="87"/>
      <c r="Q467" s="77">
        <v>40410</v>
      </c>
      <c r="R467">
        <v>700.44</v>
      </c>
      <c r="S467" s="91">
        <f t="shared" si="19"/>
        <v>119.49434464404533</v>
      </c>
    </row>
    <row r="468" spans="14:19" x14ac:dyDescent="0.25">
      <c r="N468" s="87"/>
      <c r="O468" s="87"/>
      <c r="Q468" s="77">
        <v>40413</v>
      </c>
      <c r="R468">
        <v>703.39</v>
      </c>
      <c r="S468" s="91">
        <f t="shared" si="19"/>
        <v>119.99761161437816</v>
      </c>
    </row>
    <row r="469" spans="14:19" x14ac:dyDescent="0.25">
      <c r="N469" s="87"/>
      <c r="O469" s="87"/>
      <c r="Q469" s="77">
        <v>40414</v>
      </c>
      <c r="R469">
        <v>695.32</v>
      </c>
      <c r="S469" s="91">
        <f t="shared" si="19"/>
        <v>118.62087790231512</v>
      </c>
    </row>
    <row r="470" spans="14:19" x14ac:dyDescent="0.25">
      <c r="N470" s="87"/>
      <c r="O470" s="87"/>
      <c r="Q470" s="77">
        <v>40415</v>
      </c>
      <c r="R470">
        <v>688.09</v>
      </c>
      <c r="S470" s="91">
        <f t="shared" si="19"/>
        <v>117.38744732756717</v>
      </c>
    </row>
    <row r="471" spans="14:19" x14ac:dyDescent="0.25">
      <c r="N471" s="87"/>
      <c r="O471" s="87"/>
      <c r="Q471" s="77">
        <v>40416</v>
      </c>
      <c r="R471">
        <v>693.28</v>
      </c>
      <c r="S471" s="91">
        <f t="shared" si="19"/>
        <v>118.27285599740698</v>
      </c>
    </row>
    <row r="472" spans="14:19" x14ac:dyDescent="0.25">
      <c r="N472" s="87"/>
      <c r="O472" s="87"/>
      <c r="Q472" s="77">
        <v>40417</v>
      </c>
      <c r="R472">
        <v>701.52</v>
      </c>
      <c r="S472" s="91">
        <f t="shared" si="19"/>
        <v>119.67859153487905</v>
      </c>
    </row>
    <row r="473" spans="14:19" x14ac:dyDescent="0.25">
      <c r="N473" s="87"/>
      <c r="O473" s="87"/>
      <c r="Q473" s="77">
        <v>40420</v>
      </c>
      <c r="R473">
        <v>699.52</v>
      </c>
      <c r="S473" s="91">
        <f t="shared" si="19"/>
        <v>119.33739358889068</v>
      </c>
    </row>
    <row r="474" spans="14:19" x14ac:dyDescent="0.25">
      <c r="N474" s="87"/>
      <c r="O474" s="87"/>
      <c r="Q474" s="77">
        <v>40421</v>
      </c>
      <c r="R474">
        <v>706.02</v>
      </c>
      <c r="S474" s="91">
        <f t="shared" si="19"/>
        <v>120.44628691335286</v>
      </c>
    </row>
    <row r="475" spans="14:19" x14ac:dyDescent="0.25">
      <c r="N475" s="87"/>
      <c r="O475" s="87"/>
      <c r="Q475" s="77">
        <v>40422</v>
      </c>
      <c r="R475">
        <v>727.64</v>
      </c>
      <c r="S475" s="91">
        <f t="shared" si="19"/>
        <v>124.1346367094871</v>
      </c>
    </row>
    <row r="476" spans="14:19" x14ac:dyDescent="0.25">
      <c r="N476" s="87"/>
      <c r="O476" s="87"/>
      <c r="Q476" s="77">
        <v>40423</v>
      </c>
      <c r="R476">
        <v>730.81</v>
      </c>
      <c r="S476" s="91">
        <f t="shared" si="19"/>
        <v>124.67543545387865</v>
      </c>
    </row>
    <row r="477" spans="14:19" x14ac:dyDescent="0.25">
      <c r="N477" s="87"/>
      <c r="O477" s="87"/>
      <c r="Q477" s="77">
        <v>40424</v>
      </c>
      <c r="R477">
        <v>737.29</v>
      </c>
      <c r="S477" s="91">
        <f t="shared" si="19"/>
        <v>125.78091679888097</v>
      </c>
    </row>
    <row r="478" spans="14:19" x14ac:dyDescent="0.25">
      <c r="N478" s="87"/>
      <c r="O478" s="87"/>
      <c r="Q478" s="77">
        <v>40427</v>
      </c>
      <c r="R478">
        <v>741.08</v>
      </c>
      <c r="S478" s="91">
        <f t="shared" si="19"/>
        <v>126.42748690652894</v>
      </c>
    </row>
    <row r="479" spans="14:19" x14ac:dyDescent="0.25">
      <c r="N479" s="87"/>
      <c r="O479" s="87"/>
      <c r="Q479" s="77">
        <v>40428</v>
      </c>
      <c r="R479">
        <v>733.89</v>
      </c>
      <c r="S479" s="91">
        <f t="shared" si="19"/>
        <v>125.20088029070075</v>
      </c>
    </row>
    <row r="480" spans="14:19" x14ac:dyDescent="0.25">
      <c r="N480" s="87"/>
      <c r="O480" s="87"/>
      <c r="Q480" s="77">
        <v>40429</v>
      </c>
      <c r="R480">
        <v>733.96</v>
      </c>
      <c r="S480" s="91">
        <f t="shared" si="19"/>
        <v>125.21282221881036</v>
      </c>
    </row>
    <row r="481" spans="14:19" x14ac:dyDescent="0.25">
      <c r="N481" s="87"/>
      <c r="O481" s="87"/>
      <c r="Q481" s="77">
        <v>40430</v>
      </c>
      <c r="R481">
        <v>741.64</v>
      </c>
      <c r="S481" s="91">
        <f t="shared" si="19"/>
        <v>126.52302233140567</v>
      </c>
    </row>
    <row r="482" spans="14:19" x14ac:dyDescent="0.25">
      <c r="N482" s="87"/>
      <c r="O482" s="87"/>
      <c r="Q482" s="77">
        <v>40431</v>
      </c>
      <c r="R482">
        <v>744.18</v>
      </c>
      <c r="S482" s="91">
        <f t="shared" si="19"/>
        <v>126.95634372281089</v>
      </c>
    </row>
    <row r="483" spans="14:19" x14ac:dyDescent="0.25">
      <c r="N483" s="87"/>
      <c r="O483" s="87"/>
      <c r="Q483" s="77">
        <v>40434</v>
      </c>
      <c r="R483">
        <v>755.22</v>
      </c>
      <c r="S483" s="91">
        <f t="shared" si="19"/>
        <v>128.83975638466669</v>
      </c>
    </row>
    <row r="484" spans="14:19" x14ac:dyDescent="0.25">
      <c r="N484" s="87"/>
      <c r="O484" s="87"/>
      <c r="Q484" s="77">
        <v>40435</v>
      </c>
      <c r="R484">
        <v>758.07</v>
      </c>
      <c r="S484" s="91">
        <f t="shared" si="19"/>
        <v>129.32596345770011</v>
      </c>
    </row>
    <row r="485" spans="14:19" x14ac:dyDescent="0.25">
      <c r="N485" s="87"/>
      <c r="O485" s="87"/>
      <c r="Q485" s="77">
        <v>40436</v>
      </c>
      <c r="R485">
        <v>752.18</v>
      </c>
      <c r="S485" s="91">
        <f t="shared" si="19"/>
        <v>128.32113550676436</v>
      </c>
    </row>
    <row r="486" spans="14:19" x14ac:dyDescent="0.25">
      <c r="N486" s="87"/>
      <c r="O486" s="87"/>
      <c r="Q486" s="77">
        <v>40437</v>
      </c>
      <c r="R486">
        <v>750.43</v>
      </c>
      <c r="S486" s="91">
        <f t="shared" si="19"/>
        <v>128.02258730402454</v>
      </c>
    </row>
    <row r="487" spans="14:19" x14ac:dyDescent="0.25">
      <c r="N487" s="87"/>
      <c r="O487" s="87"/>
      <c r="Q487" s="77">
        <v>40438</v>
      </c>
      <c r="R487">
        <v>745.35</v>
      </c>
      <c r="S487" s="91">
        <f t="shared" si="19"/>
        <v>127.15594452121411</v>
      </c>
    </row>
    <row r="488" spans="14:19" x14ac:dyDescent="0.25">
      <c r="N488" s="87"/>
      <c r="O488" s="87"/>
      <c r="Q488" s="77">
        <v>40441</v>
      </c>
      <c r="R488">
        <v>760.42</v>
      </c>
      <c r="S488" s="91">
        <f t="shared" si="19"/>
        <v>129.72687104423642</v>
      </c>
    </row>
    <row r="489" spans="14:19" x14ac:dyDescent="0.25">
      <c r="N489" s="87"/>
      <c r="O489" s="87"/>
      <c r="Q489" s="77">
        <v>40442</v>
      </c>
      <c r="R489">
        <v>761.49</v>
      </c>
      <c r="S489" s="91">
        <f t="shared" si="19"/>
        <v>129.9094119453402</v>
      </c>
    </row>
    <row r="490" spans="14:19" x14ac:dyDescent="0.25">
      <c r="N490" s="87"/>
      <c r="O490" s="87"/>
      <c r="Q490" s="77">
        <v>40443</v>
      </c>
      <c r="R490">
        <v>760.72</v>
      </c>
      <c r="S490" s="91">
        <f t="shared" si="19"/>
        <v>129.77805073613467</v>
      </c>
    </row>
    <row r="491" spans="14:19" x14ac:dyDescent="0.25">
      <c r="N491" s="87"/>
      <c r="O491" s="87"/>
      <c r="Q491" s="77">
        <v>40444</v>
      </c>
      <c r="R491">
        <v>753.2</v>
      </c>
      <c r="S491" s="91">
        <f t="shared" si="19"/>
        <v>128.49514645921843</v>
      </c>
    </row>
    <row r="492" spans="14:19" x14ac:dyDescent="0.25">
      <c r="N492" s="87"/>
      <c r="O492" s="87"/>
      <c r="Q492" s="77">
        <v>40445</v>
      </c>
      <c r="R492">
        <v>765.32</v>
      </c>
      <c r="S492" s="91">
        <f t="shared" si="19"/>
        <v>130.56280601190792</v>
      </c>
    </row>
    <row r="493" spans="14:19" x14ac:dyDescent="0.25">
      <c r="N493" s="87"/>
      <c r="O493" s="87"/>
      <c r="Q493" s="77">
        <v>40448</v>
      </c>
      <c r="R493">
        <v>760.89</v>
      </c>
      <c r="S493" s="91">
        <f t="shared" si="19"/>
        <v>129.80705256154368</v>
      </c>
    </row>
    <row r="494" spans="14:19" x14ac:dyDescent="0.25">
      <c r="N494" s="87"/>
      <c r="O494" s="87"/>
      <c r="Q494" s="77">
        <v>40449</v>
      </c>
      <c r="R494">
        <v>765.11</v>
      </c>
      <c r="S494" s="91">
        <f t="shared" si="19"/>
        <v>130.52698022757914</v>
      </c>
    </row>
    <row r="495" spans="14:19" x14ac:dyDescent="0.25">
      <c r="N495" s="87"/>
      <c r="O495" s="87"/>
      <c r="Q495" s="77">
        <v>40450</v>
      </c>
      <c r="R495">
        <v>764.67</v>
      </c>
      <c r="S495" s="91">
        <f t="shared" si="19"/>
        <v>130.45191667946168</v>
      </c>
    </row>
    <row r="496" spans="14:19" x14ac:dyDescent="0.25">
      <c r="N496" s="87"/>
      <c r="O496" s="87"/>
      <c r="Q496" s="77">
        <v>40451</v>
      </c>
      <c r="R496">
        <v>766.14</v>
      </c>
      <c r="S496" s="91">
        <f t="shared" si="19"/>
        <v>130.70269716976313</v>
      </c>
    </row>
    <row r="497" spans="14:19" x14ac:dyDescent="0.25">
      <c r="N497" s="87"/>
      <c r="O497" s="87"/>
      <c r="Q497" s="77">
        <v>40452</v>
      </c>
      <c r="R497">
        <v>767</v>
      </c>
      <c r="S497" s="91">
        <f t="shared" si="19"/>
        <v>130.84941228653813</v>
      </c>
    </row>
    <row r="498" spans="14:19" x14ac:dyDescent="0.25">
      <c r="N498" s="87"/>
      <c r="O498" s="87"/>
      <c r="Q498" s="77">
        <v>40455</v>
      </c>
      <c r="R498">
        <v>757.63</v>
      </c>
      <c r="S498" s="91">
        <f t="shared" si="19"/>
        <v>129.25089990958264</v>
      </c>
    </row>
    <row r="499" spans="14:19" x14ac:dyDescent="0.25">
      <c r="N499" s="87"/>
      <c r="O499" s="87"/>
      <c r="Q499" s="77">
        <v>40456</v>
      </c>
      <c r="R499">
        <v>772.8</v>
      </c>
      <c r="S499" s="91">
        <f t="shared" ref="S499:S562" si="20">R499*S498/R498</f>
        <v>131.8388863299044</v>
      </c>
    </row>
    <row r="500" spans="14:19" x14ac:dyDescent="0.25">
      <c r="N500" s="87"/>
      <c r="O500" s="87"/>
      <c r="Q500" s="77">
        <v>40457</v>
      </c>
      <c r="R500">
        <v>781.2</v>
      </c>
      <c r="S500" s="91">
        <f t="shared" si="20"/>
        <v>133.27191770305555</v>
      </c>
    </row>
    <row r="501" spans="14:19" x14ac:dyDescent="0.25">
      <c r="N501" s="87"/>
      <c r="O501" s="87"/>
      <c r="Q501" s="77">
        <v>40458</v>
      </c>
      <c r="R501">
        <v>780.9</v>
      </c>
      <c r="S501" s="91">
        <f t="shared" si="20"/>
        <v>133.22073801115729</v>
      </c>
    </row>
    <row r="502" spans="14:19" x14ac:dyDescent="0.25">
      <c r="N502" s="87"/>
      <c r="O502" s="87"/>
      <c r="Q502" s="77">
        <v>40459</v>
      </c>
      <c r="R502">
        <v>780.8</v>
      </c>
      <c r="S502" s="91">
        <f t="shared" si="20"/>
        <v>133.20367811385788</v>
      </c>
    </row>
    <row r="503" spans="14:19" x14ac:dyDescent="0.25">
      <c r="N503" s="87"/>
      <c r="O503" s="87"/>
      <c r="Q503" s="77">
        <v>40462</v>
      </c>
      <c r="R503">
        <v>782.86</v>
      </c>
      <c r="S503" s="91">
        <f t="shared" si="20"/>
        <v>133.5551119982259</v>
      </c>
    </row>
    <row r="504" spans="14:19" x14ac:dyDescent="0.25">
      <c r="N504" s="87"/>
      <c r="O504" s="87"/>
      <c r="Q504" s="77">
        <v>40463</v>
      </c>
      <c r="R504">
        <v>783.23</v>
      </c>
      <c r="S504" s="91">
        <f t="shared" si="20"/>
        <v>133.61823361823375</v>
      </c>
    </row>
    <row r="505" spans="14:19" x14ac:dyDescent="0.25">
      <c r="N505" s="87"/>
      <c r="O505" s="87"/>
      <c r="Q505" s="77">
        <v>40464</v>
      </c>
      <c r="R505">
        <v>799.32</v>
      </c>
      <c r="S505" s="91">
        <f t="shared" si="20"/>
        <v>136.36317109371015</v>
      </c>
    </row>
    <row r="506" spans="14:19" x14ac:dyDescent="0.25">
      <c r="N506" s="87"/>
      <c r="O506" s="87"/>
      <c r="Q506" s="77">
        <v>40465</v>
      </c>
      <c r="R506">
        <v>796.06</v>
      </c>
      <c r="S506" s="91">
        <f t="shared" si="20"/>
        <v>135.80701844174911</v>
      </c>
    </row>
    <row r="507" spans="14:19" x14ac:dyDescent="0.25">
      <c r="N507" s="87"/>
      <c r="O507" s="87"/>
      <c r="Q507" s="77">
        <v>40466</v>
      </c>
      <c r="R507">
        <v>792.57</v>
      </c>
      <c r="S507" s="91">
        <f t="shared" si="20"/>
        <v>135.21162802599943</v>
      </c>
    </row>
    <row r="508" spans="14:19" x14ac:dyDescent="0.25">
      <c r="N508" s="87"/>
      <c r="O508" s="87"/>
      <c r="Q508" s="77">
        <v>40469</v>
      </c>
      <c r="R508">
        <v>798.07</v>
      </c>
      <c r="S508" s="91">
        <f t="shared" si="20"/>
        <v>136.14992237746742</v>
      </c>
    </row>
    <row r="509" spans="14:19" x14ac:dyDescent="0.25">
      <c r="N509" s="87"/>
      <c r="O509" s="87"/>
      <c r="Q509" s="77">
        <v>40470</v>
      </c>
      <c r="R509">
        <v>792.21</v>
      </c>
      <c r="S509" s="91">
        <f t="shared" si="20"/>
        <v>135.1502123957215</v>
      </c>
    </row>
    <row r="510" spans="14:19" x14ac:dyDescent="0.25">
      <c r="N510" s="87"/>
      <c r="O510" s="87"/>
      <c r="Q510" s="77">
        <v>40471</v>
      </c>
      <c r="R510">
        <v>798.73</v>
      </c>
      <c r="S510" s="91">
        <f t="shared" si="20"/>
        <v>136.26251769964358</v>
      </c>
    </row>
    <row r="511" spans="14:19" x14ac:dyDescent="0.25">
      <c r="N511" s="87"/>
      <c r="O511" s="87"/>
      <c r="Q511" s="77">
        <v>40472</v>
      </c>
      <c r="R511">
        <v>809.72</v>
      </c>
      <c r="S511" s="91">
        <f t="shared" si="20"/>
        <v>138.13740041284964</v>
      </c>
    </row>
    <row r="512" spans="14:19" x14ac:dyDescent="0.25">
      <c r="N512" s="87"/>
      <c r="O512" s="87"/>
      <c r="Q512" s="77">
        <v>40473</v>
      </c>
      <c r="R512">
        <v>807.62</v>
      </c>
      <c r="S512" s="91">
        <f t="shared" si="20"/>
        <v>137.77914256956186</v>
      </c>
    </row>
    <row r="513" spans="14:19" x14ac:dyDescent="0.25">
      <c r="N513" s="87"/>
      <c r="O513" s="87"/>
      <c r="Q513" s="77">
        <v>40476</v>
      </c>
      <c r="R513">
        <v>810.17</v>
      </c>
      <c r="S513" s="91">
        <f t="shared" si="20"/>
        <v>138.21416995069703</v>
      </c>
    </row>
    <row r="514" spans="14:19" x14ac:dyDescent="0.25">
      <c r="N514" s="87"/>
      <c r="O514" s="87"/>
      <c r="Q514" s="77">
        <v>40477</v>
      </c>
      <c r="R514">
        <v>794.69</v>
      </c>
      <c r="S514" s="91">
        <f t="shared" si="20"/>
        <v>135.5732978487471</v>
      </c>
    </row>
    <row r="515" spans="14:19" x14ac:dyDescent="0.25">
      <c r="N515" s="87"/>
      <c r="O515" s="87"/>
      <c r="Q515" s="77">
        <v>40478</v>
      </c>
      <c r="R515">
        <v>788.07</v>
      </c>
      <c r="S515" s="91">
        <f t="shared" si="20"/>
        <v>134.4439326475256</v>
      </c>
    </row>
    <row r="516" spans="14:19" x14ac:dyDescent="0.25">
      <c r="N516" s="87"/>
      <c r="O516" s="87"/>
      <c r="Q516" s="77">
        <v>40479</v>
      </c>
      <c r="R516">
        <v>790.26</v>
      </c>
      <c r="S516" s="91">
        <f t="shared" si="20"/>
        <v>134.81754439838286</v>
      </c>
    </row>
    <row r="517" spans="14:19" x14ac:dyDescent="0.25">
      <c r="N517" s="87"/>
      <c r="O517" s="87"/>
      <c r="Q517" s="77">
        <v>40480</v>
      </c>
      <c r="R517">
        <v>788.08</v>
      </c>
      <c r="S517" s="91">
        <f t="shared" si="20"/>
        <v>134.44563863725554</v>
      </c>
    </row>
    <row r="518" spans="14:19" x14ac:dyDescent="0.25">
      <c r="N518" s="87"/>
      <c r="O518" s="87"/>
      <c r="Q518" s="77">
        <v>40483</v>
      </c>
      <c r="R518">
        <v>785.79</v>
      </c>
      <c r="S518" s="91">
        <f t="shared" si="20"/>
        <v>134.05496698909886</v>
      </c>
    </row>
    <row r="519" spans="14:19" x14ac:dyDescent="0.25">
      <c r="N519" s="87"/>
      <c r="O519" s="87"/>
      <c r="Q519" s="77">
        <v>40484</v>
      </c>
      <c r="R519">
        <v>799.08</v>
      </c>
      <c r="S519" s="91">
        <f t="shared" si="20"/>
        <v>136.32222734019157</v>
      </c>
    </row>
    <row r="520" spans="14:19" x14ac:dyDescent="0.25">
      <c r="N520" s="87"/>
      <c r="O520" s="87"/>
      <c r="Q520" s="77">
        <v>40485</v>
      </c>
      <c r="R520">
        <v>792.18</v>
      </c>
      <c r="S520" s="91">
        <f t="shared" si="20"/>
        <v>135.1450944265317</v>
      </c>
    </row>
    <row r="521" spans="14:19" x14ac:dyDescent="0.25">
      <c r="N521" s="87"/>
      <c r="O521" s="87"/>
      <c r="Q521" s="77">
        <v>40486</v>
      </c>
      <c r="R521">
        <v>807.13</v>
      </c>
      <c r="S521" s="91">
        <f t="shared" si="20"/>
        <v>137.69554907279473</v>
      </c>
    </row>
    <row r="522" spans="14:19" x14ac:dyDescent="0.25">
      <c r="N522" s="87"/>
      <c r="O522" s="87"/>
      <c r="Q522" s="77">
        <v>40487</v>
      </c>
      <c r="R522">
        <v>802.85</v>
      </c>
      <c r="S522" s="91">
        <f t="shared" si="20"/>
        <v>136.96538546837965</v>
      </c>
    </row>
    <row r="523" spans="14:19" x14ac:dyDescent="0.25">
      <c r="N523" s="87"/>
      <c r="O523" s="87"/>
      <c r="Q523" s="77">
        <v>40490</v>
      </c>
      <c r="R523">
        <v>798.72</v>
      </c>
      <c r="S523" s="91">
        <f t="shared" si="20"/>
        <v>136.26081170991367</v>
      </c>
    </row>
    <row r="524" spans="14:19" x14ac:dyDescent="0.25">
      <c r="N524" s="87"/>
      <c r="O524" s="87"/>
      <c r="Q524" s="77">
        <v>40491</v>
      </c>
      <c r="R524">
        <v>805.43</v>
      </c>
      <c r="S524" s="91">
        <f t="shared" si="20"/>
        <v>137.40553081870462</v>
      </c>
    </row>
    <row r="525" spans="14:19" x14ac:dyDescent="0.25">
      <c r="N525" s="87"/>
      <c r="O525" s="87"/>
      <c r="Q525" s="77">
        <v>40492</v>
      </c>
      <c r="R525">
        <v>791.77</v>
      </c>
      <c r="S525" s="91">
        <f t="shared" si="20"/>
        <v>135.07514884760408</v>
      </c>
    </row>
    <row r="526" spans="14:19" x14ac:dyDescent="0.25">
      <c r="N526" s="87"/>
      <c r="O526" s="87"/>
      <c r="Q526" s="77">
        <v>40493</v>
      </c>
      <c r="R526">
        <v>783.78</v>
      </c>
      <c r="S526" s="91">
        <f t="shared" si="20"/>
        <v>133.71206305338055</v>
      </c>
    </row>
    <row r="527" spans="14:19" x14ac:dyDescent="0.25">
      <c r="N527" s="87"/>
      <c r="O527" s="87"/>
      <c r="Q527" s="77">
        <v>40494</v>
      </c>
      <c r="R527">
        <v>782.67</v>
      </c>
      <c r="S527" s="91">
        <f t="shared" si="20"/>
        <v>133.522698193357</v>
      </c>
    </row>
    <row r="528" spans="14:19" x14ac:dyDescent="0.25">
      <c r="N528" s="87"/>
      <c r="O528" s="87"/>
      <c r="Q528" s="77">
        <v>40497</v>
      </c>
      <c r="R528">
        <v>786.66</v>
      </c>
      <c r="S528" s="91">
        <f t="shared" si="20"/>
        <v>134.2033880956038</v>
      </c>
    </row>
    <row r="529" spans="14:19" x14ac:dyDescent="0.25">
      <c r="N529" s="87"/>
      <c r="O529" s="87"/>
      <c r="Q529" s="77">
        <v>40498</v>
      </c>
      <c r="R529">
        <v>773.36</v>
      </c>
      <c r="S529" s="91">
        <f t="shared" si="20"/>
        <v>131.93442175478117</v>
      </c>
    </row>
    <row r="530" spans="14:19" x14ac:dyDescent="0.25">
      <c r="N530" s="87"/>
      <c r="O530" s="87"/>
      <c r="Q530" s="77">
        <v>40499</v>
      </c>
      <c r="R530">
        <v>776.61</v>
      </c>
      <c r="S530" s="91">
        <f t="shared" si="20"/>
        <v>132.48886841701227</v>
      </c>
    </row>
    <row r="531" spans="14:19" x14ac:dyDescent="0.25">
      <c r="N531" s="87"/>
      <c r="O531" s="87"/>
      <c r="Q531" s="77">
        <v>40500</v>
      </c>
      <c r="R531">
        <v>788.01</v>
      </c>
      <c r="S531" s="91">
        <f t="shared" si="20"/>
        <v>134.43369670914595</v>
      </c>
    </row>
    <row r="532" spans="14:19" x14ac:dyDescent="0.25">
      <c r="N532" s="87"/>
      <c r="O532" s="87"/>
      <c r="Q532" s="77">
        <v>40501</v>
      </c>
      <c r="R532">
        <v>788.6</v>
      </c>
      <c r="S532" s="91">
        <f t="shared" si="20"/>
        <v>134.53435010321252</v>
      </c>
    </row>
    <row r="533" spans="14:19" x14ac:dyDescent="0.25">
      <c r="N533" s="87"/>
      <c r="O533" s="87"/>
      <c r="Q533" s="77">
        <v>40504</v>
      </c>
      <c r="R533">
        <v>780.59</v>
      </c>
      <c r="S533" s="91">
        <f t="shared" si="20"/>
        <v>133.16785232952913</v>
      </c>
    </row>
    <row r="534" spans="14:19" x14ac:dyDescent="0.25">
      <c r="N534" s="87"/>
      <c r="O534" s="87"/>
      <c r="Q534" s="77">
        <v>40505</v>
      </c>
      <c r="R534">
        <v>761.82</v>
      </c>
      <c r="S534" s="91">
        <f t="shared" si="20"/>
        <v>129.96570960642833</v>
      </c>
    </row>
    <row r="535" spans="14:19" x14ac:dyDescent="0.25">
      <c r="N535" s="87"/>
      <c r="O535" s="87"/>
      <c r="Q535" s="77">
        <v>40506</v>
      </c>
      <c r="R535">
        <v>771.75</v>
      </c>
      <c r="S535" s="91">
        <f t="shared" si="20"/>
        <v>131.65975740826056</v>
      </c>
    </row>
    <row r="536" spans="14:19" x14ac:dyDescent="0.25">
      <c r="N536" s="87"/>
      <c r="O536" s="87"/>
      <c r="Q536" s="77">
        <v>40507</v>
      </c>
      <c r="R536">
        <v>775.48</v>
      </c>
      <c r="S536" s="91">
        <f t="shared" si="20"/>
        <v>132.29609157752887</v>
      </c>
    </row>
    <row r="537" spans="14:19" x14ac:dyDescent="0.25">
      <c r="N537" s="87"/>
      <c r="O537" s="87"/>
      <c r="Q537" s="77">
        <v>40508</v>
      </c>
      <c r="R537">
        <v>770.1</v>
      </c>
      <c r="S537" s="91">
        <f t="shared" si="20"/>
        <v>131.37826910282018</v>
      </c>
    </row>
    <row r="538" spans="14:19" x14ac:dyDescent="0.25">
      <c r="N538" s="87"/>
      <c r="O538" s="87"/>
      <c r="Q538" s="77">
        <v>40511</v>
      </c>
      <c r="R538">
        <v>753.68</v>
      </c>
      <c r="S538" s="91">
        <f t="shared" si="20"/>
        <v>128.5770339662557</v>
      </c>
    </row>
    <row r="539" spans="14:19" x14ac:dyDescent="0.25">
      <c r="N539" s="87"/>
      <c r="O539" s="87"/>
      <c r="Q539" s="77">
        <v>40512</v>
      </c>
      <c r="R539">
        <v>746.79</v>
      </c>
      <c r="S539" s="91">
        <f t="shared" si="20"/>
        <v>127.40160704232579</v>
      </c>
    </row>
    <row r="540" spans="14:19" x14ac:dyDescent="0.25">
      <c r="N540" s="87"/>
      <c r="O540" s="87"/>
      <c r="Q540" s="77">
        <v>40513</v>
      </c>
      <c r="R540">
        <v>765.08</v>
      </c>
      <c r="S540" s="91">
        <f t="shared" si="20"/>
        <v>130.5218622583894</v>
      </c>
    </row>
    <row r="541" spans="14:19" x14ac:dyDescent="0.25">
      <c r="N541" s="87"/>
      <c r="O541" s="87"/>
      <c r="Q541" s="77">
        <v>40514</v>
      </c>
      <c r="R541">
        <v>785</v>
      </c>
      <c r="S541" s="91">
        <f t="shared" si="20"/>
        <v>133.92019380043351</v>
      </c>
    </row>
    <row r="542" spans="14:19" x14ac:dyDescent="0.25">
      <c r="N542" s="87"/>
      <c r="O542" s="87"/>
      <c r="Q542" s="77">
        <v>40515</v>
      </c>
      <c r="R542">
        <v>787.44</v>
      </c>
      <c r="S542" s="91">
        <f t="shared" si="20"/>
        <v>134.33645529453932</v>
      </c>
    </row>
    <row r="543" spans="14:19" x14ac:dyDescent="0.25">
      <c r="N543" s="87"/>
      <c r="O543" s="87"/>
      <c r="Q543" s="77">
        <v>40518</v>
      </c>
      <c r="R543">
        <v>784.71</v>
      </c>
      <c r="S543" s="91">
        <f t="shared" si="20"/>
        <v>133.8707200982652</v>
      </c>
    </row>
    <row r="544" spans="14:19" x14ac:dyDescent="0.25">
      <c r="N544" s="87"/>
      <c r="O544" s="87"/>
      <c r="Q544" s="77">
        <v>40519</v>
      </c>
      <c r="R544">
        <v>788.82</v>
      </c>
      <c r="S544" s="91">
        <f t="shared" si="20"/>
        <v>134.5718818772713</v>
      </c>
    </row>
    <row r="545" spans="14:19" x14ac:dyDescent="0.25">
      <c r="N545" s="87"/>
      <c r="O545" s="87"/>
      <c r="Q545" s="77">
        <v>40520</v>
      </c>
      <c r="R545">
        <v>786.39</v>
      </c>
      <c r="S545" s="91">
        <f t="shared" si="20"/>
        <v>134.15732637289543</v>
      </c>
    </row>
    <row r="546" spans="14:19" x14ac:dyDescent="0.25">
      <c r="N546" s="87"/>
      <c r="O546" s="87"/>
      <c r="Q546" s="77">
        <v>40521</v>
      </c>
      <c r="R546">
        <v>789.21</v>
      </c>
      <c r="S546" s="91">
        <f t="shared" si="20"/>
        <v>134.63841547673903</v>
      </c>
    </row>
    <row r="547" spans="14:19" x14ac:dyDescent="0.25">
      <c r="N547" s="87"/>
      <c r="O547" s="87"/>
      <c r="Q547" s="77">
        <v>40522</v>
      </c>
      <c r="R547">
        <v>789.51</v>
      </c>
      <c r="S547" s="91">
        <f t="shared" si="20"/>
        <v>134.68959516863728</v>
      </c>
    </row>
    <row r="548" spans="14:19" x14ac:dyDescent="0.25">
      <c r="N548" s="87"/>
      <c r="O548" s="87"/>
      <c r="Q548" s="77">
        <v>40525</v>
      </c>
      <c r="R548">
        <v>798.64</v>
      </c>
      <c r="S548" s="91">
        <f t="shared" si="20"/>
        <v>136.24716379207419</v>
      </c>
    </row>
    <row r="549" spans="14:19" x14ac:dyDescent="0.25">
      <c r="N549" s="87"/>
      <c r="O549" s="87"/>
      <c r="Q549" s="77">
        <v>40526</v>
      </c>
      <c r="R549">
        <v>804.13</v>
      </c>
      <c r="S549" s="91">
        <f t="shared" si="20"/>
        <v>137.18375215381226</v>
      </c>
    </row>
    <row r="550" spans="14:19" x14ac:dyDescent="0.25">
      <c r="N550" s="87"/>
      <c r="O550" s="87"/>
      <c r="Q550" s="77">
        <v>40527</v>
      </c>
      <c r="R550">
        <v>805.9</v>
      </c>
      <c r="S550" s="91">
        <f t="shared" si="20"/>
        <v>137.48571233601197</v>
      </c>
    </row>
    <row r="551" spans="14:19" x14ac:dyDescent="0.25">
      <c r="N551" s="87"/>
      <c r="O551" s="87"/>
      <c r="Q551" s="77">
        <v>40528</v>
      </c>
      <c r="R551">
        <v>802.18</v>
      </c>
      <c r="S551" s="91">
        <f t="shared" si="20"/>
        <v>136.8510841564736</v>
      </c>
    </row>
    <row r="552" spans="14:19" x14ac:dyDescent="0.25">
      <c r="N552" s="87"/>
      <c r="O552" s="87"/>
      <c r="Q552" s="77">
        <v>40529</v>
      </c>
      <c r="R552">
        <v>802.33</v>
      </c>
      <c r="S552" s="91">
        <f t="shared" si="20"/>
        <v>136.87667400242273</v>
      </c>
    </row>
    <row r="553" spans="14:19" x14ac:dyDescent="0.25">
      <c r="N553" s="87"/>
      <c r="O553" s="87"/>
      <c r="Q553" s="77">
        <v>40532</v>
      </c>
      <c r="R553">
        <v>803.35</v>
      </c>
      <c r="S553" s="91">
        <f t="shared" si="20"/>
        <v>137.0506849548768</v>
      </c>
    </row>
    <row r="554" spans="14:19" x14ac:dyDescent="0.25">
      <c r="N554" s="87"/>
      <c r="O554" s="87"/>
      <c r="Q554" s="77">
        <v>40533</v>
      </c>
      <c r="R554">
        <v>814.7</v>
      </c>
      <c r="S554" s="91">
        <f t="shared" si="20"/>
        <v>138.9869832983608</v>
      </c>
    </row>
    <row r="555" spans="14:19" x14ac:dyDescent="0.25">
      <c r="N555" s="87"/>
      <c r="O555" s="87"/>
      <c r="Q555" s="77">
        <v>40534</v>
      </c>
      <c r="R555">
        <v>817.72</v>
      </c>
      <c r="S555" s="91">
        <f t="shared" si="20"/>
        <v>139.50219219680324</v>
      </c>
    </row>
    <row r="556" spans="14:19" x14ac:dyDescent="0.25">
      <c r="N556" s="87"/>
      <c r="O556" s="87"/>
      <c r="Q556" s="77">
        <v>40535</v>
      </c>
      <c r="R556">
        <v>816.29</v>
      </c>
      <c r="S556" s="91">
        <f t="shared" si="20"/>
        <v>139.25823566542155</v>
      </c>
    </row>
    <row r="557" spans="14:19" x14ac:dyDescent="0.25">
      <c r="N557" s="87"/>
      <c r="O557" s="87"/>
      <c r="Q557" s="77">
        <v>40536</v>
      </c>
      <c r="R557">
        <v>816.41</v>
      </c>
      <c r="S557" s="91">
        <f t="shared" si="20"/>
        <v>139.27870754218085</v>
      </c>
    </row>
    <row r="558" spans="14:19" x14ac:dyDescent="0.25">
      <c r="N558" s="87"/>
      <c r="O558" s="87"/>
      <c r="Q558" s="77">
        <v>40539</v>
      </c>
      <c r="R558">
        <v>814.85</v>
      </c>
      <c r="S558" s="91">
        <f t="shared" si="20"/>
        <v>139.01257314430993</v>
      </c>
    </row>
    <row r="559" spans="14:19" x14ac:dyDescent="0.25">
      <c r="N559" s="87"/>
      <c r="O559" s="87"/>
      <c r="Q559" s="77">
        <v>40540</v>
      </c>
      <c r="R559">
        <v>815.59</v>
      </c>
      <c r="S559" s="91">
        <f t="shared" si="20"/>
        <v>139.13881638432562</v>
      </c>
    </row>
    <row r="560" spans="14:19" x14ac:dyDescent="0.25">
      <c r="N560" s="87"/>
      <c r="O560" s="87"/>
      <c r="Q560" s="77">
        <v>40541</v>
      </c>
      <c r="R560">
        <v>816.08</v>
      </c>
      <c r="S560" s="91">
        <f t="shared" si="20"/>
        <v>139.22240988109277</v>
      </c>
    </row>
    <row r="561" spans="14:19" x14ac:dyDescent="0.25">
      <c r="N561" s="87"/>
      <c r="O561" s="87"/>
      <c r="Q561" s="77">
        <v>40542</v>
      </c>
      <c r="R561">
        <v>816.21</v>
      </c>
      <c r="S561" s="91">
        <f t="shared" si="20"/>
        <v>139.24458774758202</v>
      </c>
    </row>
    <row r="562" spans="14:19" x14ac:dyDescent="0.25">
      <c r="N562" s="87"/>
      <c r="O562" s="87"/>
      <c r="Q562" s="77">
        <v>40543</v>
      </c>
      <c r="R562">
        <v>806.75</v>
      </c>
      <c r="S562" s="91">
        <f t="shared" si="20"/>
        <v>137.63072146305703</v>
      </c>
    </row>
    <row r="563" spans="14:19" x14ac:dyDescent="0.25">
      <c r="N563" s="87"/>
      <c r="O563" s="87"/>
      <c r="Q563" s="77">
        <v>40546</v>
      </c>
      <c r="R563">
        <v>820.19</v>
      </c>
      <c r="S563" s="91">
        <f t="shared" ref="S563:S626" si="21">R563*S562/R562</f>
        <v>139.92357166009887</v>
      </c>
    </row>
    <row r="564" spans="14:19" x14ac:dyDescent="0.25">
      <c r="N564" s="87"/>
      <c r="O564" s="87"/>
      <c r="Q564" s="77">
        <v>40547</v>
      </c>
      <c r="R564">
        <v>817.64</v>
      </c>
      <c r="S564" s="91">
        <f t="shared" si="21"/>
        <v>139.4885442789637</v>
      </c>
    </row>
    <row r="565" spans="14:19" x14ac:dyDescent="0.25">
      <c r="N565" s="87"/>
      <c r="O565" s="87"/>
      <c r="Q565" s="77">
        <v>40548</v>
      </c>
      <c r="R565">
        <v>814.14</v>
      </c>
      <c r="S565" s="91">
        <f t="shared" si="21"/>
        <v>138.89144787348405</v>
      </c>
    </row>
    <row r="566" spans="14:19" x14ac:dyDescent="0.25">
      <c r="N566" s="87"/>
      <c r="O566" s="87"/>
      <c r="Q566" s="77">
        <v>40549</v>
      </c>
      <c r="R566">
        <v>809.36</v>
      </c>
      <c r="S566" s="91">
        <f t="shared" si="21"/>
        <v>138.07598478257185</v>
      </c>
    </row>
    <row r="567" spans="14:19" x14ac:dyDescent="0.25">
      <c r="N567" s="87"/>
      <c r="O567" s="87"/>
      <c r="Q567" s="77">
        <v>40550</v>
      </c>
      <c r="R567">
        <v>799.95</v>
      </c>
      <c r="S567" s="91">
        <f t="shared" si="21"/>
        <v>136.4706484466966</v>
      </c>
    </row>
    <row r="568" spans="14:19" x14ac:dyDescent="0.25">
      <c r="N568" s="87"/>
      <c r="O568" s="87"/>
      <c r="Q568" s="77">
        <v>40553</v>
      </c>
      <c r="R568">
        <v>790.26</v>
      </c>
      <c r="S568" s="91">
        <f t="shared" si="21"/>
        <v>134.81754439838295</v>
      </c>
    </row>
    <row r="569" spans="14:19" x14ac:dyDescent="0.25">
      <c r="N569" s="87"/>
      <c r="O569" s="87"/>
      <c r="Q569" s="77">
        <v>40554</v>
      </c>
      <c r="R569">
        <v>799.79</v>
      </c>
      <c r="S569" s="91">
        <f t="shared" si="21"/>
        <v>136.4433526110175</v>
      </c>
    </row>
    <row r="570" spans="14:19" x14ac:dyDescent="0.25">
      <c r="N570" s="87"/>
      <c r="O570" s="87"/>
      <c r="Q570" s="77">
        <v>40555</v>
      </c>
      <c r="R570">
        <v>812.33</v>
      </c>
      <c r="S570" s="91">
        <f t="shared" si="21"/>
        <v>138.58266373236455</v>
      </c>
    </row>
    <row r="571" spans="14:19" x14ac:dyDescent="0.25">
      <c r="N571" s="87"/>
      <c r="O571" s="87"/>
      <c r="Q571" s="77">
        <v>40556</v>
      </c>
      <c r="R571">
        <v>816.45</v>
      </c>
      <c r="S571" s="91">
        <f t="shared" si="21"/>
        <v>139.28553150110059</v>
      </c>
    </row>
    <row r="572" spans="14:19" x14ac:dyDescent="0.25">
      <c r="N572" s="87"/>
      <c r="O572" s="87"/>
      <c r="Q572" s="77">
        <v>40557</v>
      </c>
      <c r="R572">
        <v>815.86</v>
      </c>
      <c r="S572" s="91">
        <f t="shared" si="21"/>
        <v>139.18487810703402</v>
      </c>
    </row>
    <row r="573" spans="14:19" x14ac:dyDescent="0.25">
      <c r="N573" s="87"/>
      <c r="O573" s="87"/>
      <c r="Q573" s="77">
        <v>40560</v>
      </c>
      <c r="R573">
        <v>810.99</v>
      </c>
      <c r="S573" s="91">
        <f t="shared" si="21"/>
        <v>138.35406110855234</v>
      </c>
    </row>
    <row r="574" spans="14:19" x14ac:dyDescent="0.25">
      <c r="N574" s="87"/>
      <c r="O574" s="87"/>
      <c r="Q574" s="77">
        <v>40561</v>
      </c>
      <c r="R574">
        <v>821.35</v>
      </c>
      <c r="S574" s="91">
        <f t="shared" si="21"/>
        <v>140.12146646877207</v>
      </c>
    </row>
    <row r="575" spans="14:19" x14ac:dyDescent="0.25">
      <c r="N575" s="87"/>
      <c r="O575" s="87"/>
      <c r="Q575" s="77">
        <v>40562</v>
      </c>
      <c r="R575">
        <v>816.62</v>
      </c>
      <c r="S575" s="91">
        <f t="shared" si="21"/>
        <v>139.31453332650958</v>
      </c>
    </row>
    <row r="576" spans="14:19" x14ac:dyDescent="0.25">
      <c r="N576" s="87"/>
      <c r="O576" s="87"/>
      <c r="Q576" s="77">
        <v>40563</v>
      </c>
      <c r="R576">
        <v>809.48</v>
      </c>
      <c r="S576" s="91">
        <f t="shared" si="21"/>
        <v>138.09645665933112</v>
      </c>
    </row>
    <row r="577" spans="14:19" x14ac:dyDescent="0.25">
      <c r="N577" s="87"/>
      <c r="O577" s="87"/>
      <c r="Q577" s="77">
        <v>40564</v>
      </c>
      <c r="R577">
        <v>817.99</v>
      </c>
      <c r="S577" s="91">
        <f t="shared" si="21"/>
        <v>139.54825391951164</v>
      </c>
    </row>
    <row r="578" spans="14:19" x14ac:dyDescent="0.25">
      <c r="N578" s="87"/>
      <c r="O578" s="87"/>
      <c r="Q578" s="77">
        <v>40567</v>
      </c>
      <c r="R578">
        <v>825.21</v>
      </c>
      <c r="S578" s="91">
        <f t="shared" si="21"/>
        <v>140.77997850452962</v>
      </c>
    </row>
    <row r="579" spans="14:19" x14ac:dyDescent="0.25">
      <c r="N579" s="87"/>
      <c r="O579" s="87"/>
      <c r="Q579" s="77">
        <v>40568</v>
      </c>
      <c r="R579">
        <v>828.73</v>
      </c>
      <c r="S579" s="91">
        <f t="shared" si="21"/>
        <v>141.38048688946915</v>
      </c>
    </row>
    <row r="580" spans="14:19" x14ac:dyDescent="0.25">
      <c r="N580" s="87"/>
      <c r="O580" s="87"/>
      <c r="Q580" s="77">
        <v>40569</v>
      </c>
      <c r="R580">
        <v>834.12</v>
      </c>
      <c r="S580" s="91">
        <f t="shared" si="21"/>
        <v>142.30001535390781</v>
      </c>
    </row>
    <row r="581" spans="14:19" x14ac:dyDescent="0.25">
      <c r="N581" s="87"/>
      <c r="O581" s="87"/>
      <c r="Q581" s="77">
        <v>40570</v>
      </c>
      <c r="R581">
        <v>835.09</v>
      </c>
      <c r="S581" s="91">
        <f t="shared" si="21"/>
        <v>142.46549635771217</v>
      </c>
    </row>
    <row r="582" spans="14:19" x14ac:dyDescent="0.25">
      <c r="N582" s="87"/>
      <c r="O582" s="87"/>
      <c r="Q582" s="77">
        <v>40571</v>
      </c>
      <c r="R582">
        <v>826.24</v>
      </c>
      <c r="S582" s="91">
        <f t="shared" si="21"/>
        <v>140.95569544671363</v>
      </c>
    </row>
    <row r="583" spans="14:19" x14ac:dyDescent="0.25">
      <c r="N583" s="87"/>
      <c r="O583" s="87"/>
      <c r="Q583" s="77">
        <v>40574</v>
      </c>
      <c r="R583">
        <v>821.34</v>
      </c>
      <c r="S583" s="91">
        <f t="shared" si="21"/>
        <v>140.11976047904216</v>
      </c>
    </row>
    <row r="584" spans="14:19" x14ac:dyDescent="0.25">
      <c r="N584" s="87"/>
      <c r="O584" s="87"/>
      <c r="Q584" s="77">
        <v>40575</v>
      </c>
      <c r="R584">
        <v>831.74</v>
      </c>
      <c r="S584" s="91">
        <f t="shared" si="21"/>
        <v>141.89398979818165</v>
      </c>
    </row>
    <row r="585" spans="14:19" x14ac:dyDescent="0.25">
      <c r="N585" s="87"/>
      <c r="O585" s="87"/>
      <c r="Q585" s="77">
        <v>40576</v>
      </c>
      <c r="R585">
        <v>832.53</v>
      </c>
      <c r="S585" s="91">
        <f t="shared" si="21"/>
        <v>142.02876298684706</v>
      </c>
    </row>
    <row r="586" spans="14:19" x14ac:dyDescent="0.25">
      <c r="N586" s="87"/>
      <c r="O586" s="87"/>
      <c r="Q586" s="77">
        <v>40577</v>
      </c>
      <c r="R586">
        <v>824.75</v>
      </c>
      <c r="S586" s="91">
        <f t="shared" si="21"/>
        <v>140.70150297695233</v>
      </c>
    </row>
    <row r="587" spans="14:19" x14ac:dyDescent="0.25">
      <c r="N587" s="87"/>
      <c r="O587" s="87"/>
      <c r="Q587" s="77">
        <v>40578</v>
      </c>
      <c r="R587">
        <v>826.69</v>
      </c>
      <c r="S587" s="91">
        <f t="shared" si="21"/>
        <v>141.03246498456105</v>
      </c>
    </row>
    <row r="588" spans="14:19" x14ac:dyDescent="0.25">
      <c r="N588" s="87"/>
      <c r="O588" s="87"/>
      <c r="Q588" s="77">
        <v>40581</v>
      </c>
      <c r="R588">
        <v>831.32</v>
      </c>
      <c r="S588" s="91">
        <f t="shared" si="21"/>
        <v>141.82233822952412</v>
      </c>
    </row>
    <row r="589" spans="14:19" x14ac:dyDescent="0.25">
      <c r="N589" s="87"/>
      <c r="O589" s="87"/>
      <c r="Q589" s="77">
        <v>40582</v>
      </c>
      <c r="R589">
        <v>839.71</v>
      </c>
      <c r="S589" s="91">
        <f t="shared" si="21"/>
        <v>143.2536636129453</v>
      </c>
    </row>
    <row r="590" spans="14:19" x14ac:dyDescent="0.25">
      <c r="N590" s="87"/>
      <c r="O590" s="87"/>
      <c r="Q590" s="77">
        <v>40583</v>
      </c>
      <c r="R590">
        <v>837.78</v>
      </c>
      <c r="S590" s="91">
        <f t="shared" si="21"/>
        <v>142.9244075950665</v>
      </c>
    </row>
    <row r="591" spans="14:19" x14ac:dyDescent="0.25">
      <c r="N591" s="87"/>
      <c r="O591" s="87"/>
      <c r="Q591" s="77">
        <v>40584</v>
      </c>
      <c r="R591">
        <v>831.42</v>
      </c>
      <c r="S591" s="91">
        <f t="shared" si="21"/>
        <v>141.83939812682348</v>
      </c>
    </row>
    <row r="592" spans="14:19" x14ac:dyDescent="0.25">
      <c r="N592" s="87"/>
      <c r="O592" s="87"/>
      <c r="Q592" s="77">
        <v>40585</v>
      </c>
      <c r="R592">
        <v>835.97</v>
      </c>
      <c r="S592" s="91">
        <f t="shared" si="21"/>
        <v>142.61562345394702</v>
      </c>
    </row>
    <row r="593" spans="14:19" x14ac:dyDescent="0.25">
      <c r="N593" s="87"/>
      <c r="O593" s="87"/>
      <c r="Q593" s="77">
        <v>40588</v>
      </c>
      <c r="R593">
        <v>833.47</v>
      </c>
      <c r="S593" s="91">
        <f t="shared" si="21"/>
        <v>142.18912602146156</v>
      </c>
    </row>
    <row r="594" spans="14:19" x14ac:dyDescent="0.25">
      <c r="N594" s="87"/>
      <c r="O594" s="87"/>
      <c r="Q594" s="77">
        <v>40589</v>
      </c>
      <c r="R594">
        <v>829.32</v>
      </c>
      <c r="S594" s="91">
        <f t="shared" si="21"/>
        <v>141.48114028353572</v>
      </c>
    </row>
    <row r="595" spans="14:19" x14ac:dyDescent="0.25">
      <c r="N595" s="87"/>
      <c r="O595" s="87"/>
      <c r="Q595" s="77">
        <v>40590</v>
      </c>
      <c r="R595">
        <v>839.73</v>
      </c>
      <c r="S595" s="91">
        <f t="shared" si="21"/>
        <v>143.25707559240516</v>
      </c>
    </row>
    <row r="596" spans="14:19" x14ac:dyDescent="0.25">
      <c r="N596" s="87"/>
      <c r="O596" s="87"/>
      <c r="Q596" s="77">
        <v>40591</v>
      </c>
      <c r="R596">
        <v>838.96</v>
      </c>
      <c r="S596" s="91">
        <f t="shared" si="21"/>
        <v>143.12571438319964</v>
      </c>
    </row>
    <row r="597" spans="14:19" x14ac:dyDescent="0.25">
      <c r="N597" s="87"/>
      <c r="O597" s="87"/>
      <c r="Q597" s="77">
        <v>40592</v>
      </c>
      <c r="R597">
        <v>839.5</v>
      </c>
      <c r="S597" s="91">
        <f t="shared" si="21"/>
        <v>143.2178378286165</v>
      </c>
    </row>
    <row r="598" spans="14:19" x14ac:dyDescent="0.25">
      <c r="N598" s="87"/>
      <c r="O598" s="87"/>
      <c r="Q598" s="77">
        <v>40595</v>
      </c>
      <c r="R598">
        <v>829.74</v>
      </c>
      <c r="S598" s="91">
        <f t="shared" si="21"/>
        <v>141.55279185219328</v>
      </c>
    </row>
    <row r="599" spans="14:19" x14ac:dyDescent="0.25">
      <c r="N599" s="87"/>
      <c r="O599" s="87"/>
      <c r="Q599" s="77">
        <v>40596</v>
      </c>
      <c r="R599">
        <v>828.21</v>
      </c>
      <c r="S599" s="91">
        <f t="shared" si="21"/>
        <v>141.29177542351218</v>
      </c>
    </row>
    <row r="600" spans="14:19" x14ac:dyDescent="0.25">
      <c r="N600" s="87"/>
      <c r="O600" s="87"/>
      <c r="Q600" s="77">
        <v>40597</v>
      </c>
      <c r="R600">
        <v>820.79</v>
      </c>
      <c r="S600" s="91">
        <f t="shared" si="21"/>
        <v>140.02593104389533</v>
      </c>
    </row>
    <row r="601" spans="14:19" x14ac:dyDescent="0.25">
      <c r="N601" s="87"/>
      <c r="O601" s="87"/>
      <c r="Q601" s="77">
        <v>40598</v>
      </c>
      <c r="R601">
        <v>824.4</v>
      </c>
      <c r="S601" s="91">
        <f t="shared" si="21"/>
        <v>140.64179333640433</v>
      </c>
    </row>
    <row r="602" spans="14:19" x14ac:dyDescent="0.25">
      <c r="N602" s="87"/>
      <c r="O602" s="87"/>
      <c r="Q602" s="77">
        <v>40599</v>
      </c>
      <c r="R602">
        <v>834.29</v>
      </c>
      <c r="S602" s="91">
        <f t="shared" si="21"/>
        <v>142.32901717931679</v>
      </c>
    </row>
    <row r="603" spans="14:19" x14ac:dyDescent="0.25">
      <c r="N603" s="87"/>
      <c r="O603" s="87"/>
      <c r="Q603" s="77">
        <v>40602</v>
      </c>
      <c r="R603">
        <v>835.23</v>
      </c>
      <c r="S603" s="91">
        <f t="shared" si="21"/>
        <v>142.48938021393133</v>
      </c>
    </row>
    <row r="604" spans="14:19" x14ac:dyDescent="0.25">
      <c r="N604" s="87"/>
      <c r="O604" s="87"/>
      <c r="Q604" s="77">
        <v>40603</v>
      </c>
      <c r="R604">
        <v>828.4</v>
      </c>
      <c r="S604" s="91">
        <f t="shared" si="21"/>
        <v>141.32418922838104</v>
      </c>
    </row>
    <row r="605" spans="14:19" x14ac:dyDescent="0.25">
      <c r="N605" s="87"/>
      <c r="O605" s="87"/>
      <c r="Q605" s="77">
        <v>40604</v>
      </c>
      <c r="R605">
        <v>825.27</v>
      </c>
      <c r="S605" s="91">
        <f t="shared" si="21"/>
        <v>140.79021444290925</v>
      </c>
    </row>
    <row r="606" spans="14:19" x14ac:dyDescent="0.25">
      <c r="N606" s="87"/>
      <c r="O606" s="87"/>
      <c r="Q606" s="77">
        <v>40605</v>
      </c>
      <c r="R606">
        <v>834.08</v>
      </c>
      <c r="S606" s="91">
        <f t="shared" si="21"/>
        <v>142.29319139498801</v>
      </c>
    </row>
    <row r="607" spans="14:19" x14ac:dyDescent="0.25">
      <c r="N607" s="87"/>
      <c r="O607" s="87"/>
      <c r="Q607" s="77">
        <v>40606</v>
      </c>
      <c r="R607">
        <v>832.83</v>
      </c>
      <c r="S607" s="91">
        <f t="shared" si="21"/>
        <v>142.07994267874528</v>
      </c>
    </row>
    <row r="608" spans="14:19" x14ac:dyDescent="0.25">
      <c r="N608" s="87"/>
      <c r="O608" s="87"/>
      <c r="Q608" s="77">
        <v>40609</v>
      </c>
      <c r="R608">
        <v>832.48</v>
      </c>
      <c r="S608" s="91">
        <f t="shared" si="21"/>
        <v>142.02023303819732</v>
      </c>
    </row>
    <row r="609" spans="14:19" x14ac:dyDescent="0.25">
      <c r="N609" s="87"/>
      <c r="O609" s="87"/>
      <c r="Q609" s="77">
        <v>40610</v>
      </c>
      <c r="R609">
        <v>832.65</v>
      </c>
      <c r="S609" s="91">
        <f t="shared" si="21"/>
        <v>142.04923486360633</v>
      </c>
    </row>
    <row r="610" spans="14:19" x14ac:dyDescent="0.25">
      <c r="N610" s="87"/>
      <c r="O610" s="87"/>
      <c r="Q610" s="77">
        <v>40611</v>
      </c>
      <c r="R610">
        <v>829.46</v>
      </c>
      <c r="S610" s="91">
        <f t="shared" si="21"/>
        <v>141.50502413975488</v>
      </c>
    </row>
    <row r="611" spans="14:19" x14ac:dyDescent="0.25">
      <c r="N611" s="87"/>
      <c r="O611" s="87"/>
      <c r="Q611" s="77">
        <v>40612</v>
      </c>
      <c r="R611">
        <v>821.11</v>
      </c>
      <c r="S611" s="91">
        <f t="shared" si="21"/>
        <v>140.08052271525344</v>
      </c>
    </row>
    <row r="612" spans="14:19" x14ac:dyDescent="0.25">
      <c r="N612" s="87"/>
      <c r="O612" s="87"/>
      <c r="Q612" s="77">
        <v>40613</v>
      </c>
      <c r="R612">
        <v>817.97</v>
      </c>
      <c r="S612" s="91">
        <f t="shared" si="21"/>
        <v>139.5448419400517</v>
      </c>
    </row>
    <row r="613" spans="14:19" x14ac:dyDescent="0.25">
      <c r="N613" s="87"/>
      <c r="O613" s="87"/>
      <c r="Q613" s="77">
        <v>40616</v>
      </c>
      <c r="R613">
        <v>808.75</v>
      </c>
      <c r="S613" s="91">
        <f t="shared" si="21"/>
        <v>137.97191940904531</v>
      </c>
    </row>
    <row r="614" spans="14:19" x14ac:dyDescent="0.25">
      <c r="N614" s="87"/>
      <c r="O614" s="87"/>
      <c r="Q614" s="77">
        <v>40617</v>
      </c>
      <c r="R614">
        <v>795.88</v>
      </c>
      <c r="S614" s="91">
        <f t="shared" si="21"/>
        <v>135.77631062661018</v>
      </c>
    </row>
    <row r="615" spans="14:19" x14ac:dyDescent="0.25">
      <c r="N615" s="87"/>
      <c r="O615" s="87"/>
      <c r="Q615" s="77">
        <v>40618</v>
      </c>
      <c r="R615">
        <v>782.58</v>
      </c>
      <c r="S615" s="91">
        <f t="shared" si="21"/>
        <v>133.50734428578755</v>
      </c>
    </row>
    <row r="616" spans="14:19" x14ac:dyDescent="0.25">
      <c r="N616" s="87"/>
      <c r="O616" s="87"/>
      <c r="Q616" s="77">
        <v>40619</v>
      </c>
      <c r="R616">
        <v>797.54</v>
      </c>
      <c r="S616" s="91">
        <f t="shared" si="21"/>
        <v>136.0595049217805</v>
      </c>
    </row>
    <row r="617" spans="14:19" x14ac:dyDescent="0.25">
      <c r="N617" s="87"/>
      <c r="O617" s="87"/>
      <c r="Q617" s="77">
        <v>40620</v>
      </c>
      <c r="R617">
        <v>803.9</v>
      </c>
      <c r="S617" s="91">
        <f t="shared" si="21"/>
        <v>137.14451439002349</v>
      </c>
    </row>
    <row r="618" spans="14:19" x14ac:dyDescent="0.25">
      <c r="N618" s="87"/>
      <c r="O618" s="87"/>
      <c r="Q618" s="77">
        <v>40623</v>
      </c>
      <c r="R618">
        <v>816.25</v>
      </c>
      <c r="S618" s="91">
        <f t="shared" si="21"/>
        <v>139.25141170650164</v>
      </c>
    </row>
    <row r="619" spans="14:19" x14ac:dyDescent="0.25">
      <c r="N619" s="87"/>
      <c r="O619" s="87"/>
      <c r="Q619" s="77">
        <v>40624</v>
      </c>
      <c r="R619">
        <v>810.77</v>
      </c>
      <c r="S619" s="91">
        <f t="shared" si="21"/>
        <v>138.31652933449351</v>
      </c>
    </row>
    <row r="620" spans="14:19" x14ac:dyDescent="0.25">
      <c r="N620" s="87"/>
      <c r="O620" s="87"/>
      <c r="Q620" s="77">
        <v>40625</v>
      </c>
      <c r="R620">
        <v>816.81</v>
      </c>
      <c r="S620" s="91">
        <f t="shared" si="21"/>
        <v>139.34694713137836</v>
      </c>
    </row>
    <row r="621" spans="14:19" x14ac:dyDescent="0.25">
      <c r="N621" s="87"/>
      <c r="O621" s="87"/>
      <c r="Q621" s="77">
        <v>40626</v>
      </c>
      <c r="R621">
        <v>833.81</v>
      </c>
      <c r="S621" s="91">
        <f t="shared" si="21"/>
        <v>142.24712967227947</v>
      </c>
    </row>
    <row r="622" spans="14:19" x14ac:dyDescent="0.25">
      <c r="N622" s="87"/>
      <c r="O622" s="87"/>
      <c r="Q622" s="77">
        <v>40627</v>
      </c>
      <c r="R622">
        <v>835.53</v>
      </c>
      <c r="S622" s="91">
        <f t="shared" si="21"/>
        <v>142.54055990582947</v>
      </c>
    </row>
    <row r="623" spans="14:19" x14ac:dyDescent="0.25">
      <c r="N623" s="87"/>
      <c r="O623" s="87"/>
      <c r="Q623" s="77">
        <v>40630</v>
      </c>
      <c r="R623">
        <v>837.8</v>
      </c>
      <c r="S623" s="91">
        <f t="shared" si="21"/>
        <v>142.92781957452627</v>
      </c>
    </row>
    <row r="624" spans="14:19" x14ac:dyDescent="0.25">
      <c r="N624" s="87"/>
      <c r="O624" s="87"/>
      <c r="Q624" s="77">
        <v>40631</v>
      </c>
      <c r="R624">
        <v>838.46</v>
      </c>
      <c r="S624" s="91">
        <f t="shared" si="21"/>
        <v>143.04041489670243</v>
      </c>
    </row>
    <row r="625" spans="14:19" x14ac:dyDescent="0.25">
      <c r="N625" s="87"/>
      <c r="O625" s="87"/>
      <c r="Q625" s="77">
        <v>40632</v>
      </c>
      <c r="R625">
        <v>841.83</v>
      </c>
      <c r="S625" s="91">
        <f t="shared" si="21"/>
        <v>143.61533343569283</v>
      </c>
    </row>
    <row r="626" spans="14:19" x14ac:dyDescent="0.25">
      <c r="N626" s="87"/>
      <c r="O626" s="87"/>
      <c r="Q626" s="77">
        <v>40633</v>
      </c>
      <c r="R626">
        <v>841.35</v>
      </c>
      <c r="S626" s="91">
        <f t="shared" si="21"/>
        <v>143.53344592865562</v>
      </c>
    </row>
    <row r="627" spans="14:19" x14ac:dyDescent="0.25">
      <c r="N627" s="87"/>
      <c r="O627" s="87"/>
      <c r="Q627" s="77">
        <v>40634</v>
      </c>
      <c r="R627">
        <v>851.5</v>
      </c>
      <c r="S627" s="91">
        <f t="shared" ref="S627:S690" si="22">R627*S626/R626</f>
        <v>145.26502550454657</v>
      </c>
    </row>
    <row r="628" spans="14:19" x14ac:dyDescent="0.25">
      <c r="N628" s="87"/>
      <c r="O628" s="87"/>
      <c r="Q628" s="77">
        <v>40637</v>
      </c>
      <c r="R628">
        <v>851.81</v>
      </c>
      <c r="S628" s="91">
        <f t="shared" si="22"/>
        <v>145.31791118617477</v>
      </c>
    </row>
    <row r="629" spans="14:19" x14ac:dyDescent="0.25">
      <c r="N629" s="87"/>
      <c r="O629" s="87"/>
      <c r="Q629" s="77">
        <v>40638</v>
      </c>
      <c r="R629">
        <v>845.05</v>
      </c>
      <c r="S629" s="91">
        <f t="shared" si="22"/>
        <v>144.16466212873411</v>
      </c>
    </row>
    <row r="630" spans="14:19" x14ac:dyDescent="0.25">
      <c r="N630" s="87"/>
      <c r="O630" s="87"/>
      <c r="Q630" s="77">
        <v>40639</v>
      </c>
      <c r="R630">
        <v>853.82</v>
      </c>
      <c r="S630" s="91">
        <f t="shared" si="22"/>
        <v>145.66081512189311</v>
      </c>
    </row>
    <row r="631" spans="14:19" x14ac:dyDescent="0.25">
      <c r="N631" s="87"/>
      <c r="O631" s="87"/>
      <c r="Q631" s="77">
        <v>40640</v>
      </c>
      <c r="R631">
        <v>848.5</v>
      </c>
      <c r="S631" s="91">
        <f t="shared" si="22"/>
        <v>144.75322858556405</v>
      </c>
    </row>
    <row r="632" spans="14:19" x14ac:dyDescent="0.25">
      <c r="N632" s="87"/>
      <c r="O632" s="87"/>
      <c r="Q632" s="77">
        <v>40641</v>
      </c>
      <c r="R632">
        <v>856.45</v>
      </c>
      <c r="S632" s="91">
        <f t="shared" si="22"/>
        <v>146.10949042086781</v>
      </c>
    </row>
    <row r="633" spans="14:19" x14ac:dyDescent="0.25">
      <c r="N633" s="87"/>
      <c r="O633" s="87"/>
      <c r="Q633" s="77">
        <v>40644</v>
      </c>
      <c r="R633">
        <v>853.87</v>
      </c>
      <c r="S633" s="91">
        <f t="shared" si="22"/>
        <v>145.66934507054282</v>
      </c>
    </row>
    <row r="634" spans="14:19" x14ac:dyDescent="0.25">
      <c r="N634" s="87"/>
      <c r="O634" s="87"/>
      <c r="Q634" s="77">
        <v>40645</v>
      </c>
      <c r="R634">
        <v>849.55</v>
      </c>
      <c r="S634" s="91">
        <f t="shared" si="22"/>
        <v>144.93235750720794</v>
      </c>
    </row>
    <row r="635" spans="14:19" x14ac:dyDescent="0.25">
      <c r="N635" s="87"/>
      <c r="O635" s="87"/>
      <c r="Q635" s="77">
        <v>40646</v>
      </c>
      <c r="R635">
        <v>855.11</v>
      </c>
      <c r="S635" s="91">
        <f t="shared" si="22"/>
        <v>145.88088779705561</v>
      </c>
    </row>
    <row r="636" spans="14:19" x14ac:dyDescent="0.25">
      <c r="N636" s="87"/>
      <c r="O636" s="87"/>
      <c r="Q636" s="77">
        <v>40647</v>
      </c>
      <c r="R636">
        <v>845.19</v>
      </c>
      <c r="S636" s="91">
        <f t="shared" si="22"/>
        <v>144.18854598495332</v>
      </c>
    </row>
    <row r="637" spans="14:19" x14ac:dyDescent="0.25">
      <c r="N637" s="87"/>
      <c r="O637" s="87"/>
      <c r="Q637" s="77">
        <v>40648</v>
      </c>
      <c r="R637">
        <v>848.02</v>
      </c>
      <c r="S637" s="91">
        <f t="shared" si="22"/>
        <v>144.67134107852684</v>
      </c>
    </row>
    <row r="638" spans="14:19" x14ac:dyDescent="0.25">
      <c r="N638" s="87"/>
      <c r="O638" s="87"/>
      <c r="Q638" s="77">
        <v>40651</v>
      </c>
      <c r="R638">
        <v>826.85</v>
      </c>
      <c r="S638" s="91">
        <f t="shared" si="22"/>
        <v>141.05976082023997</v>
      </c>
    </row>
    <row r="639" spans="14:19" x14ac:dyDescent="0.25">
      <c r="N639" s="87"/>
      <c r="O639" s="87"/>
      <c r="Q639" s="77">
        <v>40652</v>
      </c>
      <c r="R639">
        <v>831.62</v>
      </c>
      <c r="S639" s="91">
        <f t="shared" si="22"/>
        <v>141.87351792142221</v>
      </c>
    </row>
    <row r="640" spans="14:19" x14ac:dyDescent="0.25">
      <c r="N640" s="87"/>
      <c r="O640" s="87"/>
      <c r="Q640" s="77">
        <v>40653</v>
      </c>
      <c r="R640">
        <v>853.23</v>
      </c>
      <c r="S640" s="91">
        <f t="shared" si="22"/>
        <v>145.56016172782648</v>
      </c>
    </row>
    <row r="641" spans="14:19" x14ac:dyDescent="0.25">
      <c r="N641" s="87"/>
      <c r="O641" s="87"/>
      <c r="Q641" s="77">
        <v>40654</v>
      </c>
      <c r="R641">
        <v>852.96</v>
      </c>
      <c r="S641" s="91">
        <f t="shared" si="22"/>
        <v>145.51410000511805</v>
      </c>
    </row>
    <row r="642" spans="14:19" x14ac:dyDescent="0.25">
      <c r="N642" s="87"/>
      <c r="O642" s="87"/>
      <c r="Q642" s="77">
        <v>40655</v>
      </c>
      <c r="R642">
        <v>852.95</v>
      </c>
      <c r="S642" s="91">
        <f t="shared" si="22"/>
        <v>145.51239401538811</v>
      </c>
    </row>
    <row r="643" spans="14:19" x14ac:dyDescent="0.25">
      <c r="N643" s="87"/>
      <c r="O643" s="87"/>
      <c r="Q643" s="77">
        <v>40658</v>
      </c>
      <c r="R643">
        <v>856.21</v>
      </c>
      <c r="S643" s="91">
        <f t="shared" si="22"/>
        <v>146.06854666734915</v>
      </c>
    </row>
    <row r="644" spans="14:19" x14ac:dyDescent="0.25">
      <c r="N644" s="87"/>
      <c r="O644" s="87"/>
      <c r="Q644" s="77">
        <v>40659</v>
      </c>
      <c r="R644">
        <v>865.2</v>
      </c>
      <c r="S644" s="91">
        <f t="shared" si="22"/>
        <v>147.60223143456685</v>
      </c>
    </row>
    <row r="645" spans="14:19" x14ac:dyDescent="0.25">
      <c r="N645" s="87"/>
      <c r="O645" s="87"/>
      <c r="Q645" s="77">
        <v>40660</v>
      </c>
      <c r="R645">
        <v>865.55</v>
      </c>
      <c r="S645" s="91">
        <f t="shared" si="22"/>
        <v>147.66194107511478</v>
      </c>
    </row>
    <row r="646" spans="14:19" x14ac:dyDescent="0.25">
      <c r="N646" s="87"/>
      <c r="O646" s="87"/>
      <c r="Q646" s="77">
        <v>40661</v>
      </c>
      <c r="R646">
        <v>872.5</v>
      </c>
      <c r="S646" s="91">
        <f t="shared" si="22"/>
        <v>148.84760393742437</v>
      </c>
    </row>
    <row r="647" spans="14:19" x14ac:dyDescent="0.25">
      <c r="N647" s="87"/>
      <c r="O647" s="87"/>
      <c r="Q647" s="77">
        <v>40662</v>
      </c>
      <c r="R647">
        <v>874.74</v>
      </c>
      <c r="S647" s="91">
        <f t="shared" si="22"/>
        <v>149.22974563693134</v>
      </c>
    </row>
    <row r="648" spans="14:19" x14ac:dyDescent="0.25">
      <c r="N648" s="87"/>
      <c r="O648" s="87"/>
      <c r="Q648" s="77">
        <v>40665</v>
      </c>
      <c r="R648">
        <v>877.82</v>
      </c>
      <c r="S648" s="91">
        <f t="shared" si="22"/>
        <v>149.75519047375343</v>
      </c>
    </row>
    <row r="649" spans="14:19" x14ac:dyDescent="0.25">
      <c r="N649" s="87"/>
      <c r="O649" s="87"/>
      <c r="Q649" s="77">
        <v>40666</v>
      </c>
      <c r="R649">
        <v>881.91</v>
      </c>
      <c r="S649" s="91">
        <f t="shared" si="22"/>
        <v>150.45294027329965</v>
      </c>
    </row>
    <row r="650" spans="14:19" x14ac:dyDescent="0.25">
      <c r="N650" s="87"/>
      <c r="O650" s="87"/>
      <c r="Q650" s="77">
        <v>40667</v>
      </c>
      <c r="R650">
        <v>869.74</v>
      </c>
      <c r="S650" s="91">
        <f t="shared" si="22"/>
        <v>148.37675077196045</v>
      </c>
    </row>
    <row r="651" spans="14:19" x14ac:dyDescent="0.25">
      <c r="N651" s="87"/>
      <c r="O651" s="87"/>
      <c r="Q651" s="77">
        <v>40668</v>
      </c>
      <c r="R651">
        <v>858.69</v>
      </c>
      <c r="S651" s="91">
        <f t="shared" si="22"/>
        <v>146.49163212037473</v>
      </c>
    </row>
    <row r="652" spans="14:19" x14ac:dyDescent="0.25">
      <c r="N652" s="87"/>
      <c r="O652" s="87"/>
      <c r="Q652" s="77">
        <v>40669</v>
      </c>
      <c r="R652">
        <v>863.74</v>
      </c>
      <c r="S652" s="91">
        <f t="shared" si="22"/>
        <v>147.35315693399534</v>
      </c>
    </row>
    <row r="653" spans="14:19" x14ac:dyDescent="0.25">
      <c r="N653" s="87"/>
      <c r="O653" s="87"/>
      <c r="Q653" s="77">
        <v>40672</v>
      </c>
      <c r="R653">
        <v>852.74</v>
      </c>
      <c r="S653" s="91">
        <f t="shared" si="22"/>
        <v>145.47656823105933</v>
      </c>
    </row>
    <row r="654" spans="14:19" x14ac:dyDescent="0.25">
      <c r="N654" s="87"/>
      <c r="O654" s="87"/>
      <c r="Q654" s="77">
        <v>40673</v>
      </c>
      <c r="R654">
        <v>863.54</v>
      </c>
      <c r="S654" s="91">
        <f t="shared" si="22"/>
        <v>147.3190371393965</v>
      </c>
    </row>
    <row r="655" spans="14:19" x14ac:dyDescent="0.25">
      <c r="N655" s="87"/>
      <c r="O655" s="87"/>
      <c r="Q655" s="77">
        <v>40674</v>
      </c>
      <c r="R655">
        <v>857.31</v>
      </c>
      <c r="S655" s="91">
        <f t="shared" si="22"/>
        <v>146.25620553764273</v>
      </c>
    </row>
    <row r="656" spans="14:19" x14ac:dyDescent="0.25">
      <c r="N656" s="87"/>
      <c r="O656" s="87"/>
      <c r="Q656" s="77">
        <v>40675</v>
      </c>
      <c r="R656">
        <v>855.37</v>
      </c>
      <c r="S656" s="91">
        <f t="shared" si="22"/>
        <v>145.92524353003404</v>
      </c>
    </row>
    <row r="657" spans="14:19" x14ac:dyDescent="0.25">
      <c r="N657" s="87"/>
      <c r="O657" s="87"/>
      <c r="Q657" s="77">
        <v>40676</v>
      </c>
      <c r="R657">
        <v>855.42</v>
      </c>
      <c r="S657" s="91">
        <f t="shared" si="22"/>
        <v>145.93377347868375</v>
      </c>
    </row>
    <row r="658" spans="14:19" x14ac:dyDescent="0.25">
      <c r="N658" s="87"/>
      <c r="O658" s="87"/>
      <c r="Q658" s="77">
        <v>40679</v>
      </c>
      <c r="R658">
        <v>855.4</v>
      </c>
      <c r="S658" s="91">
        <f t="shared" si="22"/>
        <v>145.93036149922386</v>
      </c>
    </row>
    <row r="659" spans="14:19" x14ac:dyDescent="0.25">
      <c r="N659" s="87"/>
      <c r="O659" s="87"/>
      <c r="Q659" s="77">
        <v>40680</v>
      </c>
      <c r="R659">
        <v>843.7</v>
      </c>
      <c r="S659" s="91">
        <f t="shared" si="22"/>
        <v>143.93435351519193</v>
      </c>
    </row>
    <row r="660" spans="14:19" x14ac:dyDescent="0.25">
      <c r="N660" s="87"/>
      <c r="O660" s="87"/>
      <c r="Q660" s="77">
        <v>40681</v>
      </c>
      <c r="R660">
        <v>855.48</v>
      </c>
      <c r="S660" s="91">
        <f t="shared" si="22"/>
        <v>145.9440094170634</v>
      </c>
    </row>
    <row r="661" spans="14:19" x14ac:dyDescent="0.25">
      <c r="N661" s="87"/>
      <c r="O661" s="87"/>
      <c r="Q661" s="77">
        <v>40682</v>
      </c>
      <c r="R661">
        <v>860.09</v>
      </c>
      <c r="S661" s="91">
        <f t="shared" si="22"/>
        <v>146.73047068256659</v>
      </c>
    </row>
    <row r="662" spans="14:19" x14ac:dyDescent="0.25">
      <c r="N662" s="87"/>
      <c r="O662" s="87"/>
      <c r="Q662" s="77">
        <v>40683</v>
      </c>
      <c r="R662">
        <v>851.8</v>
      </c>
      <c r="S662" s="91">
        <f t="shared" si="22"/>
        <v>145.3162051964448</v>
      </c>
    </row>
    <row r="663" spans="14:19" x14ac:dyDescent="0.25">
      <c r="N663" s="87"/>
      <c r="O663" s="87"/>
      <c r="Q663" s="77">
        <v>40686</v>
      </c>
      <c r="R663">
        <v>834.34</v>
      </c>
      <c r="S663" s="91">
        <f t="shared" si="22"/>
        <v>142.33754712796639</v>
      </c>
    </row>
    <row r="664" spans="14:19" x14ac:dyDescent="0.25">
      <c r="N664" s="87"/>
      <c r="O664" s="87"/>
      <c r="Q664" s="77">
        <v>40687</v>
      </c>
      <c r="R664">
        <v>838.02</v>
      </c>
      <c r="S664" s="91">
        <f t="shared" si="22"/>
        <v>142.96535134858499</v>
      </c>
    </row>
    <row r="665" spans="14:19" x14ac:dyDescent="0.25">
      <c r="N665" s="87"/>
      <c r="O665" s="87"/>
      <c r="Q665" s="77">
        <v>40688</v>
      </c>
      <c r="R665">
        <v>837.61</v>
      </c>
      <c r="S665" s="91">
        <f t="shared" si="22"/>
        <v>142.89540576965737</v>
      </c>
    </row>
    <row r="666" spans="14:19" x14ac:dyDescent="0.25">
      <c r="N666" s="87"/>
      <c r="O666" s="87"/>
      <c r="Q666" s="77">
        <v>40689</v>
      </c>
      <c r="R666">
        <v>834.8</v>
      </c>
      <c r="S666" s="91">
        <f t="shared" si="22"/>
        <v>142.41602265554371</v>
      </c>
    </row>
    <row r="667" spans="14:19" x14ac:dyDescent="0.25">
      <c r="N667" s="87"/>
      <c r="O667" s="87"/>
      <c r="Q667" s="77">
        <v>40690</v>
      </c>
      <c r="R667">
        <v>844.16</v>
      </c>
      <c r="S667" s="91">
        <f t="shared" si="22"/>
        <v>144.01282904276925</v>
      </c>
    </row>
    <row r="668" spans="14:19" x14ac:dyDescent="0.25">
      <c r="N668" s="87"/>
      <c r="O668" s="87"/>
      <c r="Q668" s="77">
        <v>40693</v>
      </c>
      <c r="R668">
        <v>844.11</v>
      </c>
      <c r="S668" s="91">
        <f t="shared" si="22"/>
        <v>144.00429909411955</v>
      </c>
    </row>
    <row r="669" spans="14:19" x14ac:dyDescent="0.25">
      <c r="N669" s="87"/>
      <c r="O669" s="87"/>
      <c r="Q669" s="77">
        <v>40694</v>
      </c>
      <c r="R669">
        <v>858.14</v>
      </c>
      <c r="S669" s="91">
        <f t="shared" si="22"/>
        <v>146.39780268522793</v>
      </c>
    </row>
    <row r="670" spans="14:19" x14ac:dyDescent="0.25">
      <c r="N670" s="87"/>
      <c r="O670" s="87"/>
      <c r="Q670" s="77">
        <v>40695</v>
      </c>
      <c r="R670">
        <v>856.44</v>
      </c>
      <c r="S670" s="91">
        <f t="shared" si="22"/>
        <v>146.10778443113784</v>
      </c>
    </row>
    <row r="671" spans="14:19" x14ac:dyDescent="0.25">
      <c r="N671" s="87"/>
      <c r="O671" s="87"/>
      <c r="Q671" s="77">
        <v>40696</v>
      </c>
      <c r="R671">
        <v>849.27</v>
      </c>
      <c r="S671" s="91">
        <f t="shared" si="22"/>
        <v>144.88458979476954</v>
      </c>
    </row>
    <row r="672" spans="14:19" x14ac:dyDescent="0.25">
      <c r="N672" s="87"/>
      <c r="O672" s="87"/>
      <c r="Q672" s="77">
        <v>40697</v>
      </c>
      <c r="R672">
        <v>852.02</v>
      </c>
      <c r="S672" s="91">
        <f t="shared" si="22"/>
        <v>145.35373697050355</v>
      </c>
    </row>
    <row r="673" spans="14:19" x14ac:dyDescent="0.25">
      <c r="N673" s="87"/>
      <c r="O673" s="87"/>
      <c r="Q673" s="77">
        <v>40700</v>
      </c>
      <c r="R673">
        <v>850.28</v>
      </c>
      <c r="S673" s="91">
        <f t="shared" si="22"/>
        <v>145.05689475749367</v>
      </c>
    </row>
    <row r="674" spans="14:19" x14ac:dyDescent="0.25">
      <c r="N674" s="87"/>
      <c r="O674" s="87"/>
      <c r="Q674" s="77">
        <v>40701</v>
      </c>
      <c r="R674">
        <v>848.73</v>
      </c>
      <c r="S674" s="91">
        <f t="shared" si="22"/>
        <v>144.79246634935268</v>
      </c>
    </row>
    <row r="675" spans="14:19" x14ac:dyDescent="0.25">
      <c r="N675" s="87"/>
      <c r="O675" s="87"/>
      <c r="Q675" s="77">
        <v>40702</v>
      </c>
      <c r="R675">
        <v>839.8</v>
      </c>
      <c r="S675" s="91">
        <f t="shared" si="22"/>
        <v>143.26901752051461</v>
      </c>
    </row>
    <row r="676" spans="14:19" x14ac:dyDescent="0.25">
      <c r="N676" s="87"/>
      <c r="O676" s="87"/>
      <c r="Q676" s="77">
        <v>40703</v>
      </c>
      <c r="R676">
        <v>842.82</v>
      </c>
      <c r="S676" s="91">
        <f t="shared" si="22"/>
        <v>143.78422641895705</v>
      </c>
    </row>
    <row r="677" spans="14:19" x14ac:dyDescent="0.25">
      <c r="N677" s="87"/>
      <c r="O677" s="87"/>
      <c r="Q677" s="77">
        <v>40704</v>
      </c>
      <c r="R677">
        <v>830.34</v>
      </c>
      <c r="S677" s="91">
        <f t="shared" si="22"/>
        <v>141.65515123598965</v>
      </c>
    </row>
    <row r="678" spans="14:19" x14ac:dyDescent="0.25">
      <c r="N678" s="87"/>
      <c r="O678" s="87"/>
      <c r="Q678" s="77">
        <v>40707</v>
      </c>
      <c r="R678">
        <v>829.25</v>
      </c>
      <c r="S678" s="91">
        <f t="shared" si="22"/>
        <v>141.46919835542599</v>
      </c>
    </row>
    <row r="679" spans="14:19" x14ac:dyDescent="0.25">
      <c r="N679" s="87"/>
      <c r="O679" s="87"/>
      <c r="Q679" s="77">
        <v>40708</v>
      </c>
      <c r="R679">
        <v>837.57</v>
      </c>
      <c r="S679" s="91">
        <f t="shared" si="22"/>
        <v>142.88858181073761</v>
      </c>
    </row>
    <row r="680" spans="14:19" x14ac:dyDescent="0.25">
      <c r="N680" s="87"/>
      <c r="O680" s="87"/>
      <c r="Q680" s="77">
        <v>40709</v>
      </c>
      <c r="R680">
        <v>824.42</v>
      </c>
      <c r="S680" s="91">
        <f t="shared" si="22"/>
        <v>140.64520531586408</v>
      </c>
    </row>
    <row r="681" spans="14:19" x14ac:dyDescent="0.25">
      <c r="N681" s="87"/>
      <c r="O681" s="87"/>
      <c r="Q681" s="77">
        <v>40710</v>
      </c>
      <c r="R681">
        <v>818.93</v>
      </c>
      <c r="S681" s="91">
        <f t="shared" si="22"/>
        <v>139.708616954126</v>
      </c>
    </row>
    <row r="682" spans="14:19" x14ac:dyDescent="0.25">
      <c r="N682" s="87"/>
      <c r="O682" s="87"/>
      <c r="Q682" s="77">
        <v>40711</v>
      </c>
      <c r="R682">
        <v>827.86</v>
      </c>
      <c r="S682" s="91">
        <f t="shared" si="22"/>
        <v>141.23206578296407</v>
      </c>
    </row>
    <row r="683" spans="14:19" x14ac:dyDescent="0.25">
      <c r="N683" s="87"/>
      <c r="O683" s="87"/>
      <c r="Q683" s="77">
        <v>40714</v>
      </c>
      <c r="R683">
        <v>821.59</v>
      </c>
      <c r="S683" s="91">
        <f t="shared" si="22"/>
        <v>140.16241022229056</v>
      </c>
    </row>
    <row r="684" spans="14:19" x14ac:dyDescent="0.25">
      <c r="N684" s="87"/>
      <c r="O684" s="87"/>
      <c r="Q684" s="77">
        <v>40715</v>
      </c>
      <c r="R684">
        <v>836.91</v>
      </c>
      <c r="S684" s="91">
        <f t="shared" si="22"/>
        <v>142.77598648856144</v>
      </c>
    </row>
    <row r="685" spans="14:19" x14ac:dyDescent="0.25">
      <c r="N685" s="87"/>
      <c r="O685" s="87"/>
      <c r="Q685" s="77">
        <v>40716</v>
      </c>
      <c r="R685">
        <v>839.86</v>
      </c>
      <c r="S685" s="91">
        <f t="shared" si="22"/>
        <v>143.27925345889429</v>
      </c>
    </row>
    <row r="686" spans="14:19" x14ac:dyDescent="0.25">
      <c r="N686" s="87"/>
      <c r="O686" s="87"/>
      <c r="Q686" s="77">
        <v>40717</v>
      </c>
      <c r="R686">
        <v>819.62</v>
      </c>
      <c r="S686" s="91">
        <f t="shared" si="22"/>
        <v>139.82633024549202</v>
      </c>
    </row>
    <row r="687" spans="14:19" x14ac:dyDescent="0.25">
      <c r="N687" s="87"/>
      <c r="O687" s="87"/>
      <c r="Q687" s="77">
        <v>40718</v>
      </c>
      <c r="R687">
        <v>820.07</v>
      </c>
      <c r="S687" s="91">
        <f t="shared" si="22"/>
        <v>139.9030997833394</v>
      </c>
    </row>
    <row r="688" spans="14:19" x14ac:dyDescent="0.25">
      <c r="N688" s="87"/>
      <c r="O688" s="87"/>
      <c r="Q688" s="77">
        <v>40721</v>
      </c>
      <c r="R688">
        <v>825.14</v>
      </c>
      <c r="S688" s="91">
        <f t="shared" si="22"/>
        <v>140.76803657641989</v>
      </c>
    </row>
    <row r="689" spans="14:19" x14ac:dyDescent="0.25">
      <c r="N689" s="87"/>
      <c r="O689" s="87"/>
      <c r="Q689" s="77">
        <v>40722</v>
      </c>
      <c r="R689">
        <v>834.05</v>
      </c>
      <c r="S689" s="91">
        <f t="shared" si="22"/>
        <v>142.28807342579805</v>
      </c>
    </row>
    <row r="690" spans="14:19" x14ac:dyDescent="0.25">
      <c r="N690" s="87"/>
      <c r="O690" s="87"/>
      <c r="Q690" s="77">
        <v>40723</v>
      </c>
      <c r="R690">
        <v>849.23</v>
      </c>
      <c r="S690" s="91">
        <f t="shared" si="22"/>
        <v>144.87776583584974</v>
      </c>
    </row>
    <row r="691" spans="14:19" x14ac:dyDescent="0.25">
      <c r="N691" s="87"/>
      <c r="O691" s="87"/>
      <c r="Q691" s="77">
        <v>40724</v>
      </c>
      <c r="R691">
        <v>863.56</v>
      </c>
      <c r="S691" s="91">
        <f t="shared" ref="S691:S754" si="23">R691*S690/R690</f>
        <v>147.32244911885635</v>
      </c>
    </row>
    <row r="692" spans="14:19" x14ac:dyDescent="0.25">
      <c r="N692" s="87"/>
      <c r="O692" s="87"/>
      <c r="Q692" s="77">
        <v>40725</v>
      </c>
      <c r="R692">
        <v>869.72</v>
      </c>
      <c r="S692" s="91">
        <f t="shared" si="23"/>
        <v>148.37333879250053</v>
      </c>
    </row>
    <row r="693" spans="14:19" x14ac:dyDescent="0.25">
      <c r="N693" s="87"/>
      <c r="O693" s="87"/>
      <c r="Q693" s="77">
        <v>40728</v>
      </c>
      <c r="R693">
        <v>872.19</v>
      </c>
      <c r="S693" s="91">
        <f t="shared" si="23"/>
        <v>148.79471825579617</v>
      </c>
    </row>
    <row r="694" spans="14:19" x14ac:dyDescent="0.25">
      <c r="N694" s="87"/>
      <c r="O694" s="87"/>
      <c r="Q694" s="77">
        <v>40729</v>
      </c>
      <c r="R694">
        <v>867.65</v>
      </c>
      <c r="S694" s="91">
        <f t="shared" si="23"/>
        <v>148.02019891840257</v>
      </c>
    </row>
    <row r="695" spans="14:19" x14ac:dyDescent="0.25">
      <c r="N695" s="87"/>
      <c r="O695" s="87"/>
      <c r="Q695" s="77">
        <v>40730</v>
      </c>
      <c r="R695">
        <v>861.95</v>
      </c>
      <c r="S695" s="91">
        <f t="shared" si="23"/>
        <v>147.04778477233575</v>
      </c>
    </row>
    <row r="696" spans="14:19" x14ac:dyDescent="0.25">
      <c r="N696" s="87"/>
      <c r="O696" s="87"/>
      <c r="Q696" s="77">
        <v>40731</v>
      </c>
      <c r="R696">
        <v>869.25</v>
      </c>
      <c r="S696" s="91">
        <f t="shared" si="23"/>
        <v>148.29315727519327</v>
      </c>
    </row>
    <row r="697" spans="14:19" x14ac:dyDescent="0.25">
      <c r="N697" s="87"/>
      <c r="O697" s="87"/>
      <c r="Q697" s="77">
        <v>40732</v>
      </c>
      <c r="R697">
        <v>851.92</v>
      </c>
      <c r="S697" s="91">
        <f t="shared" si="23"/>
        <v>145.33667707320407</v>
      </c>
    </row>
    <row r="698" spans="14:19" x14ac:dyDescent="0.25">
      <c r="N698" s="87"/>
      <c r="O698" s="87"/>
      <c r="Q698" s="77">
        <v>40735</v>
      </c>
      <c r="R698">
        <v>832.5</v>
      </c>
      <c r="S698" s="91">
        <f t="shared" si="23"/>
        <v>142.02364501765706</v>
      </c>
    </row>
    <row r="699" spans="14:19" x14ac:dyDescent="0.25">
      <c r="N699" s="87"/>
      <c r="O699" s="87"/>
      <c r="Q699" s="77">
        <v>40736</v>
      </c>
      <c r="R699">
        <v>825.48</v>
      </c>
      <c r="S699" s="91">
        <f t="shared" si="23"/>
        <v>140.82604022723791</v>
      </c>
    </row>
    <row r="700" spans="14:19" x14ac:dyDescent="0.25">
      <c r="N700" s="87"/>
      <c r="O700" s="87"/>
      <c r="Q700" s="77">
        <v>40737</v>
      </c>
      <c r="R700">
        <v>832.7</v>
      </c>
      <c r="S700" s="91">
        <f t="shared" si="23"/>
        <v>142.05776481225593</v>
      </c>
    </row>
    <row r="701" spans="14:19" x14ac:dyDescent="0.25">
      <c r="N701" s="87"/>
      <c r="O701" s="87"/>
      <c r="Q701" s="77">
        <v>40738</v>
      </c>
      <c r="R701">
        <v>823.56</v>
      </c>
      <c r="S701" s="91">
        <f t="shared" si="23"/>
        <v>140.49849019908908</v>
      </c>
    </row>
    <row r="702" spans="14:19" x14ac:dyDescent="0.25">
      <c r="N702" s="87"/>
      <c r="O702" s="87"/>
      <c r="Q702" s="77">
        <v>40739</v>
      </c>
      <c r="R702">
        <v>819.51</v>
      </c>
      <c r="S702" s="91">
        <f t="shared" si="23"/>
        <v>139.80756435846263</v>
      </c>
    </row>
    <row r="703" spans="14:19" x14ac:dyDescent="0.25">
      <c r="N703" s="87"/>
      <c r="O703" s="87"/>
      <c r="Q703" s="77">
        <v>40742</v>
      </c>
      <c r="R703">
        <v>804.43</v>
      </c>
      <c r="S703" s="91">
        <f t="shared" si="23"/>
        <v>137.23493184571035</v>
      </c>
    </row>
    <row r="704" spans="14:19" x14ac:dyDescent="0.25">
      <c r="N704" s="87"/>
      <c r="O704" s="87"/>
      <c r="Q704" s="77">
        <v>40743</v>
      </c>
      <c r="R704">
        <v>813</v>
      </c>
      <c r="S704" s="91">
        <f t="shared" si="23"/>
        <v>138.69696504427051</v>
      </c>
    </row>
    <row r="705" spans="14:19" x14ac:dyDescent="0.25">
      <c r="N705" s="87"/>
      <c r="O705" s="87"/>
      <c r="Q705" s="77">
        <v>40744</v>
      </c>
      <c r="R705">
        <v>825.33</v>
      </c>
      <c r="S705" s="91">
        <f t="shared" si="23"/>
        <v>140.80045038128878</v>
      </c>
    </row>
    <row r="706" spans="14:19" x14ac:dyDescent="0.25">
      <c r="N706" s="87"/>
      <c r="O706" s="87"/>
      <c r="Q706" s="77">
        <v>40745</v>
      </c>
      <c r="R706">
        <v>836.48</v>
      </c>
      <c r="S706" s="91">
        <f t="shared" si="23"/>
        <v>142.70262893017392</v>
      </c>
    </row>
    <row r="707" spans="14:19" x14ac:dyDescent="0.25">
      <c r="N707" s="87"/>
      <c r="O707" s="87"/>
      <c r="Q707" s="77">
        <v>40746</v>
      </c>
      <c r="R707">
        <v>839.63</v>
      </c>
      <c r="S707" s="91">
        <f t="shared" si="23"/>
        <v>143.24001569510557</v>
      </c>
    </row>
    <row r="708" spans="14:19" x14ac:dyDescent="0.25">
      <c r="N708" s="87"/>
      <c r="O708" s="87"/>
      <c r="Q708" s="77">
        <v>40749</v>
      </c>
      <c r="R708">
        <v>836.98</v>
      </c>
      <c r="S708" s="91">
        <f t="shared" si="23"/>
        <v>142.78792841667098</v>
      </c>
    </row>
    <row r="709" spans="14:19" x14ac:dyDescent="0.25">
      <c r="N709" s="87"/>
      <c r="O709" s="87"/>
      <c r="Q709" s="77">
        <v>40750</v>
      </c>
      <c r="R709">
        <v>836.71</v>
      </c>
      <c r="S709" s="91">
        <f t="shared" si="23"/>
        <v>142.74186669396255</v>
      </c>
    </row>
    <row r="710" spans="14:19" x14ac:dyDescent="0.25">
      <c r="N710" s="87"/>
      <c r="O710" s="87"/>
      <c r="Q710" s="77">
        <v>40751</v>
      </c>
      <c r="R710">
        <v>824</v>
      </c>
      <c r="S710" s="91">
        <f t="shared" si="23"/>
        <v>140.57355374720646</v>
      </c>
    </row>
    <row r="711" spans="14:19" x14ac:dyDescent="0.25">
      <c r="N711" s="87"/>
      <c r="O711" s="87"/>
      <c r="Q711" s="77">
        <v>40752</v>
      </c>
      <c r="R711">
        <v>820.32</v>
      </c>
      <c r="S711" s="91">
        <f t="shared" si="23"/>
        <v>139.94574952658786</v>
      </c>
    </row>
    <row r="712" spans="14:19" x14ac:dyDescent="0.25">
      <c r="N712" s="87"/>
      <c r="O712" s="87"/>
      <c r="Q712" s="77">
        <v>40753</v>
      </c>
      <c r="R712">
        <v>814.39</v>
      </c>
      <c r="S712" s="91">
        <f t="shared" si="23"/>
        <v>138.93409761673234</v>
      </c>
    </row>
    <row r="713" spans="14:19" x14ac:dyDescent="0.25">
      <c r="N713" s="87"/>
      <c r="O713" s="87"/>
      <c r="Q713" s="77">
        <v>40756</v>
      </c>
      <c r="R713">
        <v>802.65</v>
      </c>
      <c r="S713" s="91">
        <f t="shared" si="23"/>
        <v>136.93126567378064</v>
      </c>
    </row>
    <row r="714" spans="14:19" x14ac:dyDescent="0.25">
      <c r="N714" s="87"/>
      <c r="O714" s="87"/>
      <c r="Q714" s="77">
        <v>40757</v>
      </c>
      <c r="R714">
        <v>786.99</v>
      </c>
      <c r="S714" s="91">
        <f t="shared" si="23"/>
        <v>134.25968575669174</v>
      </c>
    </row>
    <row r="715" spans="14:19" x14ac:dyDescent="0.25">
      <c r="N715" s="87"/>
      <c r="O715" s="87"/>
      <c r="Q715" s="77">
        <v>40758</v>
      </c>
      <c r="R715">
        <v>770.49</v>
      </c>
      <c r="S715" s="91">
        <f t="shared" si="23"/>
        <v>131.44480270228772</v>
      </c>
    </row>
    <row r="716" spans="14:19" x14ac:dyDescent="0.25">
      <c r="N716" s="87"/>
      <c r="O716" s="87"/>
      <c r="Q716" s="77">
        <v>40759</v>
      </c>
      <c r="R716">
        <v>740.51</v>
      </c>
      <c r="S716" s="91">
        <f t="shared" si="23"/>
        <v>126.33024549192213</v>
      </c>
    </row>
    <row r="717" spans="14:19" x14ac:dyDescent="0.25">
      <c r="N717" s="87"/>
      <c r="O717" s="87"/>
      <c r="Q717" s="77">
        <v>40760</v>
      </c>
      <c r="R717">
        <v>726.12</v>
      </c>
      <c r="S717" s="91">
        <f t="shared" si="23"/>
        <v>123.87532627053584</v>
      </c>
    </row>
    <row r="718" spans="14:19" x14ac:dyDescent="0.25">
      <c r="N718" s="87"/>
      <c r="O718" s="87"/>
      <c r="Q718" s="77">
        <v>40763</v>
      </c>
      <c r="R718">
        <v>699.38</v>
      </c>
      <c r="S718" s="91">
        <f t="shared" si="23"/>
        <v>119.31350973267139</v>
      </c>
    </row>
    <row r="719" spans="14:19" x14ac:dyDescent="0.25">
      <c r="N719" s="87"/>
      <c r="O719" s="87"/>
      <c r="Q719" s="77">
        <v>40764</v>
      </c>
      <c r="R719">
        <v>714.03</v>
      </c>
      <c r="S719" s="91">
        <f t="shared" si="23"/>
        <v>121.81278468703616</v>
      </c>
    </row>
    <row r="720" spans="14:19" x14ac:dyDescent="0.25">
      <c r="N720" s="87"/>
      <c r="O720" s="87"/>
      <c r="Q720" s="77">
        <v>40765</v>
      </c>
      <c r="R720">
        <v>688.12</v>
      </c>
      <c r="S720" s="91">
        <f t="shared" si="23"/>
        <v>117.3925652967569</v>
      </c>
    </row>
    <row r="721" spans="14:19" x14ac:dyDescent="0.25">
      <c r="N721" s="87"/>
      <c r="O721" s="87"/>
      <c r="Q721" s="77">
        <v>40766</v>
      </c>
      <c r="R721">
        <v>706.58</v>
      </c>
      <c r="S721" s="91">
        <f t="shared" si="23"/>
        <v>120.54182233822951</v>
      </c>
    </row>
    <row r="722" spans="14:19" x14ac:dyDescent="0.25">
      <c r="N722" s="87"/>
      <c r="O722" s="87"/>
      <c r="Q722" s="77">
        <v>40767</v>
      </c>
      <c r="R722">
        <v>727.08</v>
      </c>
      <c r="S722" s="91">
        <f t="shared" si="23"/>
        <v>124.03910128461025</v>
      </c>
    </row>
    <row r="723" spans="14:19" x14ac:dyDescent="0.25">
      <c r="N723" s="87"/>
      <c r="O723" s="87"/>
      <c r="Q723" s="77">
        <v>40770</v>
      </c>
      <c r="R723">
        <v>734.45</v>
      </c>
      <c r="S723" s="91">
        <f t="shared" si="23"/>
        <v>125.29641571557738</v>
      </c>
    </row>
    <row r="724" spans="14:19" x14ac:dyDescent="0.25">
      <c r="N724" s="87"/>
      <c r="O724" s="87"/>
      <c r="Q724" s="77">
        <v>40771</v>
      </c>
      <c r="R724">
        <v>730.71</v>
      </c>
      <c r="S724" s="91">
        <f t="shared" si="23"/>
        <v>124.65837555657913</v>
      </c>
    </row>
    <row r="725" spans="14:19" x14ac:dyDescent="0.25">
      <c r="N725" s="87"/>
      <c r="O725" s="87"/>
      <c r="Q725" s="77">
        <v>40772</v>
      </c>
      <c r="R725">
        <v>729.22</v>
      </c>
      <c r="S725" s="91">
        <f t="shared" si="23"/>
        <v>124.4041830868178</v>
      </c>
    </row>
    <row r="726" spans="14:19" x14ac:dyDescent="0.25">
      <c r="N726" s="87"/>
      <c r="O726" s="87"/>
      <c r="Q726" s="77">
        <v>40773</v>
      </c>
      <c r="R726">
        <v>691.92</v>
      </c>
      <c r="S726" s="91">
        <f t="shared" si="23"/>
        <v>118.04084139413477</v>
      </c>
    </row>
    <row r="727" spans="14:19" x14ac:dyDescent="0.25">
      <c r="N727" s="87"/>
      <c r="O727" s="87"/>
      <c r="Q727" s="77">
        <v>40774</v>
      </c>
      <c r="R727">
        <v>681.61</v>
      </c>
      <c r="S727" s="91">
        <f t="shared" si="23"/>
        <v>116.28196598256476</v>
      </c>
    </row>
    <row r="728" spans="14:19" x14ac:dyDescent="0.25">
      <c r="N728" s="87"/>
      <c r="O728" s="87"/>
      <c r="Q728" s="77">
        <v>40777</v>
      </c>
      <c r="R728">
        <v>690.76</v>
      </c>
      <c r="S728" s="91">
        <f t="shared" si="23"/>
        <v>117.84294658546152</v>
      </c>
    </row>
    <row r="729" spans="14:19" x14ac:dyDescent="0.25">
      <c r="N729" s="87"/>
      <c r="O729" s="87"/>
      <c r="Q729" s="77">
        <v>40778</v>
      </c>
      <c r="R729">
        <v>694.11</v>
      </c>
      <c r="S729" s="91">
        <f t="shared" si="23"/>
        <v>118.41445314499204</v>
      </c>
    </row>
    <row r="730" spans="14:19" x14ac:dyDescent="0.25">
      <c r="N730" s="87"/>
      <c r="O730" s="87"/>
      <c r="Q730" s="77">
        <v>40779</v>
      </c>
      <c r="R730">
        <v>708.61</v>
      </c>
      <c r="S730" s="91">
        <f t="shared" si="23"/>
        <v>120.88813825340767</v>
      </c>
    </row>
    <row r="731" spans="14:19" x14ac:dyDescent="0.25">
      <c r="N731" s="87"/>
      <c r="O731" s="87"/>
      <c r="Q731" s="77">
        <v>40780</v>
      </c>
      <c r="R731">
        <v>703.12</v>
      </c>
      <c r="S731" s="91">
        <f t="shared" si="23"/>
        <v>119.95154989166961</v>
      </c>
    </row>
    <row r="732" spans="14:19" x14ac:dyDescent="0.25">
      <c r="N732" s="87"/>
      <c r="O732" s="87"/>
      <c r="Q732" s="77">
        <v>40781</v>
      </c>
      <c r="R732">
        <v>700.64</v>
      </c>
      <c r="S732" s="91">
        <f t="shared" si="23"/>
        <v>119.52846443864404</v>
      </c>
    </row>
    <row r="733" spans="14:19" x14ac:dyDescent="0.25">
      <c r="N733" s="87"/>
      <c r="O733" s="87"/>
      <c r="Q733" s="77">
        <v>40784</v>
      </c>
      <c r="R733">
        <v>710.25</v>
      </c>
      <c r="S733" s="91">
        <f t="shared" si="23"/>
        <v>121.16792056911814</v>
      </c>
    </row>
    <row r="734" spans="14:19" x14ac:dyDescent="0.25">
      <c r="N734" s="87"/>
      <c r="O734" s="87"/>
      <c r="Q734" s="77">
        <v>40785</v>
      </c>
      <c r="R734">
        <v>718.23</v>
      </c>
      <c r="S734" s="91">
        <f t="shared" si="23"/>
        <v>122.52930037361172</v>
      </c>
    </row>
    <row r="735" spans="14:19" x14ac:dyDescent="0.25">
      <c r="N735" s="87"/>
      <c r="O735" s="87"/>
      <c r="Q735" s="77">
        <v>40786</v>
      </c>
      <c r="R735">
        <v>737.23</v>
      </c>
      <c r="S735" s="91">
        <f t="shared" si="23"/>
        <v>125.77068086050119</v>
      </c>
    </row>
    <row r="736" spans="14:19" x14ac:dyDescent="0.25">
      <c r="N736" s="87"/>
      <c r="O736" s="87"/>
      <c r="Q736" s="77">
        <v>40787</v>
      </c>
      <c r="R736">
        <v>739.54</v>
      </c>
      <c r="S736" s="91">
        <f t="shared" si="23"/>
        <v>126.16476448811774</v>
      </c>
    </row>
    <row r="737" spans="14:19" x14ac:dyDescent="0.25">
      <c r="N737" s="87"/>
      <c r="O737" s="87"/>
      <c r="Q737" s="77">
        <v>40788</v>
      </c>
      <c r="R737">
        <v>717.27</v>
      </c>
      <c r="S737" s="91">
        <f t="shared" si="23"/>
        <v>122.3655253595373</v>
      </c>
    </row>
    <row r="738" spans="14:19" x14ac:dyDescent="0.25">
      <c r="N738" s="87"/>
      <c r="O738" s="87"/>
      <c r="Q738" s="77">
        <v>40791</v>
      </c>
      <c r="R738">
        <v>687.04</v>
      </c>
      <c r="S738" s="91">
        <f t="shared" si="23"/>
        <v>117.20831840592315</v>
      </c>
    </row>
    <row r="739" spans="14:19" x14ac:dyDescent="0.25">
      <c r="N739" s="87"/>
      <c r="O739" s="87"/>
      <c r="Q739" s="77">
        <v>40792</v>
      </c>
      <c r="R739">
        <v>683.68</v>
      </c>
      <c r="S739" s="91">
        <f t="shared" si="23"/>
        <v>116.63510585666269</v>
      </c>
    </row>
    <row r="740" spans="14:19" x14ac:dyDescent="0.25">
      <c r="N740" s="87"/>
      <c r="O740" s="87"/>
      <c r="Q740" s="77">
        <v>40793</v>
      </c>
      <c r="R740">
        <v>707.9</v>
      </c>
      <c r="S740" s="91">
        <f t="shared" si="23"/>
        <v>120.76701298258179</v>
      </c>
    </row>
    <row r="741" spans="14:19" x14ac:dyDescent="0.25">
      <c r="N741" s="87"/>
      <c r="O741" s="87"/>
      <c r="Q741" s="77">
        <v>40794</v>
      </c>
      <c r="R741">
        <v>705.77</v>
      </c>
      <c r="S741" s="91">
        <f t="shared" si="23"/>
        <v>120.40363717010418</v>
      </c>
    </row>
    <row r="742" spans="14:19" x14ac:dyDescent="0.25">
      <c r="N742" s="87"/>
      <c r="O742" s="87"/>
      <c r="Q742" s="77">
        <v>40795</v>
      </c>
      <c r="R742">
        <v>680.21</v>
      </c>
      <c r="S742" s="91">
        <f t="shared" si="23"/>
        <v>116.04312742037288</v>
      </c>
    </row>
    <row r="743" spans="14:19" x14ac:dyDescent="0.25">
      <c r="N743" s="87"/>
      <c r="O743" s="87"/>
      <c r="Q743" s="77">
        <v>40798</v>
      </c>
      <c r="R743">
        <v>661.9</v>
      </c>
      <c r="S743" s="91">
        <f t="shared" si="23"/>
        <v>112.9194602248494</v>
      </c>
    </row>
    <row r="744" spans="14:19" x14ac:dyDescent="0.25">
      <c r="N744" s="87"/>
      <c r="O744" s="87"/>
      <c r="Q744" s="77">
        <v>40799</v>
      </c>
      <c r="R744">
        <v>671.87</v>
      </c>
      <c r="S744" s="91">
        <f t="shared" si="23"/>
        <v>114.62033198560141</v>
      </c>
    </row>
    <row r="745" spans="14:19" x14ac:dyDescent="0.25">
      <c r="N745" s="87"/>
      <c r="O745" s="87"/>
      <c r="Q745" s="77">
        <v>40800</v>
      </c>
      <c r="R745">
        <v>683.81</v>
      </c>
      <c r="S745" s="91">
        <f t="shared" si="23"/>
        <v>116.65728372315195</v>
      </c>
    </row>
    <row r="746" spans="14:19" x14ac:dyDescent="0.25">
      <c r="N746" s="87"/>
      <c r="O746" s="87"/>
      <c r="Q746" s="77">
        <v>40801</v>
      </c>
      <c r="R746">
        <v>703.9</v>
      </c>
      <c r="S746" s="91">
        <f t="shared" si="23"/>
        <v>120.08461709060509</v>
      </c>
    </row>
    <row r="747" spans="14:19" x14ac:dyDescent="0.25">
      <c r="N747" s="87"/>
      <c r="O747" s="87"/>
      <c r="Q747" s="77">
        <v>40802</v>
      </c>
      <c r="R747">
        <v>705.17</v>
      </c>
      <c r="S747" s="91">
        <f t="shared" si="23"/>
        <v>120.30127778630771</v>
      </c>
    </row>
    <row r="748" spans="14:19" x14ac:dyDescent="0.25">
      <c r="N748" s="87"/>
      <c r="O748" s="87"/>
      <c r="Q748" s="77">
        <v>40805</v>
      </c>
      <c r="R748">
        <v>687.51</v>
      </c>
      <c r="S748" s="91">
        <f t="shared" si="23"/>
        <v>117.28849992323045</v>
      </c>
    </row>
    <row r="749" spans="14:19" x14ac:dyDescent="0.25">
      <c r="N749" s="87"/>
      <c r="O749" s="87"/>
      <c r="Q749" s="77">
        <v>40806</v>
      </c>
      <c r="R749">
        <v>702.01</v>
      </c>
      <c r="S749" s="91">
        <f t="shared" si="23"/>
        <v>119.7621850316461</v>
      </c>
    </row>
    <row r="750" spans="14:19" x14ac:dyDescent="0.25">
      <c r="N750" s="87"/>
      <c r="O750" s="87"/>
      <c r="Q750" s="77">
        <v>40807</v>
      </c>
      <c r="R750">
        <v>694.59</v>
      </c>
      <c r="S750" s="91">
        <f t="shared" si="23"/>
        <v>118.49634065202926</v>
      </c>
    </row>
    <row r="751" spans="14:19" x14ac:dyDescent="0.25">
      <c r="N751" s="87"/>
      <c r="O751" s="87"/>
      <c r="Q751" s="77">
        <v>40808</v>
      </c>
      <c r="R751">
        <v>662.2</v>
      </c>
      <c r="S751" s="91">
        <f t="shared" si="23"/>
        <v>112.97063991674769</v>
      </c>
    </row>
    <row r="752" spans="14:19" x14ac:dyDescent="0.25">
      <c r="N752" s="87"/>
      <c r="O752" s="87"/>
      <c r="Q752" s="77">
        <v>40809</v>
      </c>
      <c r="R752">
        <v>664.38</v>
      </c>
      <c r="S752" s="91">
        <f t="shared" si="23"/>
        <v>113.34254567787501</v>
      </c>
    </row>
    <row r="753" spans="14:19" x14ac:dyDescent="0.25">
      <c r="N753" s="87"/>
      <c r="O753" s="87"/>
      <c r="Q753" s="77">
        <v>40812</v>
      </c>
      <c r="R753">
        <v>669.61</v>
      </c>
      <c r="S753" s="91">
        <f t="shared" si="23"/>
        <v>114.23477830663458</v>
      </c>
    </row>
    <row r="754" spans="14:19" x14ac:dyDescent="0.25">
      <c r="N754" s="87"/>
      <c r="O754" s="87"/>
      <c r="Q754" s="77">
        <v>40813</v>
      </c>
      <c r="R754">
        <v>700.65</v>
      </c>
      <c r="S754" s="91">
        <f t="shared" si="23"/>
        <v>119.53017042837401</v>
      </c>
    </row>
    <row r="755" spans="14:19" x14ac:dyDescent="0.25">
      <c r="N755" s="87"/>
      <c r="O755" s="87"/>
      <c r="Q755" s="77">
        <v>40814</v>
      </c>
      <c r="R755">
        <v>693.28</v>
      </c>
      <c r="S755" s="91">
        <f t="shared" ref="S755:S818" si="24">R755*S754/R754</f>
        <v>118.27285599740688</v>
      </c>
    </row>
    <row r="756" spans="14:19" x14ac:dyDescent="0.25">
      <c r="N756" s="87"/>
      <c r="O756" s="87"/>
      <c r="Q756" s="77">
        <v>40815</v>
      </c>
      <c r="R756">
        <v>698.96</v>
      </c>
      <c r="S756" s="91">
        <f t="shared" si="24"/>
        <v>119.24185816401385</v>
      </c>
    </row>
    <row r="757" spans="14:19" x14ac:dyDescent="0.25">
      <c r="N757" s="87"/>
      <c r="O757" s="87"/>
      <c r="Q757" s="77">
        <v>40816</v>
      </c>
      <c r="R757">
        <v>683.64</v>
      </c>
      <c r="S757" s="91">
        <f t="shared" si="24"/>
        <v>116.62828189774297</v>
      </c>
    </row>
    <row r="758" spans="14:19" x14ac:dyDescent="0.25">
      <c r="N758" s="87"/>
      <c r="O758" s="87"/>
      <c r="Q758" s="77">
        <v>40819</v>
      </c>
      <c r="R758">
        <v>672.8</v>
      </c>
      <c r="S758" s="91">
        <f t="shared" si="24"/>
        <v>114.77898903048603</v>
      </c>
    </row>
    <row r="759" spans="14:19" x14ac:dyDescent="0.25">
      <c r="N759" s="87"/>
      <c r="O759" s="87"/>
      <c r="Q759" s="77">
        <v>40820</v>
      </c>
      <c r="R759">
        <v>657.47</v>
      </c>
      <c r="S759" s="91">
        <f t="shared" si="24"/>
        <v>112.16370677448523</v>
      </c>
    </row>
    <row r="760" spans="14:19" x14ac:dyDescent="0.25">
      <c r="N760" s="87"/>
      <c r="O760" s="87"/>
      <c r="Q760" s="77">
        <v>40821</v>
      </c>
      <c r="R760">
        <v>678.91</v>
      </c>
      <c r="S760" s="91">
        <f t="shared" si="24"/>
        <v>115.8213487554805</v>
      </c>
    </row>
    <row r="761" spans="14:19" x14ac:dyDescent="0.25">
      <c r="N761" s="87"/>
      <c r="O761" s="87"/>
      <c r="Q761" s="77">
        <v>40822</v>
      </c>
      <c r="R761">
        <v>704.33</v>
      </c>
      <c r="S761" s="91">
        <f t="shared" si="24"/>
        <v>120.15797464899265</v>
      </c>
    </row>
    <row r="762" spans="14:19" x14ac:dyDescent="0.25">
      <c r="N762" s="87"/>
      <c r="O762" s="87"/>
      <c r="Q762" s="77">
        <v>40823</v>
      </c>
      <c r="R762">
        <v>703.39</v>
      </c>
      <c r="S762" s="91">
        <f t="shared" si="24"/>
        <v>119.99761161437812</v>
      </c>
    </row>
    <row r="763" spans="14:19" x14ac:dyDescent="0.25">
      <c r="N763" s="87"/>
      <c r="O763" s="87"/>
      <c r="Q763" s="77">
        <v>40826</v>
      </c>
      <c r="R763">
        <v>721.96</v>
      </c>
      <c r="S763" s="91">
        <f t="shared" si="24"/>
        <v>123.1656345428801</v>
      </c>
    </row>
    <row r="764" spans="14:19" x14ac:dyDescent="0.25">
      <c r="N764" s="87"/>
      <c r="O764" s="87"/>
      <c r="Q764" s="77">
        <v>40827</v>
      </c>
      <c r="R764">
        <v>721.33</v>
      </c>
      <c r="S764" s="91">
        <f t="shared" si="24"/>
        <v>123.05815718989376</v>
      </c>
    </row>
    <row r="765" spans="14:19" x14ac:dyDescent="0.25">
      <c r="N765" s="87"/>
      <c r="O765" s="87"/>
      <c r="Q765" s="77">
        <v>40828</v>
      </c>
      <c r="R765">
        <v>734.9</v>
      </c>
      <c r="S765" s="91">
        <f t="shared" si="24"/>
        <v>125.37318525342481</v>
      </c>
    </row>
    <row r="766" spans="14:19" x14ac:dyDescent="0.25">
      <c r="N766" s="87"/>
      <c r="O766" s="87"/>
      <c r="Q766" s="77">
        <v>40829</v>
      </c>
      <c r="R766">
        <v>724.07</v>
      </c>
      <c r="S766" s="91">
        <f t="shared" si="24"/>
        <v>123.52559837589783</v>
      </c>
    </row>
    <row r="767" spans="14:19" x14ac:dyDescent="0.25">
      <c r="N767" s="87"/>
      <c r="O767" s="87"/>
      <c r="Q767" s="77">
        <v>40830</v>
      </c>
      <c r="R767">
        <v>735.62</v>
      </c>
      <c r="S767" s="91">
        <f t="shared" si="24"/>
        <v>125.49601651398063</v>
      </c>
    </row>
    <row r="768" spans="14:19" x14ac:dyDescent="0.25">
      <c r="N768" s="87"/>
      <c r="O768" s="87"/>
      <c r="Q768" s="77">
        <v>40833</v>
      </c>
      <c r="R768">
        <v>724.59</v>
      </c>
      <c r="S768" s="91">
        <f t="shared" si="24"/>
        <v>123.6143098418548</v>
      </c>
    </row>
    <row r="769" spans="14:19" x14ac:dyDescent="0.25">
      <c r="N769" s="87"/>
      <c r="O769" s="87"/>
      <c r="Q769" s="77">
        <v>40834</v>
      </c>
      <c r="R769">
        <v>723.88</v>
      </c>
      <c r="S769" s="91">
        <f t="shared" si="24"/>
        <v>123.49318457102892</v>
      </c>
    </row>
    <row r="770" spans="14:19" x14ac:dyDescent="0.25">
      <c r="N770" s="87"/>
      <c r="O770" s="87"/>
      <c r="Q770" s="77">
        <v>40835</v>
      </c>
      <c r="R770">
        <v>725.53</v>
      </c>
      <c r="S770" s="91">
        <f t="shared" si="24"/>
        <v>123.77467287646932</v>
      </c>
    </row>
    <row r="771" spans="14:19" x14ac:dyDescent="0.25">
      <c r="N771" s="87"/>
      <c r="O771" s="87"/>
      <c r="Q771" s="77">
        <v>40836</v>
      </c>
      <c r="R771">
        <v>715.48</v>
      </c>
      <c r="S771" s="91">
        <f t="shared" si="24"/>
        <v>122.06015319787781</v>
      </c>
    </row>
    <row r="772" spans="14:19" x14ac:dyDescent="0.25">
      <c r="N772" s="87"/>
      <c r="O772" s="87"/>
      <c r="Q772" s="77">
        <v>40837</v>
      </c>
      <c r="R772">
        <v>732.21</v>
      </c>
      <c r="S772" s="91">
        <f t="shared" si="24"/>
        <v>124.91427401607049</v>
      </c>
    </row>
    <row r="773" spans="14:19" x14ac:dyDescent="0.25">
      <c r="N773" s="87"/>
      <c r="O773" s="87"/>
      <c r="Q773" s="77">
        <v>40840</v>
      </c>
      <c r="R773">
        <v>740.52</v>
      </c>
      <c r="S773" s="91">
        <f t="shared" si="24"/>
        <v>126.33195148165214</v>
      </c>
    </row>
    <row r="774" spans="14:19" x14ac:dyDescent="0.25">
      <c r="N774" s="87"/>
      <c r="O774" s="87"/>
      <c r="Q774" s="77">
        <v>40841</v>
      </c>
      <c r="R774">
        <v>735.75</v>
      </c>
      <c r="S774" s="91">
        <f t="shared" si="24"/>
        <v>125.51819438046989</v>
      </c>
    </row>
    <row r="775" spans="14:19" x14ac:dyDescent="0.25">
      <c r="N775" s="87"/>
      <c r="O775" s="87"/>
      <c r="Q775" s="77">
        <v>40842</v>
      </c>
      <c r="R775">
        <v>735.56</v>
      </c>
      <c r="S775" s="91">
        <f t="shared" si="24"/>
        <v>125.48578057560098</v>
      </c>
    </row>
    <row r="776" spans="14:19" x14ac:dyDescent="0.25">
      <c r="N776" s="87"/>
      <c r="O776" s="87"/>
      <c r="Q776" s="77">
        <v>40843</v>
      </c>
      <c r="R776">
        <v>772.76</v>
      </c>
      <c r="S776" s="91">
        <f t="shared" si="24"/>
        <v>131.8320623709846</v>
      </c>
    </row>
    <row r="777" spans="14:19" x14ac:dyDescent="0.25">
      <c r="N777" s="87"/>
      <c r="O777" s="87"/>
      <c r="Q777" s="77">
        <v>40844</v>
      </c>
      <c r="R777">
        <v>769.09</v>
      </c>
      <c r="S777" s="91">
        <f t="shared" si="24"/>
        <v>131.20596414009597</v>
      </c>
    </row>
    <row r="778" spans="14:19" x14ac:dyDescent="0.25">
      <c r="N778" s="87"/>
      <c r="O778" s="87"/>
      <c r="Q778" s="77">
        <v>40847</v>
      </c>
      <c r="R778">
        <v>739.86</v>
      </c>
      <c r="S778" s="91">
        <f t="shared" si="24"/>
        <v>126.21935615947601</v>
      </c>
    </row>
    <row r="779" spans="14:19" x14ac:dyDescent="0.25">
      <c r="N779" s="87"/>
      <c r="O779" s="87"/>
      <c r="Q779" s="77">
        <v>40848</v>
      </c>
      <c r="R779">
        <v>709.22</v>
      </c>
      <c r="S779" s="91">
        <f t="shared" si="24"/>
        <v>120.99220362693426</v>
      </c>
    </row>
    <row r="780" spans="14:19" x14ac:dyDescent="0.25">
      <c r="N780" s="87"/>
      <c r="O780" s="87"/>
      <c r="Q780" s="77">
        <v>40849</v>
      </c>
      <c r="R780">
        <v>721.68</v>
      </c>
      <c r="S780" s="91">
        <f t="shared" si="24"/>
        <v>123.11786683044176</v>
      </c>
    </row>
    <row r="781" spans="14:19" x14ac:dyDescent="0.25">
      <c r="N781" s="87"/>
      <c r="O781" s="87"/>
      <c r="Q781" s="77">
        <v>40850</v>
      </c>
      <c r="R781">
        <v>734.02</v>
      </c>
      <c r="S781" s="91">
        <f t="shared" si="24"/>
        <v>125.22305815718997</v>
      </c>
    </row>
    <row r="782" spans="14:19" x14ac:dyDescent="0.25">
      <c r="N782" s="87"/>
      <c r="O782" s="87"/>
      <c r="Q782" s="77">
        <v>40851</v>
      </c>
      <c r="R782">
        <v>724.31</v>
      </c>
      <c r="S782" s="91">
        <f t="shared" si="24"/>
        <v>123.56654212941645</v>
      </c>
    </row>
    <row r="783" spans="14:19" x14ac:dyDescent="0.25">
      <c r="N783" s="87"/>
      <c r="O783" s="87"/>
      <c r="Q783" s="77">
        <v>40854</v>
      </c>
      <c r="R783">
        <v>720.29</v>
      </c>
      <c r="S783" s="91">
        <f t="shared" si="24"/>
        <v>122.88073425797984</v>
      </c>
    </row>
    <row r="784" spans="14:19" x14ac:dyDescent="0.25">
      <c r="N784" s="87"/>
      <c r="O784" s="87"/>
      <c r="Q784" s="77">
        <v>40855</v>
      </c>
      <c r="R784">
        <v>727.02</v>
      </c>
      <c r="S784" s="91">
        <f t="shared" si="24"/>
        <v>124.02886534623069</v>
      </c>
    </row>
    <row r="785" spans="14:19" x14ac:dyDescent="0.25">
      <c r="N785" s="87"/>
      <c r="O785" s="87"/>
      <c r="Q785" s="77">
        <v>40856</v>
      </c>
      <c r="R785">
        <v>708.98</v>
      </c>
      <c r="S785" s="91">
        <f t="shared" si="24"/>
        <v>120.95125987341565</v>
      </c>
    </row>
    <row r="786" spans="14:19" x14ac:dyDescent="0.25">
      <c r="N786" s="87"/>
      <c r="O786" s="87"/>
      <c r="Q786" s="77">
        <v>40857</v>
      </c>
      <c r="R786">
        <v>709.3</v>
      </c>
      <c r="S786" s="91">
        <f t="shared" si="24"/>
        <v>121.00585154477379</v>
      </c>
    </row>
    <row r="787" spans="14:19" x14ac:dyDescent="0.25">
      <c r="N787" s="87"/>
      <c r="O787" s="87"/>
      <c r="Q787" s="77">
        <v>40858</v>
      </c>
      <c r="R787">
        <v>725.06</v>
      </c>
      <c r="S787" s="91">
        <f t="shared" si="24"/>
        <v>123.69449135916211</v>
      </c>
    </row>
    <row r="788" spans="14:19" x14ac:dyDescent="0.25">
      <c r="N788" s="87"/>
      <c r="O788" s="87"/>
      <c r="Q788" s="77">
        <v>40861</v>
      </c>
      <c r="R788">
        <v>720.25</v>
      </c>
      <c r="S788" s="91">
        <f t="shared" si="24"/>
        <v>122.8739102990601</v>
      </c>
    </row>
    <row r="789" spans="14:19" x14ac:dyDescent="0.25">
      <c r="N789" s="87"/>
      <c r="O789" s="87"/>
      <c r="Q789" s="77">
        <v>40862</v>
      </c>
      <c r="R789">
        <v>713.65</v>
      </c>
      <c r="S789" s="91">
        <f t="shared" si="24"/>
        <v>121.74795707729849</v>
      </c>
    </row>
    <row r="790" spans="14:19" x14ac:dyDescent="0.25">
      <c r="N790" s="87"/>
      <c r="O790" s="87"/>
      <c r="Q790" s="77">
        <v>40863</v>
      </c>
      <c r="R790">
        <v>715.84</v>
      </c>
      <c r="S790" s="91">
        <f t="shared" si="24"/>
        <v>122.12156882815576</v>
      </c>
    </row>
    <row r="791" spans="14:19" x14ac:dyDescent="0.25">
      <c r="N791" s="87"/>
      <c r="O791" s="87"/>
      <c r="Q791" s="77">
        <v>40864</v>
      </c>
      <c r="R791">
        <v>705.74</v>
      </c>
      <c r="S791" s="91">
        <f t="shared" si="24"/>
        <v>120.39851920091451</v>
      </c>
    </row>
    <row r="792" spans="14:19" x14ac:dyDescent="0.25">
      <c r="N792" s="87"/>
      <c r="O792" s="87"/>
      <c r="Q792" s="77">
        <v>40865</v>
      </c>
      <c r="R792">
        <v>700.82</v>
      </c>
      <c r="S792" s="91">
        <f t="shared" si="24"/>
        <v>119.55917225378313</v>
      </c>
    </row>
    <row r="793" spans="14:19" x14ac:dyDescent="0.25">
      <c r="N793" s="87"/>
      <c r="O793" s="87"/>
      <c r="Q793" s="77">
        <v>40868</v>
      </c>
      <c r="R793">
        <v>682.63</v>
      </c>
      <c r="S793" s="91">
        <f t="shared" si="24"/>
        <v>116.45597693501892</v>
      </c>
    </row>
    <row r="794" spans="14:19" x14ac:dyDescent="0.25">
      <c r="N794" s="87"/>
      <c r="O794" s="87"/>
      <c r="Q794" s="77">
        <v>40869</v>
      </c>
      <c r="R794">
        <v>678.53</v>
      </c>
      <c r="S794" s="91">
        <f t="shared" si="24"/>
        <v>115.75652114574277</v>
      </c>
    </row>
    <row r="795" spans="14:19" x14ac:dyDescent="0.25">
      <c r="N795" s="87"/>
      <c r="O795" s="87"/>
      <c r="Q795" s="77">
        <v>40870</v>
      </c>
      <c r="R795">
        <v>668.13</v>
      </c>
      <c r="S795" s="91">
        <f t="shared" si="24"/>
        <v>113.98229182660326</v>
      </c>
    </row>
    <row r="796" spans="14:19" x14ac:dyDescent="0.25">
      <c r="N796" s="87"/>
      <c r="O796" s="87"/>
      <c r="Q796" s="77">
        <v>40871</v>
      </c>
      <c r="R796">
        <v>665.84</v>
      </c>
      <c r="S796" s="91">
        <f t="shared" si="24"/>
        <v>113.59162017844658</v>
      </c>
    </row>
    <row r="797" spans="14:19" x14ac:dyDescent="0.25">
      <c r="N797" s="87"/>
      <c r="O797" s="87"/>
      <c r="Q797" s="77">
        <v>40872</v>
      </c>
      <c r="R797">
        <v>668.85</v>
      </c>
      <c r="S797" s="91">
        <f t="shared" si="24"/>
        <v>114.10512308715906</v>
      </c>
    </row>
    <row r="798" spans="14:19" x14ac:dyDescent="0.25">
      <c r="N798" s="87"/>
      <c r="O798" s="87"/>
      <c r="Q798" s="77">
        <v>40875</v>
      </c>
      <c r="R798">
        <v>695.44</v>
      </c>
      <c r="S798" s="91">
        <f t="shared" si="24"/>
        <v>118.64134977907437</v>
      </c>
    </row>
    <row r="799" spans="14:19" x14ac:dyDescent="0.25">
      <c r="N799" s="87"/>
      <c r="O799" s="87"/>
      <c r="Q799" s="77">
        <v>40876</v>
      </c>
      <c r="R799">
        <v>696.68</v>
      </c>
      <c r="S799" s="91">
        <f t="shared" si="24"/>
        <v>118.85289250558715</v>
      </c>
    </row>
    <row r="800" spans="14:19" x14ac:dyDescent="0.25">
      <c r="N800" s="87"/>
      <c r="O800" s="87"/>
      <c r="Q800" s="77">
        <v>40877</v>
      </c>
      <c r="R800">
        <v>724.22</v>
      </c>
      <c r="S800" s="91">
        <f t="shared" si="24"/>
        <v>123.55118822184694</v>
      </c>
    </row>
    <row r="801" spans="14:19" x14ac:dyDescent="0.25">
      <c r="N801" s="87"/>
      <c r="O801" s="87"/>
      <c r="Q801" s="77">
        <v>40878</v>
      </c>
      <c r="R801">
        <v>721.83</v>
      </c>
      <c r="S801" s="91">
        <f t="shared" si="24"/>
        <v>123.14345667639084</v>
      </c>
    </row>
    <row r="802" spans="14:19" x14ac:dyDescent="0.25">
      <c r="N802" s="87"/>
      <c r="O802" s="87"/>
      <c r="Q802" s="77">
        <v>40879</v>
      </c>
      <c r="R802">
        <v>729.35</v>
      </c>
      <c r="S802" s="91">
        <f t="shared" si="24"/>
        <v>124.4263609533071</v>
      </c>
    </row>
    <row r="803" spans="14:19" x14ac:dyDescent="0.25">
      <c r="N803" s="87"/>
      <c r="O803" s="87"/>
      <c r="Q803" s="77">
        <v>40882</v>
      </c>
      <c r="R803">
        <v>733.88</v>
      </c>
      <c r="S803" s="91">
        <f t="shared" si="24"/>
        <v>125.19917430097072</v>
      </c>
    </row>
    <row r="804" spans="14:19" x14ac:dyDescent="0.25">
      <c r="N804" s="87"/>
      <c r="O804" s="87"/>
      <c r="Q804" s="77">
        <v>40883</v>
      </c>
      <c r="R804">
        <v>731.56</v>
      </c>
      <c r="S804" s="91">
        <f t="shared" si="24"/>
        <v>124.80338468362422</v>
      </c>
    </row>
    <row r="805" spans="14:19" x14ac:dyDescent="0.25">
      <c r="N805" s="87"/>
      <c r="O805" s="87"/>
      <c r="Q805" s="77">
        <v>40884</v>
      </c>
      <c r="R805">
        <v>727.17</v>
      </c>
      <c r="S805" s="91">
        <f t="shared" si="24"/>
        <v>124.05445519217976</v>
      </c>
    </row>
    <row r="806" spans="14:19" x14ac:dyDescent="0.25">
      <c r="N806" s="87"/>
      <c r="O806" s="87"/>
      <c r="Q806" s="77">
        <v>40885</v>
      </c>
      <c r="R806">
        <v>713.51</v>
      </c>
      <c r="S806" s="91">
        <f t="shared" si="24"/>
        <v>121.72407322107924</v>
      </c>
    </row>
    <row r="807" spans="14:19" x14ac:dyDescent="0.25">
      <c r="N807" s="87"/>
      <c r="O807" s="87"/>
      <c r="Q807" s="77">
        <v>40886</v>
      </c>
      <c r="R807">
        <v>725.38</v>
      </c>
      <c r="S807" s="91">
        <f t="shared" si="24"/>
        <v>123.74908303052018</v>
      </c>
    </row>
    <row r="808" spans="14:19" x14ac:dyDescent="0.25">
      <c r="N808" s="87"/>
      <c r="O808" s="87"/>
      <c r="Q808" s="77">
        <v>40889</v>
      </c>
      <c r="R808">
        <v>703.98</v>
      </c>
      <c r="S808" s="91">
        <f t="shared" si="24"/>
        <v>120.09826500844467</v>
      </c>
    </row>
    <row r="809" spans="14:19" x14ac:dyDescent="0.25">
      <c r="N809" s="87"/>
      <c r="O809" s="87"/>
      <c r="Q809" s="77">
        <v>40890</v>
      </c>
      <c r="R809">
        <v>704.56</v>
      </c>
      <c r="S809" s="91">
        <f t="shared" si="24"/>
        <v>120.19721241278128</v>
      </c>
    </row>
    <row r="810" spans="14:19" x14ac:dyDescent="0.25">
      <c r="N810" s="87"/>
      <c r="O810" s="87"/>
      <c r="Q810" s="77">
        <v>40891</v>
      </c>
      <c r="R810">
        <v>688.27</v>
      </c>
      <c r="S810" s="91">
        <f t="shared" si="24"/>
        <v>117.41815514270606</v>
      </c>
    </row>
    <row r="811" spans="14:19" x14ac:dyDescent="0.25">
      <c r="N811" s="87"/>
      <c r="O811" s="87"/>
      <c r="Q811" s="77">
        <v>40892</v>
      </c>
      <c r="R811">
        <v>694.37</v>
      </c>
      <c r="S811" s="91">
        <f t="shared" si="24"/>
        <v>118.45880887797058</v>
      </c>
    </row>
    <row r="812" spans="14:19" x14ac:dyDescent="0.25">
      <c r="N812" s="87"/>
      <c r="O812" s="87"/>
      <c r="Q812" s="77">
        <v>40893</v>
      </c>
      <c r="R812">
        <v>691.64</v>
      </c>
      <c r="S812" s="91">
        <f t="shared" si="24"/>
        <v>117.99307368169646</v>
      </c>
    </row>
    <row r="813" spans="14:19" x14ac:dyDescent="0.25">
      <c r="N813" s="87"/>
      <c r="O813" s="87"/>
      <c r="Q813" s="77">
        <v>40896</v>
      </c>
      <c r="R813">
        <v>690.25</v>
      </c>
      <c r="S813" s="91">
        <f t="shared" si="24"/>
        <v>117.75594110923454</v>
      </c>
    </row>
    <row r="814" spans="14:19" x14ac:dyDescent="0.25">
      <c r="N814" s="87"/>
      <c r="O814" s="87"/>
      <c r="Q814" s="77">
        <v>40897</v>
      </c>
      <c r="R814">
        <v>701.89</v>
      </c>
      <c r="S814" s="91">
        <f t="shared" si="24"/>
        <v>119.74171315488682</v>
      </c>
    </row>
    <row r="815" spans="14:19" x14ac:dyDescent="0.25">
      <c r="N815" s="87"/>
      <c r="O815" s="87"/>
      <c r="Q815" s="77">
        <v>40898</v>
      </c>
      <c r="R815">
        <v>696.45</v>
      </c>
      <c r="S815" s="91">
        <f t="shared" si="24"/>
        <v>118.81365474179849</v>
      </c>
    </row>
    <row r="816" spans="14:19" x14ac:dyDescent="0.25">
      <c r="N816" s="87"/>
      <c r="O816" s="87"/>
      <c r="Q816" s="77">
        <v>40899</v>
      </c>
      <c r="R816">
        <v>703.75</v>
      </c>
      <c r="S816" s="91">
        <f t="shared" si="24"/>
        <v>120.05902724465602</v>
      </c>
    </row>
    <row r="817" spans="14:19" x14ac:dyDescent="0.25">
      <c r="N817" s="87"/>
      <c r="O817" s="87"/>
      <c r="Q817" s="77">
        <v>40900</v>
      </c>
      <c r="R817">
        <v>710.38</v>
      </c>
      <c r="S817" s="91">
        <f t="shared" si="24"/>
        <v>121.19009843560745</v>
      </c>
    </row>
    <row r="818" spans="14:19" x14ac:dyDescent="0.25">
      <c r="N818" s="87"/>
      <c r="O818" s="87"/>
      <c r="Q818" s="77">
        <v>40903</v>
      </c>
      <c r="R818">
        <v>710.43</v>
      </c>
      <c r="S818" s="91">
        <f t="shared" si="24"/>
        <v>121.19862838425716</v>
      </c>
    </row>
    <row r="819" spans="14:19" x14ac:dyDescent="0.25">
      <c r="N819" s="87"/>
      <c r="O819" s="87"/>
      <c r="Q819" s="77">
        <v>40904</v>
      </c>
      <c r="R819">
        <v>710.83</v>
      </c>
      <c r="S819" s="91">
        <f t="shared" ref="S819:S882" si="25">R819*S818/R818</f>
        <v>121.26686797345485</v>
      </c>
    </row>
    <row r="820" spans="14:19" x14ac:dyDescent="0.25">
      <c r="N820" s="87"/>
      <c r="O820" s="87"/>
      <c r="Q820" s="77">
        <v>40905</v>
      </c>
      <c r="R820">
        <v>708.17</v>
      </c>
      <c r="S820" s="91">
        <f t="shared" si="25"/>
        <v>120.8130747052903</v>
      </c>
    </row>
    <row r="821" spans="14:19" x14ac:dyDescent="0.25">
      <c r="N821" s="87"/>
      <c r="O821" s="87"/>
      <c r="Q821" s="77">
        <v>40906</v>
      </c>
      <c r="R821">
        <v>716.93</v>
      </c>
      <c r="S821" s="91">
        <f t="shared" si="25"/>
        <v>122.30752170871935</v>
      </c>
    </row>
    <row r="822" spans="14:19" x14ac:dyDescent="0.25">
      <c r="N822" s="87"/>
      <c r="O822" s="87"/>
      <c r="Q822" s="77">
        <v>40907</v>
      </c>
      <c r="R822">
        <v>719.61</v>
      </c>
      <c r="S822" s="91">
        <f t="shared" si="25"/>
        <v>122.76472695634376</v>
      </c>
    </row>
    <row r="823" spans="14:19" x14ac:dyDescent="0.25">
      <c r="N823" s="87"/>
      <c r="O823" s="87"/>
      <c r="Q823" s="77">
        <v>40910</v>
      </c>
      <c r="R823">
        <v>727.5</v>
      </c>
      <c r="S823" s="91">
        <f t="shared" si="25"/>
        <v>124.11075285326785</v>
      </c>
    </row>
    <row r="824" spans="14:19" x14ac:dyDescent="0.25">
      <c r="N824" s="87"/>
      <c r="O824" s="87"/>
      <c r="Q824" s="77">
        <v>40911</v>
      </c>
      <c r="R824">
        <v>738.41</v>
      </c>
      <c r="S824" s="91">
        <f t="shared" si="25"/>
        <v>125.97198764863438</v>
      </c>
    </row>
    <row r="825" spans="14:19" x14ac:dyDescent="0.25">
      <c r="N825" s="87"/>
      <c r="O825" s="87"/>
      <c r="Q825" s="77">
        <v>40912</v>
      </c>
      <c r="R825">
        <v>727.25</v>
      </c>
      <c r="S825" s="91">
        <f t="shared" si="25"/>
        <v>124.06810311001931</v>
      </c>
    </row>
    <row r="826" spans="14:19" x14ac:dyDescent="0.25">
      <c r="N826" s="87"/>
      <c r="O826" s="87"/>
      <c r="Q826" s="77">
        <v>40913</v>
      </c>
      <c r="R826">
        <v>720.32</v>
      </c>
      <c r="S826" s="91">
        <f t="shared" si="25"/>
        <v>122.88585222716962</v>
      </c>
    </row>
    <row r="827" spans="14:19" x14ac:dyDescent="0.25">
      <c r="N827" s="87"/>
      <c r="O827" s="87"/>
      <c r="Q827" s="77">
        <v>40914</v>
      </c>
      <c r="R827">
        <v>719.48</v>
      </c>
      <c r="S827" s="91">
        <f t="shared" si="25"/>
        <v>122.74254908985451</v>
      </c>
    </row>
    <row r="828" spans="14:19" x14ac:dyDescent="0.25">
      <c r="N828" s="87"/>
      <c r="O828" s="87"/>
      <c r="Q828" s="77">
        <v>40917</v>
      </c>
      <c r="R828">
        <v>715.87</v>
      </c>
      <c r="S828" s="91">
        <f t="shared" si="25"/>
        <v>122.1266867973455</v>
      </c>
    </row>
    <row r="829" spans="14:19" x14ac:dyDescent="0.25">
      <c r="N829" s="87"/>
      <c r="O829" s="87"/>
      <c r="Q829" s="77">
        <v>40918</v>
      </c>
      <c r="R829">
        <v>729.33</v>
      </c>
      <c r="S829" s="91">
        <f t="shared" si="25"/>
        <v>124.4229489738472</v>
      </c>
    </row>
    <row r="830" spans="14:19" x14ac:dyDescent="0.25">
      <c r="N830" s="87"/>
      <c r="O830" s="87"/>
      <c r="Q830" s="77">
        <v>40919</v>
      </c>
      <c r="R830">
        <v>727.34</v>
      </c>
      <c r="S830" s="91">
        <f t="shared" si="25"/>
        <v>124.08345701758878</v>
      </c>
    </row>
    <row r="831" spans="14:19" x14ac:dyDescent="0.25">
      <c r="N831" s="87"/>
      <c r="O831" s="87"/>
      <c r="Q831" s="77">
        <v>40920</v>
      </c>
      <c r="R831">
        <v>734.01</v>
      </c>
      <c r="S831" s="91">
        <f t="shared" si="25"/>
        <v>125.22135216745997</v>
      </c>
    </row>
    <row r="832" spans="14:19" x14ac:dyDescent="0.25">
      <c r="N832" s="87"/>
      <c r="O832" s="87"/>
      <c r="Q832" s="77">
        <v>40921</v>
      </c>
      <c r="R832">
        <v>727.05</v>
      </c>
      <c r="S832" s="91">
        <f t="shared" si="25"/>
        <v>124.03398331542046</v>
      </c>
    </row>
    <row r="833" spans="14:19" x14ac:dyDescent="0.25">
      <c r="N833" s="87"/>
      <c r="O833" s="87"/>
      <c r="Q833" s="77">
        <v>40924</v>
      </c>
      <c r="R833">
        <v>731.15</v>
      </c>
      <c r="S833" s="91">
        <f t="shared" si="25"/>
        <v>124.73343910469661</v>
      </c>
    </row>
    <row r="834" spans="14:19" x14ac:dyDescent="0.25">
      <c r="N834" s="87"/>
      <c r="O834" s="87"/>
      <c r="Q834" s="77">
        <v>40925</v>
      </c>
      <c r="R834">
        <v>739.95</v>
      </c>
      <c r="S834" s="91">
        <f t="shared" si="25"/>
        <v>126.23471006704544</v>
      </c>
    </row>
    <row r="835" spans="14:19" x14ac:dyDescent="0.25">
      <c r="N835" s="87"/>
      <c r="O835" s="87"/>
      <c r="Q835" s="77">
        <v>40926</v>
      </c>
      <c r="R835">
        <v>742.87</v>
      </c>
      <c r="S835" s="91">
        <f t="shared" si="25"/>
        <v>126.73285906818845</v>
      </c>
    </row>
    <row r="836" spans="14:19" x14ac:dyDescent="0.25">
      <c r="N836" s="87"/>
      <c r="O836" s="87"/>
      <c r="Q836" s="77">
        <v>40927</v>
      </c>
      <c r="R836">
        <v>753.25</v>
      </c>
      <c r="S836" s="91">
        <f t="shared" si="25"/>
        <v>128.50367640786806</v>
      </c>
    </row>
    <row r="837" spans="14:19" x14ac:dyDescent="0.25">
      <c r="N837" s="87"/>
      <c r="O837" s="87"/>
      <c r="Q837" s="77">
        <v>40928</v>
      </c>
      <c r="R837">
        <v>749.99</v>
      </c>
      <c r="S837" s="91">
        <f t="shared" si="25"/>
        <v>127.94752375590703</v>
      </c>
    </row>
    <row r="838" spans="14:19" x14ac:dyDescent="0.25">
      <c r="N838" s="87"/>
      <c r="O838" s="87"/>
      <c r="Q838" s="77">
        <v>40931</v>
      </c>
      <c r="R838">
        <v>757.87</v>
      </c>
      <c r="S838" s="91">
        <f t="shared" si="25"/>
        <v>129.29184366310119</v>
      </c>
    </row>
    <row r="839" spans="14:19" x14ac:dyDescent="0.25">
      <c r="N839" s="87"/>
      <c r="O839" s="87"/>
      <c r="Q839" s="77">
        <v>40932</v>
      </c>
      <c r="R839">
        <v>751.84</v>
      </c>
      <c r="S839" s="91">
        <f t="shared" si="25"/>
        <v>128.26313185594628</v>
      </c>
    </row>
    <row r="840" spans="14:19" x14ac:dyDescent="0.25">
      <c r="N840" s="87"/>
      <c r="O840" s="87"/>
      <c r="Q840" s="77">
        <v>40933</v>
      </c>
      <c r="R840">
        <v>748.54</v>
      </c>
      <c r="S840" s="91">
        <f t="shared" si="25"/>
        <v>127.70015524506546</v>
      </c>
    </row>
    <row r="841" spans="14:19" x14ac:dyDescent="0.25">
      <c r="N841" s="87"/>
      <c r="O841" s="87"/>
      <c r="Q841" s="77">
        <v>40934</v>
      </c>
      <c r="R841">
        <v>762.92</v>
      </c>
      <c r="S841" s="91">
        <f t="shared" si="25"/>
        <v>130.15336847672179</v>
      </c>
    </row>
    <row r="842" spans="14:19" x14ac:dyDescent="0.25">
      <c r="N842" s="87"/>
      <c r="O842" s="87"/>
      <c r="Q842" s="77">
        <v>40935</v>
      </c>
      <c r="R842">
        <v>755.88</v>
      </c>
      <c r="S842" s="91">
        <f t="shared" si="25"/>
        <v>128.95235170684276</v>
      </c>
    </row>
    <row r="843" spans="14:19" x14ac:dyDescent="0.25">
      <c r="N843" s="87"/>
      <c r="O843" s="87"/>
      <c r="Q843" s="77">
        <v>40938</v>
      </c>
      <c r="R843">
        <v>745.76</v>
      </c>
      <c r="S843" s="91">
        <f t="shared" si="25"/>
        <v>127.22589010014164</v>
      </c>
    </row>
    <row r="844" spans="14:19" x14ac:dyDescent="0.25">
      <c r="N844" s="87"/>
      <c r="O844" s="87"/>
      <c r="Q844" s="77">
        <v>40939</v>
      </c>
      <c r="R844">
        <v>745</v>
      </c>
      <c r="S844" s="91">
        <f t="shared" si="25"/>
        <v>127.09623488066606</v>
      </c>
    </row>
    <row r="845" spans="14:19" x14ac:dyDescent="0.25">
      <c r="N845" s="87"/>
      <c r="O845" s="87"/>
      <c r="Q845" s="77">
        <v>40940</v>
      </c>
      <c r="R845">
        <v>762.45</v>
      </c>
      <c r="S845" s="91">
        <f t="shared" si="25"/>
        <v>130.07318695941456</v>
      </c>
    </row>
    <row r="846" spans="14:19" x14ac:dyDescent="0.25">
      <c r="N846" s="87"/>
      <c r="O846" s="87"/>
      <c r="Q846" s="77">
        <v>40941</v>
      </c>
      <c r="R846">
        <v>764.51</v>
      </c>
      <c r="S846" s="91">
        <f t="shared" si="25"/>
        <v>130.42462084378255</v>
      </c>
    </row>
    <row r="847" spans="14:19" x14ac:dyDescent="0.25">
      <c r="N847" s="87"/>
      <c r="O847" s="87"/>
      <c r="Q847" s="77">
        <v>40942</v>
      </c>
      <c r="R847">
        <v>775.41</v>
      </c>
      <c r="S847" s="91">
        <f t="shared" si="25"/>
        <v>132.28414964941913</v>
      </c>
    </row>
    <row r="848" spans="14:19" x14ac:dyDescent="0.25">
      <c r="N848" s="87"/>
      <c r="O848" s="87"/>
      <c r="Q848" s="77">
        <v>40945</v>
      </c>
      <c r="R848">
        <v>772.08</v>
      </c>
      <c r="S848" s="91">
        <f t="shared" si="25"/>
        <v>131.71605506934853</v>
      </c>
    </row>
    <row r="849" spans="14:19" x14ac:dyDescent="0.25">
      <c r="N849" s="87"/>
      <c r="O849" s="87"/>
      <c r="Q849" s="77">
        <v>40946</v>
      </c>
      <c r="R849">
        <v>775.95</v>
      </c>
      <c r="S849" s="91">
        <f t="shared" si="25"/>
        <v>132.37627309483599</v>
      </c>
    </row>
    <row r="850" spans="14:19" x14ac:dyDescent="0.25">
      <c r="N850" s="87"/>
      <c r="O850" s="87"/>
      <c r="Q850" s="77">
        <v>40947</v>
      </c>
      <c r="R850">
        <v>778.04</v>
      </c>
      <c r="S850" s="91">
        <f t="shared" si="25"/>
        <v>132.73282494839381</v>
      </c>
    </row>
    <row r="851" spans="14:19" x14ac:dyDescent="0.25">
      <c r="N851" s="87"/>
      <c r="O851" s="87"/>
      <c r="Q851" s="77">
        <v>40948</v>
      </c>
      <c r="R851">
        <v>781.36</v>
      </c>
      <c r="S851" s="91">
        <f t="shared" si="25"/>
        <v>133.29921353873451</v>
      </c>
    </row>
    <row r="852" spans="14:19" x14ac:dyDescent="0.25">
      <c r="N852" s="87"/>
      <c r="O852" s="87"/>
      <c r="Q852" s="77">
        <v>40949</v>
      </c>
      <c r="R852">
        <v>771.82</v>
      </c>
      <c r="S852" s="91">
        <f t="shared" si="25"/>
        <v>131.67169933637001</v>
      </c>
    </row>
    <row r="853" spans="14:19" x14ac:dyDescent="0.25">
      <c r="N853" s="87"/>
      <c r="O853" s="87"/>
      <c r="Q853" s="77">
        <v>40952</v>
      </c>
      <c r="R853">
        <v>777.28</v>
      </c>
      <c r="S853" s="91">
        <f t="shared" si="25"/>
        <v>132.60316972891823</v>
      </c>
    </row>
    <row r="854" spans="14:19" x14ac:dyDescent="0.25">
      <c r="N854" s="87"/>
      <c r="O854" s="87"/>
      <c r="Q854" s="77">
        <v>40953</v>
      </c>
      <c r="R854">
        <v>776.61</v>
      </c>
      <c r="S854" s="91">
        <f t="shared" si="25"/>
        <v>132.48886841701213</v>
      </c>
    </row>
    <row r="855" spans="14:19" x14ac:dyDescent="0.25">
      <c r="N855" s="87"/>
      <c r="O855" s="87"/>
      <c r="Q855" s="77">
        <v>40954</v>
      </c>
      <c r="R855">
        <v>777.05</v>
      </c>
      <c r="S855" s="91">
        <f t="shared" si="25"/>
        <v>132.56393196512957</v>
      </c>
    </row>
    <row r="856" spans="14:19" x14ac:dyDescent="0.25">
      <c r="N856" s="87"/>
      <c r="O856" s="87"/>
      <c r="Q856" s="77">
        <v>40955</v>
      </c>
      <c r="R856">
        <v>773.24</v>
      </c>
      <c r="S856" s="91">
        <f t="shared" si="25"/>
        <v>131.91394987802175</v>
      </c>
    </row>
    <row r="857" spans="14:19" x14ac:dyDescent="0.25">
      <c r="N857" s="87"/>
      <c r="O857" s="87"/>
      <c r="Q857" s="77">
        <v>40956</v>
      </c>
      <c r="R857">
        <v>782.14</v>
      </c>
      <c r="S857" s="91">
        <f t="shared" si="25"/>
        <v>133.43228073766997</v>
      </c>
    </row>
    <row r="858" spans="14:19" x14ac:dyDescent="0.25">
      <c r="N858" s="87"/>
      <c r="O858" s="87"/>
      <c r="Q858" s="77">
        <v>40959</v>
      </c>
      <c r="R858">
        <v>792.04</v>
      </c>
      <c r="S858" s="91">
        <f t="shared" si="25"/>
        <v>135.12121057031237</v>
      </c>
    </row>
    <row r="859" spans="14:19" x14ac:dyDescent="0.25">
      <c r="N859" s="87"/>
      <c r="O859" s="87"/>
      <c r="Q859" s="77">
        <v>40960</v>
      </c>
      <c r="R859">
        <v>790.49</v>
      </c>
      <c r="S859" s="91">
        <f t="shared" si="25"/>
        <v>134.85678216217138</v>
      </c>
    </row>
    <row r="860" spans="14:19" x14ac:dyDescent="0.25">
      <c r="N860" s="87"/>
      <c r="O860" s="87"/>
      <c r="Q860" s="77">
        <v>40961</v>
      </c>
      <c r="R860">
        <v>790.16</v>
      </c>
      <c r="S860" s="91">
        <f t="shared" si="25"/>
        <v>134.8004845010833</v>
      </c>
    </row>
    <row r="861" spans="14:19" x14ac:dyDescent="0.25">
      <c r="N861" s="87"/>
      <c r="O861" s="87"/>
      <c r="Q861" s="77">
        <v>40962</v>
      </c>
      <c r="R861">
        <v>791.07</v>
      </c>
      <c r="S861" s="91">
        <f t="shared" si="25"/>
        <v>134.95572956650801</v>
      </c>
    </row>
    <row r="862" spans="14:19" x14ac:dyDescent="0.25">
      <c r="N862" s="87"/>
      <c r="O862" s="87"/>
      <c r="Q862" s="77">
        <v>40963</v>
      </c>
      <c r="R862">
        <v>794.1</v>
      </c>
      <c r="S862" s="91">
        <f t="shared" si="25"/>
        <v>135.47264445468036</v>
      </c>
    </row>
    <row r="863" spans="14:19" x14ac:dyDescent="0.25">
      <c r="N863" s="87"/>
      <c r="O863" s="87"/>
      <c r="Q863" s="77">
        <v>40966</v>
      </c>
      <c r="R863">
        <v>788.85</v>
      </c>
      <c r="S863" s="91">
        <f t="shared" si="25"/>
        <v>134.57699984646089</v>
      </c>
    </row>
    <row r="864" spans="14:19" x14ac:dyDescent="0.25">
      <c r="N864" s="87"/>
      <c r="O864" s="87"/>
      <c r="Q864" s="77">
        <v>40967</v>
      </c>
      <c r="R864">
        <v>792.17</v>
      </c>
      <c r="S864" s="91">
        <f t="shared" si="25"/>
        <v>135.14338843680159</v>
      </c>
    </row>
    <row r="865" spans="14:19" x14ac:dyDescent="0.25">
      <c r="N865" s="87"/>
      <c r="O865" s="87"/>
      <c r="Q865" s="77">
        <v>40968</v>
      </c>
      <c r="R865">
        <v>783.15</v>
      </c>
      <c r="S865" s="91">
        <f t="shared" si="25"/>
        <v>133.60458570039407</v>
      </c>
    </row>
    <row r="866" spans="14:19" x14ac:dyDescent="0.25">
      <c r="N866" s="87"/>
      <c r="O866" s="87"/>
      <c r="Q866" s="77">
        <v>40969</v>
      </c>
      <c r="R866">
        <v>789.29</v>
      </c>
      <c r="S866" s="91">
        <f t="shared" si="25"/>
        <v>134.65206339457836</v>
      </c>
    </row>
    <row r="867" spans="14:19" x14ac:dyDescent="0.25">
      <c r="N867" s="87"/>
      <c r="O867" s="87"/>
      <c r="Q867" s="77">
        <v>40970</v>
      </c>
      <c r="R867">
        <v>787.34</v>
      </c>
      <c r="S867" s="91">
        <f t="shared" si="25"/>
        <v>134.31939539723973</v>
      </c>
    </row>
    <row r="868" spans="14:19" x14ac:dyDescent="0.25">
      <c r="N868" s="87"/>
      <c r="O868" s="87"/>
      <c r="Q868" s="77">
        <v>40973</v>
      </c>
      <c r="R868">
        <v>783.21</v>
      </c>
      <c r="S868" s="91">
        <f t="shared" si="25"/>
        <v>133.61482163877378</v>
      </c>
    </row>
    <row r="869" spans="14:19" x14ac:dyDescent="0.25">
      <c r="N869" s="87"/>
      <c r="O869" s="87"/>
      <c r="Q869" s="77">
        <v>40974</v>
      </c>
      <c r="R869">
        <v>762.05</v>
      </c>
      <c r="S869" s="91">
        <f t="shared" si="25"/>
        <v>130.00494737021685</v>
      </c>
    </row>
    <row r="870" spans="14:19" x14ac:dyDescent="0.25">
      <c r="N870" s="87"/>
      <c r="O870" s="87"/>
      <c r="Q870" s="77">
        <v>40975</v>
      </c>
      <c r="R870">
        <v>768.94</v>
      </c>
      <c r="S870" s="91">
        <f t="shared" si="25"/>
        <v>131.18037429414679</v>
      </c>
    </row>
    <row r="871" spans="14:19" x14ac:dyDescent="0.25">
      <c r="N871" s="87"/>
      <c r="O871" s="87"/>
      <c r="Q871" s="77">
        <v>40976</v>
      </c>
      <c r="R871">
        <v>785.07</v>
      </c>
      <c r="S871" s="91">
        <f t="shared" si="25"/>
        <v>133.93213572854293</v>
      </c>
    </row>
    <row r="872" spans="14:19" x14ac:dyDescent="0.25">
      <c r="N872" s="87"/>
      <c r="O872" s="87"/>
      <c r="Q872" s="77">
        <v>40977</v>
      </c>
      <c r="R872">
        <v>785.87</v>
      </c>
      <c r="S872" s="91">
        <f t="shared" si="25"/>
        <v>134.06861490693828</v>
      </c>
    </row>
    <row r="873" spans="14:19" x14ac:dyDescent="0.25">
      <c r="N873" s="87"/>
      <c r="O873" s="87"/>
      <c r="Q873" s="77">
        <v>40980</v>
      </c>
      <c r="R873">
        <v>789.13</v>
      </c>
      <c r="S873" s="91">
        <f t="shared" si="25"/>
        <v>134.62476755889932</v>
      </c>
    </row>
    <row r="874" spans="14:19" x14ac:dyDescent="0.25">
      <c r="N874" s="87"/>
      <c r="O874" s="87"/>
      <c r="Q874" s="77">
        <v>40981</v>
      </c>
      <c r="R874">
        <v>794.89</v>
      </c>
      <c r="S874" s="91">
        <f t="shared" si="25"/>
        <v>135.60741764334583</v>
      </c>
    </row>
    <row r="875" spans="14:19" x14ac:dyDescent="0.25">
      <c r="N875" s="87"/>
      <c r="O875" s="87"/>
      <c r="Q875" s="77">
        <v>40982</v>
      </c>
      <c r="R875">
        <v>794.99</v>
      </c>
      <c r="S875" s="91">
        <f t="shared" si="25"/>
        <v>135.62447754064524</v>
      </c>
    </row>
    <row r="876" spans="14:19" x14ac:dyDescent="0.25">
      <c r="N876" s="87"/>
      <c r="O876" s="87"/>
      <c r="Q876" s="77">
        <v>40983</v>
      </c>
      <c r="R876">
        <v>800.71</v>
      </c>
      <c r="S876" s="91">
        <f t="shared" si="25"/>
        <v>136.60030366617198</v>
      </c>
    </row>
    <row r="877" spans="14:19" x14ac:dyDescent="0.25">
      <c r="N877" s="87"/>
      <c r="O877" s="87"/>
      <c r="Q877" s="77">
        <v>40984</v>
      </c>
      <c r="R877">
        <v>802.11</v>
      </c>
      <c r="S877" s="91">
        <f t="shared" si="25"/>
        <v>136.83914222836384</v>
      </c>
    </row>
    <row r="878" spans="14:19" x14ac:dyDescent="0.25">
      <c r="N878" s="87"/>
      <c r="O878" s="87"/>
      <c r="Q878" s="77">
        <v>40987</v>
      </c>
      <c r="R878">
        <v>803.27</v>
      </c>
      <c r="S878" s="91">
        <f t="shared" si="25"/>
        <v>137.03703703703709</v>
      </c>
    </row>
    <row r="879" spans="14:19" x14ac:dyDescent="0.25">
      <c r="N879" s="87"/>
      <c r="O879" s="87"/>
      <c r="Q879" s="77">
        <v>40988</v>
      </c>
      <c r="R879">
        <v>794.67</v>
      </c>
      <c r="S879" s="91">
        <f t="shared" si="25"/>
        <v>135.56988586928713</v>
      </c>
    </row>
    <row r="880" spans="14:19" x14ac:dyDescent="0.25">
      <c r="N880" s="87"/>
      <c r="O880" s="87"/>
      <c r="Q880" s="77">
        <v>40989</v>
      </c>
      <c r="R880">
        <v>792.4</v>
      </c>
      <c r="S880" s="91">
        <f t="shared" si="25"/>
        <v>135.18262620059033</v>
      </c>
    </row>
    <row r="881" spans="14:19" x14ac:dyDescent="0.25">
      <c r="N881" s="87"/>
      <c r="O881" s="87"/>
      <c r="Q881" s="77">
        <v>40990</v>
      </c>
      <c r="R881">
        <v>785.26</v>
      </c>
      <c r="S881" s="91">
        <f t="shared" si="25"/>
        <v>133.96454953341188</v>
      </c>
    </row>
    <row r="882" spans="14:19" x14ac:dyDescent="0.25">
      <c r="N882" s="87"/>
      <c r="O882" s="87"/>
      <c r="Q882" s="77">
        <v>40991</v>
      </c>
      <c r="R882">
        <v>787.24</v>
      </c>
      <c r="S882" s="91">
        <f t="shared" si="25"/>
        <v>134.30233549994037</v>
      </c>
    </row>
    <row r="883" spans="14:19" x14ac:dyDescent="0.25">
      <c r="N883" s="87"/>
      <c r="O883" s="87"/>
      <c r="Q883" s="77">
        <v>40994</v>
      </c>
      <c r="R883">
        <v>794.63</v>
      </c>
      <c r="S883" s="91">
        <f t="shared" ref="S883:S946" si="26">R883*S882/R882</f>
        <v>135.56306191036737</v>
      </c>
    </row>
    <row r="884" spans="14:19" x14ac:dyDescent="0.25">
      <c r="N884" s="87"/>
      <c r="O884" s="87"/>
      <c r="Q884" s="77">
        <v>40995</v>
      </c>
      <c r="R884">
        <v>789.31</v>
      </c>
      <c r="S884" s="91">
        <f t="shared" si="26"/>
        <v>134.6554753740383</v>
      </c>
    </row>
    <row r="885" spans="14:19" x14ac:dyDescent="0.25">
      <c r="N885" s="87"/>
      <c r="O885" s="87"/>
      <c r="Q885" s="77">
        <v>40996</v>
      </c>
      <c r="R885">
        <v>784.95</v>
      </c>
      <c r="S885" s="91">
        <f t="shared" si="26"/>
        <v>133.91166385178369</v>
      </c>
    </row>
    <row r="886" spans="14:19" x14ac:dyDescent="0.25">
      <c r="N886" s="87"/>
      <c r="O886" s="87"/>
      <c r="Q886" s="77">
        <v>40997</v>
      </c>
      <c r="R886">
        <v>771.56</v>
      </c>
      <c r="S886" s="91">
        <f t="shared" si="26"/>
        <v>131.62734360339155</v>
      </c>
    </row>
    <row r="887" spans="14:19" x14ac:dyDescent="0.25">
      <c r="N887" s="87"/>
      <c r="O887" s="87"/>
      <c r="Q887" s="77">
        <v>40998</v>
      </c>
      <c r="R887">
        <v>778.44</v>
      </c>
      <c r="S887" s="91">
        <f t="shared" si="26"/>
        <v>132.80106453759154</v>
      </c>
    </row>
    <row r="888" spans="14:19" x14ac:dyDescent="0.25">
      <c r="N888" s="87"/>
      <c r="O888" s="87"/>
      <c r="Q888" s="77">
        <v>41001</v>
      </c>
      <c r="R888">
        <v>787.41</v>
      </c>
      <c r="S888" s="91">
        <f t="shared" si="26"/>
        <v>134.33133732534935</v>
      </c>
    </row>
    <row r="889" spans="14:19" x14ac:dyDescent="0.25">
      <c r="N889" s="87"/>
      <c r="O889" s="87"/>
      <c r="Q889" s="77">
        <v>41002</v>
      </c>
      <c r="R889">
        <v>783.2</v>
      </c>
      <c r="S889" s="91">
        <f t="shared" si="26"/>
        <v>133.61311564904386</v>
      </c>
    </row>
    <row r="890" spans="14:19" x14ac:dyDescent="0.25">
      <c r="N890" s="87"/>
      <c r="O890" s="87"/>
      <c r="Q890" s="77">
        <v>41003</v>
      </c>
      <c r="R890">
        <v>758.93</v>
      </c>
      <c r="S890" s="91">
        <f t="shared" si="26"/>
        <v>129.47267857447503</v>
      </c>
    </row>
    <row r="891" spans="14:19" x14ac:dyDescent="0.25">
      <c r="N891" s="87"/>
      <c r="O891" s="87"/>
      <c r="Q891" s="77">
        <v>41004</v>
      </c>
      <c r="R891">
        <v>759.2</v>
      </c>
      <c r="S891" s="91">
        <f t="shared" si="26"/>
        <v>129.51874029718346</v>
      </c>
    </row>
    <row r="892" spans="14:19" x14ac:dyDescent="0.25">
      <c r="N892" s="87"/>
      <c r="O892" s="87"/>
      <c r="Q892" s="77">
        <v>41005</v>
      </c>
      <c r="R892">
        <v>759.1</v>
      </c>
      <c r="S892" s="91">
        <f t="shared" si="26"/>
        <v>129.50168039988404</v>
      </c>
    </row>
    <row r="893" spans="14:19" x14ac:dyDescent="0.25">
      <c r="N893" s="87"/>
      <c r="O893" s="87"/>
      <c r="Q893" s="77">
        <v>41008</v>
      </c>
      <c r="R893">
        <v>758.14</v>
      </c>
      <c r="S893" s="91">
        <f t="shared" si="26"/>
        <v>129.33790538580962</v>
      </c>
    </row>
    <row r="894" spans="14:19" x14ac:dyDescent="0.25">
      <c r="N894" s="87"/>
      <c r="O894" s="87"/>
      <c r="Q894" s="77">
        <v>41009</v>
      </c>
      <c r="R894">
        <v>740.81</v>
      </c>
      <c r="S894" s="91">
        <f t="shared" si="26"/>
        <v>126.38142518382043</v>
      </c>
    </row>
    <row r="895" spans="14:19" x14ac:dyDescent="0.25">
      <c r="N895" s="87"/>
      <c r="O895" s="87"/>
      <c r="Q895" s="77">
        <v>41010</v>
      </c>
      <c r="R895">
        <v>745.54</v>
      </c>
      <c r="S895" s="91">
        <f t="shared" si="26"/>
        <v>127.18835832608292</v>
      </c>
    </row>
    <row r="896" spans="14:19" x14ac:dyDescent="0.25">
      <c r="N896" s="87"/>
      <c r="O896" s="87"/>
      <c r="Q896" s="77">
        <v>41011</v>
      </c>
      <c r="R896">
        <v>754.6</v>
      </c>
      <c r="S896" s="91">
        <f t="shared" si="26"/>
        <v>128.73398502141021</v>
      </c>
    </row>
    <row r="897" spans="14:19" x14ac:dyDescent="0.25">
      <c r="N897" s="87"/>
      <c r="O897" s="87"/>
      <c r="Q897" s="77">
        <v>41012</v>
      </c>
      <c r="R897">
        <v>741.38</v>
      </c>
      <c r="S897" s="91">
        <f t="shared" si="26"/>
        <v>126.4786665984271</v>
      </c>
    </row>
    <row r="898" spans="14:19" x14ac:dyDescent="0.25">
      <c r="N898" s="87"/>
      <c r="O898" s="87"/>
      <c r="Q898" s="77">
        <v>41015</v>
      </c>
      <c r="R898">
        <v>744.92</v>
      </c>
      <c r="S898" s="91">
        <f t="shared" si="26"/>
        <v>127.08258696282651</v>
      </c>
    </row>
    <row r="899" spans="14:19" x14ac:dyDescent="0.25">
      <c r="N899" s="87"/>
      <c r="O899" s="87"/>
      <c r="Q899" s="77">
        <v>41016</v>
      </c>
      <c r="R899">
        <v>760.7</v>
      </c>
      <c r="S899" s="91">
        <f t="shared" si="26"/>
        <v>129.77463875667473</v>
      </c>
    </row>
    <row r="900" spans="14:19" x14ac:dyDescent="0.25">
      <c r="N900" s="87"/>
      <c r="O900" s="87"/>
      <c r="Q900" s="77">
        <v>41017</v>
      </c>
      <c r="R900">
        <v>749.66</v>
      </c>
      <c r="S900" s="91">
        <f t="shared" si="26"/>
        <v>127.89122609481895</v>
      </c>
    </row>
    <row r="901" spans="14:19" x14ac:dyDescent="0.25">
      <c r="N901" s="87"/>
      <c r="O901" s="87"/>
      <c r="Q901" s="77">
        <v>41018</v>
      </c>
      <c r="R901">
        <v>745.55</v>
      </c>
      <c r="S901" s="91">
        <f t="shared" si="26"/>
        <v>127.19006431581285</v>
      </c>
    </row>
    <row r="902" spans="14:19" x14ac:dyDescent="0.25">
      <c r="N902" s="87"/>
      <c r="O902" s="87"/>
      <c r="Q902" s="77">
        <v>41019</v>
      </c>
      <c r="R902">
        <v>750.91</v>
      </c>
      <c r="S902" s="91">
        <f t="shared" si="26"/>
        <v>128.10447481106166</v>
      </c>
    </row>
    <row r="903" spans="14:19" x14ac:dyDescent="0.25">
      <c r="N903" s="87"/>
      <c r="O903" s="87"/>
      <c r="Q903" s="77">
        <v>41022</v>
      </c>
      <c r="R903">
        <v>730.64</v>
      </c>
      <c r="S903" s="91">
        <f t="shared" si="26"/>
        <v>124.64643362846958</v>
      </c>
    </row>
    <row r="904" spans="14:19" x14ac:dyDescent="0.25">
      <c r="N904" s="87"/>
      <c r="O904" s="87"/>
      <c r="Q904" s="77">
        <v>41023</v>
      </c>
      <c r="R904">
        <v>740.31</v>
      </c>
      <c r="S904" s="91">
        <f t="shared" si="26"/>
        <v>126.29612569732332</v>
      </c>
    </row>
    <row r="905" spans="14:19" x14ac:dyDescent="0.25">
      <c r="N905" s="87"/>
      <c r="O905" s="87"/>
      <c r="Q905" s="77">
        <v>41024</v>
      </c>
      <c r="R905">
        <v>749.19</v>
      </c>
      <c r="S905" s="91">
        <f t="shared" si="26"/>
        <v>127.81104457751167</v>
      </c>
    </row>
    <row r="906" spans="14:19" x14ac:dyDescent="0.25">
      <c r="N906" s="87"/>
      <c r="O906" s="87"/>
      <c r="Q906" s="77">
        <v>41025</v>
      </c>
      <c r="R906">
        <v>749.77</v>
      </c>
      <c r="S906" s="91">
        <f t="shared" si="26"/>
        <v>127.90999198184828</v>
      </c>
    </row>
    <row r="907" spans="14:19" x14ac:dyDescent="0.25">
      <c r="N907" s="87"/>
      <c r="O907" s="87"/>
      <c r="Q907" s="77">
        <v>41026</v>
      </c>
      <c r="R907">
        <v>754.96</v>
      </c>
      <c r="S907" s="91">
        <f t="shared" si="26"/>
        <v>128.79540065168808</v>
      </c>
    </row>
    <row r="908" spans="14:19" x14ac:dyDescent="0.25">
      <c r="N908" s="87"/>
      <c r="O908" s="87"/>
      <c r="Q908" s="77">
        <v>41029</v>
      </c>
      <c r="R908">
        <v>748.98</v>
      </c>
      <c r="S908" s="91">
        <f t="shared" si="26"/>
        <v>127.77521879318287</v>
      </c>
    </row>
    <row r="909" spans="14:19" x14ac:dyDescent="0.25">
      <c r="N909" s="87"/>
      <c r="O909" s="87"/>
      <c r="Q909" s="77">
        <v>41030</v>
      </c>
      <c r="R909">
        <v>752.53</v>
      </c>
      <c r="S909" s="91">
        <f t="shared" si="26"/>
        <v>128.38084514731221</v>
      </c>
    </row>
    <row r="910" spans="14:19" x14ac:dyDescent="0.25">
      <c r="N910" s="87"/>
      <c r="O910" s="87"/>
      <c r="Q910" s="77">
        <v>41031</v>
      </c>
      <c r="R910">
        <v>746.24</v>
      </c>
      <c r="S910" s="91">
        <f t="shared" si="26"/>
        <v>127.30777760717881</v>
      </c>
    </row>
    <row r="911" spans="14:19" x14ac:dyDescent="0.25">
      <c r="N911" s="87"/>
      <c r="O911" s="87"/>
      <c r="Q911" s="77">
        <v>41032</v>
      </c>
      <c r="R911">
        <v>746.88</v>
      </c>
      <c r="S911" s="91">
        <f t="shared" si="26"/>
        <v>127.41696094989508</v>
      </c>
    </row>
    <row r="912" spans="14:19" x14ac:dyDescent="0.25">
      <c r="N912" s="87"/>
      <c r="O912" s="87"/>
      <c r="Q912" s="77">
        <v>41033</v>
      </c>
      <c r="R912">
        <v>735.04</v>
      </c>
      <c r="S912" s="91">
        <f t="shared" si="26"/>
        <v>125.39706910964395</v>
      </c>
    </row>
    <row r="913" spans="14:19" x14ac:dyDescent="0.25">
      <c r="N913" s="87"/>
      <c r="O913" s="87"/>
      <c r="Q913" s="77">
        <v>41036</v>
      </c>
      <c r="R913">
        <v>735.83</v>
      </c>
      <c r="S913" s="91">
        <f t="shared" si="26"/>
        <v>125.53184229830937</v>
      </c>
    </row>
    <row r="914" spans="14:19" x14ac:dyDescent="0.25">
      <c r="N914" s="87"/>
      <c r="O914" s="87"/>
      <c r="Q914" s="77">
        <v>41037</v>
      </c>
      <c r="R914">
        <v>722.63</v>
      </c>
      <c r="S914" s="91">
        <f t="shared" si="26"/>
        <v>123.27993585478616</v>
      </c>
    </row>
    <row r="915" spans="14:19" x14ac:dyDescent="0.25">
      <c r="N915" s="87"/>
      <c r="O915" s="87"/>
      <c r="Q915" s="77">
        <v>41038</v>
      </c>
      <c r="R915">
        <v>719.18</v>
      </c>
      <c r="S915" s="91">
        <f t="shared" si="26"/>
        <v>122.69136939795622</v>
      </c>
    </row>
    <row r="916" spans="14:19" x14ac:dyDescent="0.25">
      <c r="N916" s="87"/>
      <c r="O916" s="87"/>
      <c r="Q916" s="77">
        <v>41039</v>
      </c>
      <c r="R916">
        <v>722.74</v>
      </c>
      <c r="S916" s="91">
        <f t="shared" si="26"/>
        <v>123.29870174181553</v>
      </c>
    </row>
    <row r="917" spans="14:19" x14ac:dyDescent="0.25">
      <c r="N917" s="87"/>
      <c r="O917" s="87"/>
      <c r="Q917" s="77">
        <v>41040</v>
      </c>
      <c r="R917">
        <v>727.34</v>
      </c>
      <c r="S917" s="91">
        <f t="shared" si="26"/>
        <v>124.08345701758877</v>
      </c>
    </row>
    <row r="918" spans="14:19" x14ac:dyDescent="0.25">
      <c r="N918" s="87"/>
      <c r="O918" s="87"/>
      <c r="Q918" s="77">
        <v>41043</v>
      </c>
      <c r="R918">
        <v>707.92</v>
      </c>
      <c r="S918" s="91">
        <f t="shared" si="26"/>
        <v>120.77042496204174</v>
      </c>
    </row>
    <row r="919" spans="14:19" x14ac:dyDescent="0.25">
      <c r="N919" s="87"/>
      <c r="O919" s="87"/>
      <c r="Q919" s="77">
        <v>41044</v>
      </c>
      <c r="R919">
        <v>702.47</v>
      </c>
      <c r="S919" s="91">
        <f t="shared" si="26"/>
        <v>119.84066055922347</v>
      </c>
    </row>
    <row r="920" spans="14:19" x14ac:dyDescent="0.25">
      <c r="N920" s="87"/>
      <c r="O920" s="87"/>
      <c r="Q920" s="77">
        <v>41045</v>
      </c>
      <c r="R920">
        <v>702.64</v>
      </c>
      <c r="S920" s="91">
        <f t="shared" si="26"/>
        <v>119.86966238463246</v>
      </c>
    </row>
    <row r="921" spans="14:19" x14ac:dyDescent="0.25">
      <c r="N921" s="87"/>
      <c r="O921" s="87"/>
      <c r="Q921" s="77">
        <v>41046</v>
      </c>
      <c r="R921">
        <v>697.58</v>
      </c>
      <c r="S921" s="91">
        <f t="shared" si="26"/>
        <v>119.00643158128192</v>
      </c>
    </row>
    <row r="922" spans="14:19" x14ac:dyDescent="0.25">
      <c r="N922" s="87"/>
      <c r="O922" s="87"/>
      <c r="Q922" s="77">
        <v>41047</v>
      </c>
      <c r="R922">
        <v>691.53</v>
      </c>
      <c r="S922" s="91">
        <f t="shared" si="26"/>
        <v>117.9743077946671</v>
      </c>
    </row>
    <row r="923" spans="14:19" x14ac:dyDescent="0.25">
      <c r="N923" s="87"/>
      <c r="O923" s="87"/>
      <c r="Q923" s="77">
        <v>41050</v>
      </c>
      <c r="R923">
        <v>698.51</v>
      </c>
      <c r="S923" s="91">
        <f t="shared" si="26"/>
        <v>119.16508862616651</v>
      </c>
    </row>
    <row r="924" spans="14:19" x14ac:dyDescent="0.25">
      <c r="N924" s="87"/>
      <c r="O924" s="87"/>
      <c r="Q924" s="77">
        <v>41051</v>
      </c>
      <c r="R924">
        <v>711.65</v>
      </c>
      <c r="S924" s="91">
        <f t="shared" si="26"/>
        <v>121.40675913131007</v>
      </c>
    </row>
    <row r="925" spans="14:19" x14ac:dyDescent="0.25">
      <c r="N925" s="87"/>
      <c r="O925" s="87"/>
      <c r="Q925" s="77">
        <v>41052</v>
      </c>
      <c r="R925">
        <v>690.04</v>
      </c>
      <c r="S925" s="91">
        <f t="shared" si="26"/>
        <v>117.72011532490579</v>
      </c>
    </row>
    <row r="926" spans="14:19" x14ac:dyDescent="0.25">
      <c r="N926" s="87"/>
      <c r="O926" s="87"/>
      <c r="Q926" s="77">
        <v>41053</v>
      </c>
      <c r="R926">
        <v>698.6</v>
      </c>
      <c r="S926" s="91">
        <f t="shared" si="26"/>
        <v>119.18044253373601</v>
      </c>
    </row>
    <row r="927" spans="14:19" x14ac:dyDescent="0.25">
      <c r="N927" s="87"/>
      <c r="O927" s="87"/>
      <c r="Q927" s="77">
        <v>41054</v>
      </c>
      <c r="R927">
        <v>698.78</v>
      </c>
      <c r="S927" s="91">
        <f t="shared" si="26"/>
        <v>119.21115034887495</v>
      </c>
    </row>
    <row r="928" spans="14:19" x14ac:dyDescent="0.25">
      <c r="N928" s="87"/>
      <c r="O928" s="87"/>
      <c r="Q928" s="77">
        <v>41057</v>
      </c>
      <c r="R928">
        <v>697.09</v>
      </c>
      <c r="S928" s="91">
        <f t="shared" si="26"/>
        <v>118.92283808451479</v>
      </c>
    </row>
    <row r="929" spans="14:19" x14ac:dyDescent="0.25">
      <c r="N929" s="87"/>
      <c r="O929" s="87"/>
      <c r="Q929" s="77">
        <v>41058</v>
      </c>
      <c r="R929">
        <v>703.31</v>
      </c>
      <c r="S929" s="91">
        <f t="shared" si="26"/>
        <v>119.98396369653858</v>
      </c>
    </row>
    <row r="930" spans="14:19" x14ac:dyDescent="0.25">
      <c r="N930" s="87"/>
      <c r="O930" s="87"/>
      <c r="Q930" s="77">
        <v>41059</v>
      </c>
      <c r="R930">
        <v>691.43</v>
      </c>
      <c r="S930" s="91">
        <f t="shared" si="26"/>
        <v>117.95724789736769</v>
      </c>
    </row>
    <row r="931" spans="14:19" x14ac:dyDescent="0.25">
      <c r="N931" s="87"/>
      <c r="O931" s="87"/>
      <c r="Q931" s="77">
        <v>41060</v>
      </c>
      <c r="R931">
        <v>693.79</v>
      </c>
      <c r="S931" s="91">
        <f t="shared" si="26"/>
        <v>118.35986147363397</v>
      </c>
    </row>
    <row r="932" spans="14:19" x14ac:dyDescent="0.25">
      <c r="N932" s="87"/>
      <c r="O932" s="87"/>
      <c r="Q932" s="77">
        <v>41061</v>
      </c>
      <c r="R932">
        <v>683.27</v>
      </c>
      <c r="S932" s="91">
        <f t="shared" si="26"/>
        <v>116.56516027773516</v>
      </c>
    </row>
    <row r="933" spans="14:19" x14ac:dyDescent="0.25">
      <c r="N933" s="87"/>
      <c r="O933" s="87"/>
      <c r="Q933" s="77">
        <v>41064</v>
      </c>
      <c r="R933">
        <v>685.21</v>
      </c>
      <c r="S933" s="91">
        <f t="shared" si="26"/>
        <v>116.89612228534388</v>
      </c>
    </row>
    <row r="934" spans="14:19" x14ac:dyDescent="0.25">
      <c r="N934" s="87"/>
      <c r="O934" s="87"/>
      <c r="Q934" s="77">
        <v>41065</v>
      </c>
      <c r="R934">
        <v>686.06</v>
      </c>
      <c r="S934" s="91">
        <f t="shared" si="26"/>
        <v>117.04113141238891</v>
      </c>
    </row>
    <row r="935" spans="14:19" x14ac:dyDescent="0.25">
      <c r="N935" s="87"/>
      <c r="O935" s="87"/>
      <c r="Q935" s="77">
        <v>41066</v>
      </c>
      <c r="R935">
        <v>700.42</v>
      </c>
      <c r="S935" s="91">
        <f t="shared" si="26"/>
        <v>119.49093266458537</v>
      </c>
    </row>
    <row r="936" spans="14:19" x14ac:dyDescent="0.25">
      <c r="N936" s="87"/>
      <c r="O936" s="87"/>
      <c r="Q936" s="77">
        <v>41067</v>
      </c>
      <c r="R936">
        <v>706.39</v>
      </c>
      <c r="S936" s="91">
        <f t="shared" si="26"/>
        <v>120.50940853336064</v>
      </c>
    </row>
    <row r="937" spans="14:19" x14ac:dyDescent="0.25">
      <c r="N937" s="87"/>
      <c r="O937" s="87"/>
      <c r="Q937" s="77">
        <v>41068</v>
      </c>
      <c r="R937">
        <v>706.63</v>
      </c>
      <c r="S937" s="91">
        <f t="shared" si="26"/>
        <v>120.55035228687926</v>
      </c>
    </row>
    <row r="938" spans="14:19" x14ac:dyDescent="0.25">
      <c r="N938" s="87"/>
      <c r="O938" s="87"/>
      <c r="Q938" s="77">
        <v>41071</v>
      </c>
      <c r="R938">
        <v>705.05</v>
      </c>
      <c r="S938" s="91">
        <f t="shared" si="26"/>
        <v>120.28080590954845</v>
      </c>
    </row>
    <row r="939" spans="14:19" x14ac:dyDescent="0.25">
      <c r="N939" s="87"/>
      <c r="O939" s="87"/>
      <c r="Q939" s="77">
        <v>41072</v>
      </c>
      <c r="R939">
        <v>705.17</v>
      </c>
      <c r="S939" s="91">
        <f t="shared" si="26"/>
        <v>120.30127778630776</v>
      </c>
    </row>
    <row r="940" spans="14:19" x14ac:dyDescent="0.25">
      <c r="N940" s="87"/>
      <c r="O940" s="87"/>
      <c r="Q940" s="77">
        <v>41073</v>
      </c>
      <c r="R940">
        <v>707.9</v>
      </c>
      <c r="S940" s="91">
        <f t="shared" si="26"/>
        <v>120.76701298258189</v>
      </c>
    </row>
    <row r="941" spans="14:19" x14ac:dyDescent="0.25">
      <c r="N941" s="87"/>
      <c r="O941" s="87"/>
      <c r="Q941" s="77">
        <v>41074</v>
      </c>
      <c r="R941">
        <v>708.87</v>
      </c>
      <c r="S941" s="91">
        <f t="shared" si="26"/>
        <v>120.93249398638626</v>
      </c>
    </row>
    <row r="942" spans="14:19" x14ac:dyDescent="0.25">
      <c r="N942" s="87"/>
      <c r="O942" s="87"/>
      <c r="Q942" s="77">
        <v>41075</v>
      </c>
      <c r="R942">
        <v>712.81</v>
      </c>
      <c r="S942" s="91">
        <f t="shared" si="26"/>
        <v>121.60465393998334</v>
      </c>
    </row>
    <row r="943" spans="14:19" x14ac:dyDescent="0.25">
      <c r="N943" s="87"/>
      <c r="O943" s="87"/>
      <c r="Q943" s="77">
        <v>41078</v>
      </c>
      <c r="R943">
        <v>709.78</v>
      </c>
      <c r="S943" s="91">
        <f t="shared" si="26"/>
        <v>121.08773905181097</v>
      </c>
    </row>
    <row r="944" spans="14:19" x14ac:dyDescent="0.25">
      <c r="N944" s="87"/>
      <c r="O944" s="87"/>
      <c r="Q944" s="77">
        <v>41079</v>
      </c>
      <c r="R944">
        <v>725.01</v>
      </c>
      <c r="S944" s="91">
        <f t="shared" si="26"/>
        <v>123.68596141051238</v>
      </c>
    </row>
    <row r="945" spans="14:19" x14ac:dyDescent="0.25">
      <c r="N945" s="87"/>
      <c r="O945" s="87"/>
      <c r="Q945" s="77">
        <v>41080</v>
      </c>
      <c r="R945">
        <v>729.28</v>
      </c>
      <c r="S945" s="91">
        <f t="shared" si="26"/>
        <v>124.41441902519753</v>
      </c>
    </row>
    <row r="946" spans="14:19" x14ac:dyDescent="0.25">
      <c r="N946" s="87"/>
      <c r="O946" s="87"/>
      <c r="Q946" s="77">
        <v>41081</v>
      </c>
      <c r="R946">
        <v>723.63</v>
      </c>
      <c r="S946" s="91">
        <f t="shared" si="26"/>
        <v>123.4505348277804</v>
      </c>
    </row>
    <row r="947" spans="14:19" x14ac:dyDescent="0.25">
      <c r="N947" s="87"/>
      <c r="O947" s="87"/>
      <c r="Q947" s="77">
        <v>41082</v>
      </c>
      <c r="R947">
        <v>718.99</v>
      </c>
      <c r="S947" s="91">
        <f t="shared" ref="S947:S1010" si="27">R947*S946/R946</f>
        <v>122.6589555930874</v>
      </c>
    </row>
    <row r="948" spans="14:19" x14ac:dyDescent="0.25">
      <c r="N948" s="87"/>
      <c r="O948" s="87"/>
      <c r="Q948" s="77">
        <v>41085</v>
      </c>
      <c r="R948">
        <v>704.77</v>
      </c>
      <c r="S948" s="91">
        <f t="shared" si="27"/>
        <v>120.23303819711012</v>
      </c>
    </row>
    <row r="949" spans="14:19" x14ac:dyDescent="0.25">
      <c r="N949" s="87"/>
      <c r="O949" s="87"/>
      <c r="Q949" s="77">
        <v>41086</v>
      </c>
      <c r="R949">
        <v>702.15</v>
      </c>
      <c r="S949" s="91">
        <f t="shared" si="27"/>
        <v>119.78606888786535</v>
      </c>
    </row>
    <row r="950" spans="14:19" x14ac:dyDescent="0.25">
      <c r="N950" s="87"/>
      <c r="O950" s="87"/>
      <c r="Q950" s="77">
        <v>41087</v>
      </c>
      <c r="R950">
        <v>713.2</v>
      </c>
      <c r="S950" s="91">
        <f t="shared" si="27"/>
        <v>121.6711875394511</v>
      </c>
    </row>
    <row r="951" spans="14:19" x14ac:dyDescent="0.25">
      <c r="N951" s="87"/>
      <c r="O951" s="87"/>
      <c r="Q951" s="77">
        <v>41088</v>
      </c>
      <c r="R951">
        <v>710.15</v>
      </c>
      <c r="S951" s="91">
        <f t="shared" si="27"/>
        <v>121.15086067181883</v>
      </c>
    </row>
    <row r="952" spans="14:19" x14ac:dyDescent="0.25">
      <c r="N952" s="87"/>
      <c r="O952" s="87"/>
      <c r="Q952" s="77">
        <v>41089</v>
      </c>
      <c r="R952">
        <v>735.97</v>
      </c>
      <c r="S952" s="91">
        <f t="shared" si="27"/>
        <v>125.55572615452863</v>
      </c>
    </row>
    <row r="953" spans="14:19" x14ac:dyDescent="0.25">
      <c r="N953" s="87"/>
      <c r="O953" s="87"/>
      <c r="Q953" s="77">
        <v>41092</v>
      </c>
      <c r="R953">
        <v>739.91</v>
      </c>
      <c r="S953" s="91">
        <f t="shared" si="27"/>
        <v>126.2278861081257</v>
      </c>
    </row>
    <row r="954" spans="14:19" x14ac:dyDescent="0.25">
      <c r="N954" s="87"/>
      <c r="O954" s="87"/>
      <c r="Q954" s="77">
        <v>41093</v>
      </c>
      <c r="R954">
        <v>749.43</v>
      </c>
      <c r="S954" s="91">
        <f t="shared" si="27"/>
        <v>127.85198833103031</v>
      </c>
    </row>
    <row r="955" spans="14:19" x14ac:dyDescent="0.25">
      <c r="N955" s="87"/>
      <c r="O955" s="87"/>
      <c r="Q955" s="77">
        <v>41094</v>
      </c>
      <c r="R955">
        <v>748.71</v>
      </c>
      <c r="S955" s="91">
        <f t="shared" si="27"/>
        <v>127.72915707047453</v>
      </c>
    </row>
    <row r="956" spans="14:19" x14ac:dyDescent="0.25">
      <c r="N956" s="87"/>
      <c r="O956" s="87"/>
      <c r="Q956" s="77">
        <v>41095</v>
      </c>
      <c r="R956">
        <v>742.58</v>
      </c>
      <c r="S956" s="91">
        <f t="shared" si="27"/>
        <v>126.68338536602018</v>
      </c>
    </row>
    <row r="957" spans="14:19" x14ac:dyDescent="0.25">
      <c r="N957" s="87"/>
      <c r="O957" s="87"/>
      <c r="Q957" s="77">
        <v>41096</v>
      </c>
      <c r="R957">
        <v>731.52</v>
      </c>
      <c r="S957" s="91">
        <f t="shared" si="27"/>
        <v>124.79656072470452</v>
      </c>
    </row>
    <row r="958" spans="14:19" x14ac:dyDescent="0.25">
      <c r="N958" s="87"/>
      <c r="O958" s="87"/>
      <c r="Q958" s="77">
        <v>41099</v>
      </c>
      <c r="R958">
        <v>727.51</v>
      </c>
      <c r="S958" s="91">
        <f t="shared" si="27"/>
        <v>124.11245884299785</v>
      </c>
    </row>
    <row r="959" spans="14:19" x14ac:dyDescent="0.25">
      <c r="N959" s="87"/>
      <c r="O959" s="87"/>
      <c r="Q959" s="77">
        <v>41100</v>
      </c>
      <c r="R959">
        <v>732.49</v>
      </c>
      <c r="S959" s="91">
        <f t="shared" si="27"/>
        <v>124.96204172850888</v>
      </c>
    </row>
    <row r="960" spans="14:19" x14ac:dyDescent="0.25">
      <c r="N960" s="87"/>
      <c r="O960" s="87"/>
      <c r="Q960" s="77">
        <v>41101</v>
      </c>
      <c r="R960">
        <v>729.25</v>
      </c>
      <c r="S960" s="91">
        <f t="shared" si="27"/>
        <v>124.40930105600773</v>
      </c>
    </row>
    <row r="961" spans="14:19" x14ac:dyDescent="0.25">
      <c r="N961" s="87"/>
      <c r="O961" s="87"/>
      <c r="Q961" s="77">
        <v>41102</v>
      </c>
      <c r="R961">
        <v>725.03</v>
      </c>
      <c r="S961" s="91">
        <f t="shared" si="27"/>
        <v>123.68937338997229</v>
      </c>
    </row>
    <row r="962" spans="14:19" x14ac:dyDescent="0.25">
      <c r="N962" s="87"/>
      <c r="O962" s="87"/>
      <c r="Q962" s="77">
        <v>41103</v>
      </c>
      <c r="R962">
        <v>731.74</v>
      </c>
      <c r="S962" s="91">
        <f t="shared" si="27"/>
        <v>124.83409249876325</v>
      </c>
    </row>
    <row r="963" spans="14:19" x14ac:dyDescent="0.25">
      <c r="N963" s="87"/>
      <c r="O963" s="87"/>
      <c r="Q963" s="77">
        <v>41106</v>
      </c>
      <c r="R963">
        <v>729.45</v>
      </c>
      <c r="S963" s="91">
        <f t="shared" si="27"/>
        <v>124.44342085060657</v>
      </c>
    </row>
    <row r="964" spans="14:19" x14ac:dyDescent="0.25">
      <c r="N964" s="87"/>
      <c r="O964" s="87"/>
      <c r="Q964" s="77">
        <v>41107</v>
      </c>
      <c r="R964">
        <v>728.37</v>
      </c>
      <c r="S964" s="91">
        <f t="shared" si="27"/>
        <v>124.25917395977284</v>
      </c>
    </row>
    <row r="965" spans="14:19" x14ac:dyDescent="0.25">
      <c r="N965" s="87"/>
      <c r="O965" s="87"/>
      <c r="Q965" s="77">
        <v>41108</v>
      </c>
      <c r="R965">
        <v>737.05</v>
      </c>
      <c r="S965" s="91">
        <f t="shared" si="27"/>
        <v>125.73997304536233</v>
      </c>
    </row>
    <row r="966" spans="14:19" x14ac:dyDescent="0.25">
      <c r="N966" s="87"/>
      <c r="O966" s="87"/>
      <c r="Q966" s="77">
        <v>41109</v>
      </c>
      <c r="R966">
        <v>740.66</v>
      </c>
      <c r="S966" s="91">
        <f t="shared" si="27"/>
        <v>126.35583533787133</v>
      </c>
    </row>
    <row r="967" spans="14:19" x14ac:dyDescent="0.25">
      <c r="N967" s="87"/>
      <c r="O967" s="87"/>
      <c r="Q967" s="77">
        <v>41110</v>
      </c>
      <c r="R967">
        <v>728.21</v>
      </c>
      <c r="S967" s="91">
        <f t="shared" si="27"/>
        <v>124.23187812409377</v>
      </c>
    </row>
    <row r="968" spans="14:19" x14ac:dyDescent="0.25">
      <c r="N968" s="87"/>
      <c r="O968" s="87"/>
      <c r="Q968" s="77">
        <v>41113</v>
      </c>
      <c r="R968">
        <v>712.88</v>
      </c>
      <c r="S968" s="91">
        <f t="shared" si="27"/>
        <v>121.61659586809293</v>
      </c>
    </row>
    <row r="969" spans="14:19" x14ac:dyDescent="0.25">
      <c r="N969" s="87"/>
      <c r="O969" s="87"/>
      <c r="Q969" s="77">
        <v>41114</v>
      </c>
      <c r="R969">
        <v>706.91</v>
      </c>
      <c r="S969" s="91">
        <f t="shared" si="27"/>
        <v>120.59811999931765</v>
      </c>
    </row>
    <row r="970" spans="14:19" x14ac:dyDescent="0.25">
      <c r="N970" s="87"/>
      <c r="O970" s="87"/>
      <c r="Q970" s="77">
        <v>41115</v>
      </c>
      <c r="R970">
        <v>711.35</v>
      </c>
      <c r="S970" s="91">
        <f t="shared" si="27"/>
        <v>121.35557943941183</v>
      </c>
    </row>
    <row r="971" spans="14:19" x14ac:dyDescent="0.25">
      <c r="N971" s="87"/>
      <c r="O971" s="87"/>
      <c r="Q971" s="77">
        <v>41116</v>
      </c>
      <c r="R971">
        <v>728.66</v>
      </c>
      <c r="S971" s="91">
        <f t="shared" si="27"/>
        <v>124.30864766194112</v>
      </c>
    </row>
    <row r="972" spans="14:19" x14ac:dyDescent="0.25">
      <c r="N972" s="87"/>
      <c r="O972" s="87"/>
      <c r="Q972" s="77">
        <v>41117</v>
      </c>
      <c r="R972">
        <v>741.38</v>
      </c>
      <c r="S972" s="91">
        <f t="shared" si="27"/>
        <v>126.47866659842713</v>
      </c>
    </row>
    <row r="973" spans="14:19" x14ac:dyDescent="0.25">
      <c r="N973" s="87"/>
      <c r="O973" s="87"/>
      <c r="Q973" s="77">
        <v>41120</v>
      </c>
      <c r="R973">
        <v>746.59</v>
      </c>
      <c r="S973" s="91">
        <f t="shared" si="27"/>
        <v>127.36748724772683</v>
      </c>
    </row>
    <row r="974" spans="14:19" x14ac:dyDescent="0.25">
      <c r="N974" s="87"/>
      <c r="O974" s="87"/>
      <c r="Q974" s="77">
        <v>41121</v>
      </c>
      <c r="R974">
        <v>745.12</v>
      </c>
      <c r="S974" s="91">
        <f t="shared" si="27"/>
        <v>127.11670675742538</v>
      </c>
    </row>
    <row r="975" spans="14:19" x14ac:dyDescent="0.25">
      <c r="N975" s="87"/>
      <c r="O975" s="87"/>
      <c r="Q975" s="77">
        <v>41122</v>
      </c>
      <c r="R975">
        <v>751.24</v>
      </c>
      <c r="S975" s="91">
        <f t="shared" si="27"/>
        <v>128.16077247214977</v>
      </c>
    </row>
    <row r="976" spans="14:19" x14ac:dyDescent="0.25">
      <c r="N976" s="87"/>
      <c r="O976" s="87"/>
      <c r="Q976" s="77">
        <v>41123</v>
      </c>
      <c r="R976">
        <v>737.02</v>
      </c>
      <c r="S976" s="91">
        <f t="shared" si="27"/>
        <v>125.73485507617248</v>
      </c>
    </row>
    <row r="977" spans="14:19" x14ac:dyDescent="0.25">
      <c r="N977" s="87"/>
      <c r="O977" s="87"/>
      <c r="Q977" s="77">
        <v>41124</v>
      </c>
      <c r="R977">
        <v>762.47</v>
      </c>
      <c r="S977" s="91">
        <f t="shared" si="27"/>
        <v>130.07659893887444</v>
      </c>
    </row>
    <row r="978" spans="14:19" x14ac:dyDescent="0.25">
      <c r="N978" s="87"/>
      <c r="O978" s="87"/>
      <c r="Q978" s="77">
        <v>41127</v>
      </c>
      <c r="R978">
        <v>769.88</v>
      </c>
      <c r="S978" s="91">
        <f t="shared" si="27"/>
        <v>131.34073732876135</v>
      </c>
    </row>
    <row r="979" spans="14:19" x14ac:dyDescent="0.25">
      <c r="N979" s="87"/>
      <c r="O979" s="87"/>
      <c r="Q979" s="77">
        <v>41128</v>
      </c>
      <c r="R979">
        <v>774.3</v>
      </c>
      <c r="S979" s="91">
        <f t="shared" si="27"/>
        <v>132.09478478939565</v>
      </c>
    </row>
    <row r="980" spans="14:19" x14ac:dyDescent="0.25">
      <c r="N980" s="87"/>
      <c r="O980" s="87"/>
      <c r="Q980" s="77">
        <v>41129</v>
      </c>
      <c r="R980">
        <v>772.1</v>
      </c>
      <c r="S980" s="91">
        <f t="shared" si="27"/>
        <v>131.71946704880847</v>
      </c>
    </row>
    <row r="981" spans="14:19" x14ac:dyDescent="0.25">
      <c r="N981" s="87"/>
      <c r="O981" s="87"/>
      <c r="Q981" s="77">
        <v>41130</v>
      </c>
      <c r="R981">
        <v>773.62</v>
      </c>
      <c r="S981" s="91">
        <f t="shared" si="27"/>
        <v>131.97877748775963</v>
      </c>
    </row>
    <row r="982" spans="14:19" x14ac:dyDescent="0.25">
      <c r="N982" s="87"/>
      <c r="O982" s="87"/>
      <c r="Q982" s="77">
        <v>41131</v>
      </c>
      <c r="R982">
        <v>770.04</v>
      </c>
      <c r="S982" s="91">
        <f t="shared" si="27"/>
        <v>131.36803316444045</v>
      </c>
    </row>
    <row r="983" spans="14:19" x14ac:dyDescent="0.25">
      <c r="N983" s="87"/>
      <c r="O983" s="87"/>
      <c r="Q983" s="77">
        <v>41134</v>
      </c>
      <c r="R983">
        <v>768.53</v>
      </c>
      <c r="S983" s="91">
        <f t="shared" si="27"/>
        <v>131.11042871521923</v>
      </c>
    </row>
    <row r="984" spans="14:19" x14ac:dyDescent="0.25">
      <c r="N984" s="87"/>
      <c r="O984" s="87"/>
      <c r="Q984" s="77">
        <v>41135</v>
      </c>
      <c r="R984">
        <v>772.49</v>
      </c>
      <c r="S984" s="91">
        <f t="shared" si="27"/>
        <v>131.7860006482762</v>
      </c>
    </row>
    <row r="985" spans="14:19" x14ac:dyDescent="0.25">
      <c r="N985" s="87"/>
      <c r="O985" s="87"/>
      <c r="Q985" s="77">
        <v>41136</v>
      </c>
      <c r="R985">
        <v>769.61</v>
      </c>
      <c r="S985" s="91">
        <f t="shared" si="27"/>
        <v>131.29467560605295</v>
      </c>
    </row>
    <row r="986" spans="14:19" x14ac:dyDescent="0.25">
      <c r="N986" s="87"/>
      <c r="O986" s="87"/>
      <c r="Q986" s="77">
        <v>41137</v>
      </c>
      <c r="R986">
        <v>775.01</v>
      </c>
      <c r="S986" s="91">
        <f t="shared" si="27"/>
        <v>132.21591006022155</v>
      </c>
    </row>
    <row r="987" spans="14:19" x14ac:dyDescent="0.25">
      <c r="N987" s="87"/>
      <c r="O987" s="87"/>
      <c r="Q987" s="77">
        <v>41138</v>
      </c>
      <c r="R987">
        <v>778.56</v>
      </c>
      <c r="S987" s="91">
        <f t="shared" si="27"/>
        <v>132.8215364143509</v>
      </c>
    </row>
    <row r="988" spans="14:19" x14ac:dyDescent="0.25">
      <c r="N988" s="87"/>
      <c r="O988" s="87"/>
      <c r="Q988" s="77">
        <v>41141</v>
      </c>
      <c r="R988">
        <v>776.26</v>
      </c>
      <c r="S988" s="91">
        <f t="shared" si="27"/>
        <v>132.42915877646431</v>
      </c>
    </row>
    <row r="989" spans="14:19" x14ac:dyDescent="0.25">
      <c r="N989" s="87"/>
      <c r="O989" s="87"/>
      <c r="Q989" s="77">
        <v>41142</v>
      </c>
      <c r="R989">
        <v>784.07</v>
      </c>
      <c r="S989" s="91">
        <f t="shared" si="27"/>
        <v>133.76153675554889</v>
      </c>
    </row>
    <row r="990" spans="14:19" x14ac:dyDescent="0.25">
      <c r="N990" s="87"/>
      <c r="O990" s="87"/>
      <c r="Q990" s="77">
        <v>41143</v>
      </c>
      <c r="R990">
        <v>772.94</v>
      </c>
      <c r="S990" s="91">
        <f t="shared" si="27"/>
        <v>131.86277018612364</v>
      </c>
    </row>
    <row r="991" spans="14:19" x14ac:dyDescent="0.25">
      <c r="N991" s="87"/>
      <c r="O991" s="87"/>
      <c r="Q991" s="77">
        <v>41144</v>
      </c>
      <c r="R991">
        <v>771.45</v>
      </c>
      <c r="S991" s="91">
        <f t="shared" si="27"/>
        <v>131.6085777163623</v>
      </c>
    </row>
    <row r="992" spans="14:19" x14ac:dyDescent="0.25">
      <c r="N992" s="87"/>
      <c r="O992" s="87"/>
      <c r="Q992" s="77">
        <v>41145</v>
      </c>
      <c r="R992">
        <v>771.82</v>
      </c>
      <c r="S992" s="91">
        <f t="shared" si="27"/>
        <v>131.67169933637015</v>
      </c>
    </row>
    <row r="993" spans="14:19" x14ac:dyDescent="0.25">
      <c r="N993" s="87"/>
      <c r="O993" s="87"/>
      <c r="Q993" s="77">
        <v>41148</v>
      </c>
      <c r="R993">
        <v>776.12</v>
      </c>
      <c r="S993" s="91">
        <f t="shared" si="27"/>
        <v>132.40527492024512</v>
      </c>
    </row>
    <row r="994" spans="14:19" x14ac:dyDescent="0.25">
      <c r="N994" s="87"/>
      <c r="O994" s="87"/>
      <c r="Q994" s="77">
        <v>41149</v>
      </c>
      <c r="R994">
        <v>772.43</v>
      </c>
      <c r="S994" s="91">
        <f t="shared" si="27"/>
        <v>131.77576470989658</v>
      </c>
    </row>
    <row r="995" spans="14:19" x14ac:dyDescent="0.25">
      <c r="N995" s="87"/>
      <c r="O995" s="87"/>
      <c r="Q995" s="77">
        <v>41150</v>
      </c>
      <c r="R995">
        <v>768.64</v>
      </c>
      <c r="S995" s="91">
        <f t="shared" si="27"/>
        <v>131.12919460224862</v>
      </c>
    </row>
    <row r="996" spans="14:19" x14ac:dyDescent="0.25">
      <c r="N996" s="87"/>
      <c r="O996" s="87"/>
      <c r="Q996" s="77">
        <v>41151</v>
      </c>
      <c r="R996">
        <v>761.64</v>
      </c>
      <c r="S996" s="91">
        <f t="shared" si="27"/>
        <v>129.93500179128932</v>
      </c>
    </row>
    <row r="997" spans="14:19" x14ac:dyDescent="0.25">
      <c r="N997" s="87"/>
      <c r="O997" s="87"/>
      <c r="Q997" s="77">
        <v>41152</v>
      </c>
      <c r="R997">
        <v>768.46</v>
      </c>
      <c r="S997" s="91">
        <f t="shared" si="27"/>
        <v>131.09848678710966</v>
      </c>
    </row>
    <row r="998" spans="14:19" x14ac:dyDescent="0.25">
      <c r="N998" s="87"/>
      <c r="O998" s="87"/>
      <c r="Q998" s="77">
        <v>41155</v>
      </c>
      <c r="R998">
        <v>773.07</v>
      </c>
      <c r="S998" s="91">
        <f t="shared" si="27"/>
        <v>131.88494805261286</v>
      </c>
    </row>
    <row r="999" spans="14:19" x14ac:dyDescent="0.25">
      <c r="N999" s="87"/>
      <c r="O999" s="87"/>
      <c r="Q999" s="77">
        <v>41156</v>
      </c>
      <c r="R999">
        <v>763.45</v>
      </c>
      <c r="S999" s="91">
        <f t="shared" si="27"/>
        <v>130.2437859324088</v>
      </c>
    </row>
    <row r="1000" spans="14:19" x14ac:dyDescent="0.25">
      <c r="N1000" s="87"/>
      <c r="O1000" s="87"/>
      <c r="Q1000" s="77">
        <v>41157</v>
      </c>
      <c r="R1000">
        <v>765.01</v>
      </c>
      <c r="S1000" s="91">
        <f t="shared" si="27"/>
        <v>130.50992033027973</v>
      </c>
    </row>
    <row r="1001" spans="14:19" x14ac:dyDescent="0.25">
      <c r="N1001" s="87"/>
      <c r="O1001" s="87"/>
      <c r="Q1001" s="77">
        <v>41158</v>
      </c>
      <c r="R1001">
        <v>783.73</v>
      </c>
      <c r="S1001" s="91">
        <f t="shared" si="27"/>
        <v>133.70353310473084</v>
      </c>
    </row>
    <row r="1002" spans="14:19" x14ac:dyDescent="0.25">
      <c r="N1002" s="87"/>
      <c r="O1002" s="87"/>
      <c r="Q1002" s="77">
        <v>41159</v>
      </c>
      <c r="R1002">
        <v>791.54</v>
      </c>
      <c r="S1002" s="91">
        <f t="shared" si="27"/>
        <v>135.03591108381539</v>
      </c>
    </row>
    <row r="1003" spans="14:19" x14ac:dyDescent="0.25">
      <c r="N1003" s="87"/>
      <c r="O1003" s="87"/>
      <c r="Q1003" s="77">
        <v>41162</v>
      </c>
      <c r="R1003">
        <v>789.84</v>
      </c>
      <c r="S1003" s="91">
        <f t="shared" si="27"/>
        <v>134.74589282972528</v>
      </c>
    </row>
    <row r="1004" spans="14:19" x14ac:dyDescent="0.25">
      <c r="N1004" s="87"/>
      <c r="O1004" s="87"/>
      <c r="Q1004" s="77">
        <v>41163</v>
      </c>
      <c r="R1004">
        <v>793.61</v>
      </c>
      <c r="S1004" s="91">
        <f t="shared" si="27"/>
        <v>135.38905095791335</v>
      </c>
    </row>
    <row r="1005" spans="14:19" x14ac:dyDescent="0.25">
      <c r="N1005" s="87"/>
      <c r="O1005" s="87"/>
      <c r="Q1005" s="77">
        <v>41164</v>
      </c>
      <c r="R1005">
        <v>795.25</v>
      </c>
      <c r="S1005" s="91">
        <f t="shared" si="27"/>
        <v>135.66883327362382</v>
      </c>
    </row>
    <row r="1006" spans="14:19" x14ac:dyDescent="0.25">
      <c r="N1006" s="87"/>
      <c r="O1006" s="87"/>
      <c r="Q1006" s="77">
        <v>41165</v>
      </c>
      <c r="R1006">
        <v>793.94</v>
      </c>
      <c r="S1006" s="91">
        <f t="shared" si="27"/>
        <v>135.44534861900144</v>
      </c>
    </row>
    <row r="1007" spans="14:19" x14ac:dyDescent="0.25">
      <c r="N1007" s="87"/>
      <c r="O1007" s="87"/>
      <c r="Q1007" s="77">
        <v>41166</v>
      </c>
      <c r="R1007">
        <v>812.99</v>
      </c>
      <c r="S1007" s="91">
        <f t="shared" si="27"/>
        <v>138.6952590545406</v>
      </c>
    </row>
    <row r="1008" spans="14:19" x14ac:dyDescent="0.25">
      <c r="N1008" s="87"/>
      <c r="O1008" s="87"/>
      <c r="Q1008" s="77">
        <v>41169</v>
      </c>
      <c r="R1008">
        <v>808.37</v>
      </c>
      <c r="S1008" s="91">
        <f t="shared" si="27"/>
        <v>137.90709179930747</v>
      </c>
    </row>
    <row r="1009" spans="14:19" x14ac:dyDescent="0.25">
      <c r="N1009" s="87"/>
      <c r="O1009" s="87"/>
      <c r="Q1009" s="77">
        <v>41170</v>
      </c>
      <c r="R1009">
        <v>800.54</v>
      </c>
      <c r="S1009" s="91">
        <f t="shared" si="27"/>
        <v>136.57130184076303</v>
      </c>
    </row>
    <row r="1010" spans="14:19" x14ac:dyDescent="0.25">
      <c r="N1010" s="87"/>
      <c r="O1010" s="87"/>
      <c r="Q1010" s="77">
        <v>41171</v>
      </c>
      <c r="R1010">
        <v>805.43</v>
      </c>
      <c r="S1010" s="91">
        <f t="shared" si="27"/>
        <v>137.40553081870459</v>
      </c>
    </row>
    <row r="1011" spans="14:19" x14ac:dyDescent="0.25">
      <c r="N1011" s="87"/>
      <c r="O1011" s="87"/>
      <c r="Q1011" s="77">
        <v>41172</v>
      </c>
      <c r="R1011">
        <v>798.48</v>
      </c>
      <c r="S1011" s="91">
        <f t="shared" ref="S1011:S1074" si="28">R1011*S1010/R1010</f>
        <v>136.21986795639503</v>
      </c>
    </row>
    <row r="1012" spans="14:19" x14ac:dyDescent="0.25">
      <c r="N1012" s="87"/>
      <c r="O1012" s="87"/>
      <c r="Q1012" s="77">
        <v>41173</v>
      </c>
      <c r="R1012">
        <v>801.82</v>
      </c>
      <c r="S1012" s="91">
        <f t="shared" si="28"/>
        <v>136.78966852619561</v>
      </c>
    </row>
    <row r="1013" spans="14:19" x14ac:dyDescent="0.25">
      <c r="N1013" s="87"/>
      <c r="O1013" s="87"/>
      <c r="Q1013" s="77">
        <v>41176</v>
      </c>
      <c r="R1013">
        <v>797.42</v>
      </c>
      <c r="S1013" s="91">
        <f t="shared" si="28"/>
        <v>136.0390330450212</v>
      </c>
    </row>
    <row r="1014" spans="14:19" x14ac:dyDescent="0.25">
      <c r="N1014" s="87"/>
      <c r="O1014" s="87"/>
      <c r="Q1014" s="77">
        <v>41177</v>
      </c>
      <c r="R1014">
        <v>800.7</v>
      </c>
      <c r="S1014" s="91">
        <f t="shared" si="28"/>
        <v>136.59859767644213</v>
      </c>
    </row>
    <row r="1015" spans="14:19" x14ac:dyDescent="0.25">
      <c r="N1015" s="87"/>
      <c r="O1015" s="87"/>
      <c r="Q1015" s="77">
        <v>41178</v>
      </c>
      <c r="R1015">
        <v>783.85</v>
      </c>
      <c r="S1015" s="91">
        <f t="shared" si="28"/>
        <v>133.72400498149014</v>
      </c>
    </row>
    <row r="1016" spans="14:19" x14ac:dyDescent="0.25">
      <c r="N1016" s="87"/>
      <c r="O1016" s="87"/>
      <c r="Q1016" s="77">
        <v>41179</v>
      </c>
      <c r="R1016">
        <v>785.58</v>
      </c>
      <c r="S1016" s="91">
        <f t="shared" si="28"/>
        <v>134.01914120477008</v>
      </c>
    </row>
    <row r="1017" spans="14:19" x14ac:dyDescent="0.25">
      <c r="N1017" s="87"/>
      <c r="O1017" s="87"/>
      <c r="Q1017" s="77">
        <v>41180</v>
      </c>
      <c r="R1017">
        <v>778.45</v>
      </c>
      <c r="S1017" s="91">
        <f t="shared" si="28"/>
        <v>132.80277052732157</v>
      </c>
    </row>
    <row r="1018" spans="14:19" x14ac:dyDescent="0.25">
      <c r="N1018" s="87"/>
      <c r="O1018" s="87"/>
      <c r="Q1018" s="77">
        <v>41183</v>
      </c>
      <c r="R1018">
        <v>792.11</v>
      </c>
      <c r="S1018" s="91">
        <f t="shared" si="28"/>
        <v>135.13315249842211</v>
      </c>
    </row>
    <row r="1019" spans="14:19" x14ac:dyDescent="0.25">
      <c r="N1019" s="87"/>
      <c r="O1019" s="87"/>
      <c r="Q1019" s="77">
        <v>41184</v>
      </c>
      <c r="R1019">
        <v>792.52</v>
      </c>
      <c r="S1019" s="91">
        <f t="shared" si="28"/>
        <v>135.20309807734972</v>
      </c>
    </row>
    <row r="1020" spans="14:19" x14ac:dyDescent="0.25">
      <c r="N1020" s="87"/>
      <c r="O1020" s="87"/>
      <c r="Q1020" s="77">
        <v>41185</v>
      </c>
      <c r="R1020">
        <v>792.98</v>
      </c>
      <c r="S1020" s="91">
        <f t="shared" si="28"/>
        <v>135.28157360492705</v>
      </c>
    </row>
    <row r="1021" spans="14:19" x14ac:dyDescent="0.25">
      <c r="N1021" s="87"/>
      <c r="O1021" s="87"/>
      <c r="Q1021" s="77">
        <v>41186</v>
      </c>
      <c r="R1021">
        <v>794.22</v>
      </c>
      <c r="S1021" s="91">
        <f t="shared" si="28"/>
        <v>135.49311633143984</v>
      </c>
    </row>
    <row r="1022" spans="14:19" x14ac:dyDescent="0.25">
      <c r="N1022" s="87"/>
      <c r="O1022" s="87"/>
      <c r="Q1022" s="77">
        <v>41187</v>
      </c>
      <c r="R1022">
        <v>804.56</v>
      </c>
      <c r="S1022" s="91">
        <f t="shared" si="28"/>
        <v>137.25710971219968</v>
      </c>
    </row>
    <row r="1023" spans="14:19" x14ac:dyDescent="0.25">
      <c r="N1023" s="87"/>
      <c r="O1023" s="87"/>
      <c r="Q1023" s="77">
        <v>41190</v>
      </c>
      <c r="R1023">
        <v>799.57</v>
      </c>
      <c r="S1023" s="91">
        <f t="shared" si="28"/>
        <v>136.40582083695872</v>
      </c>
    </row>
    <row r="1024" spans="14:19" x14ac:dyDescent="0.25">
      <c r="N1024" s="87"/>
      <c r="O1024" s="87"/>
      <c r="Q1024" s="77">
        <v>41191</v>
      </c>
      <c r="R1024">
        <v>792.86</v>
      </c>
      <c r="S1024" s="91">
        <f t="shared" si="28"/>
        <v>135.26110172816774</v>
      </c>
    </row>
    <row r="1025" spans="14:19" x14ac:dyDescent="0.25">
      <c r="N1025" s="87"/>
      <c r="O1025" s="87"/>
      <c r="Q1025" s="77">
        <v>41192</v>
      </c>
      <c r="R1025">
        <v>788.11</v>
      </c>
      <c r="S1025" s="91">
        <f t="shared" si="28"/>
        <v>134.45075660644537</v>
      </c>
    </row>
    <row r="1026" spans="14:19" x14ac:dyDescent="0.25">
      <c r="N1026" s="87"/>
      <c r="O1026" s="87"/>
      <c r="Q1026" s="77">
        <v>41193</v>
      </c>
      <c r="R1026">
        <v>795.92</v>
      </c>
      <c r="S1026" s="91">
        <f t="shared" si="28"/>
        <v>135.78313458552992</v>
      </c>
    </row>
    <row r="1027" spans="14:19" x14ac:dyDescent="0.25">
      <c r="N1027" s="87"/>
      <c r="O1027" s="87"/>
      <c r="Q1027" s="77">
        <v>41194</v>
      </c>
      <c r="R1027">
        <v>790.94</v>
      </c>
      <c r="S1027" s="91">
        <f t="shared" si="28"/>
        <v>134.93355170001891</v>
      </c>
    </row>
    <row r="1028" spans="14:19" x14ac:dyDescent="0.25">
      <c r="N1028" s="87"/>
      <c r="O1028" s="87"/>
      <c r="Q1028" s="77">
        <v>41197</v>
      </c>
      <c r="R1028">
        <v>794.76</v>
      </c>
      <c r="S1028" s="91">
        <f t="shared" si="28"/>
        <v>135.58523977685667</v>
      </c>
    </row>
    <row r="1029" spans="14:19" x14ac:dyDescent="0.25">
      <c r="N1029" s="87"/>
      <c r="O1029" s="87"/>
      <c r="Q1029" s="77">
        <v>41198</v>
      </c>
      <c r="R1029">
        <v>808.24</v>
      </c>
      <c r="S1029" s="91">
        <f t="shared" si="28"/>
        <v>137.88491393281825</v>
      </c>
    </row>
    <row r="1030" spans="14:19" x14ac:dyDescent="0.25">
      <c r="N1030" s="87"/>
      <c r="O1030" s="87"/>
      <c r="Q1030" s="77">
        <v>41199</v>
      </c>
      <c r="R1030">
        <v>815.16</v>
      </c>
      <c r="S1030" s="91">
        <f t="shared" si="28"/>
        <v>139.06545882593798</v>
      </c>
    </row>
    <row r="1031" spans="14:19" x14ac:dyDescent="0.25">
      <c r="N1031" s="87"/>
      <c r="O1031" s="87"/>
      <c r="Q1031" s="77">
        <v>41200</v>
      </c>
      <c r="R1031">
        <v>816.46</v>
      </c>
      <c r="S1031" s="91">
        <f t="shared" si="28"/>
        <v>139.28723749083042</v>
      </c>
    </row>
    <row r="1032" spans="14:19" x14ac:dyDescent="0.25">
      <c r="N1032" s="87"/>
      <c r="O1032" s="87"/>
      <c r="Q1032" s="77">
        <v>41201</v>
      </c>
      <c r="R1032">
        <v>811.97</v>
      </c>
      <c r="S1032" s="91">
        <f t="shared" si="28"/>
        <v>138.52124810208656</v>
      </c>
    </row>
    <row r="1033" spans="14:19" x14ac:dyDescent="0.25">
      <c r="N1033" s="87"/>
      <c r="O1033" s="87"/>
      <c r="Q1033" s="77">
        <v>41204</v>
      </c>
      <c r="R1033">
        <v>810.76</v>
      </c>
      <c r="S1033" s="91">
        <f t="shared" si="28"/>
        <v>138.3148233447636</v>
      </c>
    </row>
    <row r="1034" spans="14:19" x14ac:dyDescent="0.25">
      <c r="N1034" s="87"/>
      <c r="O1034" s="87"/>
      <c r="Q1034" s="77">
        <v>41205</v>
      </c>
      <c r="R1034">
        <v>795.38</v>
      </c>
      <c r="S1034" s="91">
        <f t="shared" si="28"/>
        <v>135.69101114011306</v>
      </c>
    </row>
    <row r="1035" spans="14:19" x14ac:dyDescent="0.25">
      <c r="N1035" s="87"/>
      <c r="O1035" s="87"/>
      <c r="Q1035" s="77">
        <v>41206</v>
      </c>
      <c r="R1035">
        <v>794.83</v>
      </c>
      <c r="S1035" s="91">
        <f t="shared" si="28"/>
        <v>135.59718170496626</v>
      </c>
    </row>
    <row r="1036" spans="14:19" x14ac:dyDescent="0.25">
      <c r="N1036" s="87"/>
      <c r="O1036" s="87"/>
      <c r="Q1036" s="77">
        <v>41207</v>
      </c>
      <c r="R1036">
        <v>790.52</v>
      </c>
      <c r="S1036" s="91">
        <f t="shared" si="28"/>
        <v>134.86190013136132</v>
      </c>
    </row>
    <row r="1037" spans="14:19" x14ac:dyDescent="0.25">
      <c r="N1037" s="87"/>
      <c r="O1037" s="87"/>
      <c r="Q1037" s="77">
        <v>41208</v>
      </c>
      <c r="R1037">
        <v>791.96</v>
      </c>
      <c r="S1037" s="91">
        <f t="shared" si="28"/>
        <v>135.10756265247298</v>
      </c>
    </row>
    <row r="1038" spans="14:19" x14ac:dyDescent="0.25">
      <c r="N1038" s="87"/>
      <c r="O1038" s="87"/>
      <c r="Q1038" s="77">
        <v>41211</v>
      </c>
      <c r="R1038">
        <v>790.81</v>
      </c>
      <c r="S1038" s="91">
        <f t="shared" si="28"/>
        <v>134.91137383352964</v>
      </c>
    </row>
    <row r="1039" spans="14:19" x14ac:dyDescent="0.25">
      <c r="N1039" s="87"/>
      <c r="O1039" s="87"/>
      <c r="Q1039" s="77">
        <v>41212</v>
      </c>
      <c r="R1039">
        <v>799.33</v>
      </c>
      <c r="S1039" s="91">
        <f t="shared" si="28"/>
        <v>136.36487708344009</v>
      </c>
    </row>
    <row r="1040" spans="14:19" x14ac:dyDescent="0.25">
      <c r="N1040" s="87"/>
      <c r="O1040" s="87"/>
      <c r="Q1040" s="77">
        <v>41213</v>
      </c>
      <c r="R1040">
        <v>792.41</v>
      </c>
      <c r="S1040" s="91">
        <f t="shared" si="28"/>
        <v>135.18433219032033</v>
      </c>
    </row>
    <row r="1041" spans="14:19" x14ac:dyDescent="0.25">
      <c r="N1041" s="87"/>
      <c r="O1041" s="87"/>
      <c r="Q1041" s="77">
        <v>41214</v>
      </c>
      <c r="R1041">
        <v>799.56</v>
      </c>
      <c r="S1041" s="91">
        <f t="shared" si="28"/>
        <v>136.40411484722873</v>
      </c>
    </row>
    <row r="1042" spans="14:19" x14ac:dyDescent="0.25">
      <c r="N1042" s="87"/>
      <c r="O1042" s="87"/>
      <c r="Q1042" s="77">
        <v>41215</v>
      </c>
      <c r="R1042">
        <v>802.39</v>
      </c>
      <c r="S1042" s="91">
        <f t="shared" si="28"/>
        <v>136.88690994080227</v>
      </c>
    </row>
    <row r="1043" spans="14:19" x14ac:dyDescent="0.25">
      <c r="N1043" s="87"/>
      <c r="O1043" s="87"/>
      <c r="Q1043" s="77">
        <v>41218</v>
      </c>
      <c r="R1043">
        <v>797.35</v>
      </c>
      <c r="S1043" s="91">
        <f t="shared" si="28"/>
        <v>136.02709111691158</v>
      </c>
    </row>
    <row r="1044" spans="14:19" x14ac:dyDescent="0.25">
      <c r="N1044" s="87"/>
      <c r="O1044" s="87"/>
      <c r="Q1044" s="77">
        <v>41219</v>
      </c>
      <c r="R1044">
        <v>802.53</v>
      </c>
      <c r="S1044" s="91">
        <f t="shared" si="28"/>
        <v>136.91079379702143</v>
      </c>
    </row>
    <row r="1045" spans="14:19" x14ac:dyDescent="0.25">
      <c r="N1045" s="87"/>
      <c r="O1045" s="87"/>
      <c r="Q1045" s="77">
        <v>41220</v>
      </c>
      <c r="R1045">
        <v>788.8</v>
      </c>
      <c r="S1045" s="91">
        <f t="shared" si="28"/>
        <v>134.5684698978113</v>
      </c>
    </row>
    <row r="1046" spans="14:19" x14ac:dyDescent="0.25">
      <c r="N1046" s="87"/>
      <c r="O1046" s="87"/>
      <c r="Q1046" s="77">
        <v>41221</v>
      </c>
      <c r="R1046">
        <v>786.66</v>
      </c>
      <c r="S1046" s="91">
        <f t="shared" si="28"/>
        <v>134.20338809560374</v>
      </c>
    </row>
    <row r="1047" spans="14:19" x14ac:dyDescent="0.25">
      <c r="N1047" s="87"/>
      <c r="O1047" s="87"/>
      <c r="Q1047" s="77">
        <v>41222</v>
      </c>
      <c r="R1047">
        <v>787.73</v>
      </c>
      <c r="S1047" s="91">
        <f t="shared" si="28"/>
        <v>134.38592899670752</v>
      </c>
    </row>
    <row r="1048" spans="14:19" x14ac:dyDescent="0.25">
      <c r="N1048" s="87"/>
      <c r="O1048" s="87"/>
      <c r="Q1048" s="77">
        <v>41225</v>
      </c>
      <c r="R1048">
        <v>787.81</v>
      </c>
      <c r="S1048" s="91">
        <f t="shared" si="28"/>
        <v>134.39957691454703</v>
      </c>
    </row>
    <row r="1049" spans="14:19" x14ac:dyDescent="0.25">
      <c r="N1049" s="87"/>
      <c r="O1049" s="87"/>
      <c r="Q1049" s="77">
        <v>41226</v>
      </c>
      <c r="R1049">
        <v>789.97</v>
      </c>
      <c r="S1049" s="91">
        <f t="shared" si="28"/>
        <v>134.76807069621447</v>
      </c>
    </row>
    <row r="1050" spans="14:19" x14ac:dyDescent="0.25">
      <c r="N1050" s="87"/>
      <c r="O1050" s="87"/>
      <c r="Q1050" s="77">
        <v>41227</v>
      </c>
      <c r="R1050">
        <v>786.31</v>
      </c>
      <c r="S1050" s="91">
        <f t="shared" si="28"/>
        <v>134.14367845505575</v>
      </c>
    </row>
    <row r="1051" spans="14:19" x14ac:dyDescent="0.25">
      <c r="N1051" s="87"/>
      <c r="O1051" s="87"/>
      <c r="Q1051" s="77">
        <v>41228</v>
      </c>
      <c r="R1051">
        <v>781.54</v>
      </c>
      <c r="S1051" s="91">
        <f t="shared" si="28"/>
        <v>133.32992135387349</v>
      </c>
    </row>
    <row r="1052" spans="14:19" x14ac:dyDescent="0.25">
      <c r="N1052" s="87"/>
      <c r="O1052" s="87"/>
      <c r="Q1052" s="77">
        <v>41229</v>
      </c>
      <c r="R1052">
        <v>769.55</v>
      </c>
      <c r="S1052" s="91">
        <f t="shared" si="28"/>
        <v>131.28443966767324</v>
      </c>
    </row>
    <row r="1053" spans="14:19" x14ac:dyDescent="0.25">
      <c r="N1053" s="87"/>
      <c r="O1053" s="87"/>
      <c r="Q1053" s="77">
        <v>41232</v>
      </c>
      <c r="R1053">
        <v>789.74</v>
      </c>
      <c r="S1053" s="91">
        <f t="shared" si="28"/>
        <v>134.7288329324258</v>
      </c>
    </row>
    <row r="1054" spans="14:19" x14ac:dyDescent="0.25">
      <c r="N1054" s="87"/>
      <c r="O1054" s="87"/>
      <c r="Q1054" s="77">
        <v>41233</v>
      </c>
      <c r="R1054">
        <v>791.43</v>
      </c>
      <c r="S1054" s="91">
        <f t="shared" si="28"/>
        <v>135.01714519678598</v>
      </c>
    </row>
    <row r="1055" spans="14:19" x14ac:dyDescent="0.25">
      <c r="N1055" s="87"/>
      <c r="O1055" s="87"/>
      <c r="Q1055" s="77">
        <v>41234</v>
      </c>
      <c r="R1055">
        <v>793.62</v>
      </c>
      <c r="S1055" s="91">
        <f t="shared" si="28"/>
        <v>135.39075694764324</v>
      </c>
    </row>
    <row r="1056" spans="14:19" x14ac:dyDescent="0.25">
      <c r="N1056" s="87"/>
      <c r="O1056" s="87"/>
      <c r="Q1056" s="77">
        <v>41235</v>
      </c>
      <c r="R1056">
        <v>801.55</v>
      </c>
      <c r="S1056" s="91">
        <f t="shared" si="28"/>
        <v>136.7436068034871</v>
      </c>
    </row>
    <row r="1057" spans="14:19" x14ac:dyDescent="0.25">
      <c r="N1057" s="87"/>
      <c r="O1057" s="87"/>
      <c r="Q1057" s="77">
        <v>41236</v>
      </c>
      <c r="R1057">
        <v>807.8</v>
      </c>
      <c r="S1057" s="91">
        <f t="shared" si="28"/>
        <v>137.80985038470075</v>
      </c>
    </row>
    <row r="1058" spans="14:19" x14ac:dyDescent="0.25">
      <c r="N1058" s="87"/>
      <c r="O1058" s="87"/>
      <c r="Q1058" s="77">
        <v>41239</v>
      </c>
      <c r="R1058">
        <v>803.97</v>
      </c>
      <c r="S1058" s="91">
        <f t="shared" si="28"/>
        <v>137.15645631813305</v>
      </c>
    </row>
    <row r="1059" spans="14:19" x14ac:dyDescent="0.25">
      <c r="N1059" s="87"/>
      <c r="O1059" s="87"/>
      <c r="Q1059" s="77">
        <v>41240</v>
      </c>
      <c r="R1059">
        <v>804</v>
      </c>
      <c r="S1059" s="91">
        <f t="shared" si="28"/>
        <v>137.16157428732288</v>
      </c>
    </row>
    <row r="1060" spans="14:19" x14ac:dyDescent="0.25">
      <c r="N1060" s="87"/>
      <c r="O1060" s="87"/>
      <c r="Q1060" s="77">
        <v>41241</v>
      </c>
      <c r="R1060">
        <v>805.71</v>
      </c>
      <c r="S1060" s="91">
        <f t="shared" si="28"/>
        <v>137.45329853114293</v>
      </c>
    </row>
    <row r="1061" spans="14:19" x14ac:dyDescent="0.25">
      <c r="N1061" s="87"/>
      <c r="O1061" s="87"/>
      <c r="Q1061" s="77">
        <v>41242</v>
      </c>
      <c r="R1061">
        <v>816.62</v>
      </c>
      <c r="S1061" s="91">
        <f t="shared" si="28"/>
        <v>139.31453332650946</v>
      </c>
    </row>
    <row r="1062" spans="14:19" x14ac:dyDescent="0.25">
      <c r="N1062" s="87"/>
      <c r="O1062" s="87"/>
      <c r="Q1062" s="77">
        <v>41243</v>
      </c>
      <c r="R1062">
        <v>817.41</v>
      </c>
      <c r="S1062" s="91">
        <f t="shared" si="28"/>
        <v>139.44930651517487</v>
      </c>
    </row>
    <row r="1063" spans="14:19" x14ac:dyDescent="0.25">
      <c r="N1063" s="87"/>
      <c r="O1063" s="87"/>
      <c r="Q1063" s="77">
        <v>41246</v>
      </c>
      <c r="R1063">
        <v>819.09</v>
      </c>
      <c r="S1063" s="91">
        <f t="shared" si="28"/>
        <v>139.7359127898051</v>
      </c>
    </row>
    <row r="1064" spans="14:19" x14ac:dyDescent="0.25">
      <c r="N1064" s="87"/>
      <c r="O1064" s="87"/>
      <c r="Q1064" s="77">
        <v>41247</v>
      </c>
      <c r="R1064">
        <v>820.06</v>
      </c>
      <c r="S1064" s="91">
        <f t="shared" si="28"/>
        <v>139.90139379360946</v>
      </c>
    </row>
    <row r="1065" spans="14:19" x14ac:dyDescent="0.25">
      <c r="N1065" s="87"/>
      <c r="O1065" s="87"/>
      <c r="Q1065" s="77">
        <v>41248</v>
      </c>
      <c r="R1065">
        <v>821.8</v>
      </c>
      <c r="S1065" s="91">
        <f t="shared" si="28"/>
        <v>140.19823600661934</v>
      </c>
    </row>
    <row r="1066" spans="14:19" x14ac:dyDescent="0.25">
      <c r="N1066" s="87"/>
      <c r="O1066" s="87"/>
      <c r="Q1066" s="77">
        <v>41249</v>
      </c>
      <c r="R1066">
        <v>822.71</v>
      </c>
      <c r="S1066" s="91">
        <f t="shared" si="28"/>
        <v>140.35348107204408</v>
      </c>
    </row>
    <row r="1067" spans="14:19" x14ac:dyDescent="0.25">
      <c r="N1067" s="87"/>
      <c r="O1067" s="87"/>
      <c r="Q1067" s="77">
        <v>41250</v>
      </c>
      <c r="R1067">
        <v>822.91</v>
      </c>
      <c r="S1067" s="91">
        <f t="shared" si="28"/>
        <v>140.38760086664291</v>
      </c>
    </row>
    <row r="1068" spans="14:19" x14ac:dyDescent="0.25">
      <c r="N1068" s="87"/>
      <c r="O1068" s="87"/>
      <c r="Q1068" s="77">
        <v>41253</v>
      </c>
      <c r="R1068">
        <v>821.35</v>
      </c>
      <c r="S1068" s="91">
        <f t="shared" si="28"/>
        <v>140.12146646877198</v>
      </c>
    </row>
    <row r="1069" spans="14:19" x14ac:dyDescent="0.25">
      <c r="N1069" s="87"/>
      <c r="O1069" s="87"/>
      <c r="Q1069" s="77">
        <v>41254</v>
      </c>
      <c r="R1069">
        <v>827.5</v>
      </c>
      <c r="S1069" s="91">
        <f t="shared" si="28"/>
        <v>141.17065015268619</v>
      </c>
    </row>
    <row r="1070" spans="14:19" x14ac:dyDescent="0.25">
      <c r="N1070" s="87"/>
      <c r="O1070" s="87"/>
      <c r="Q1070" s="77">
        <v>41255</v>
      </c>
      <c r="R1070">
        <v>830.16</v>
      </c>
      <c r="S1070" s="91">
        <f t="shared" si="28"/>
        <v>141.62444342085072</v>
      </c>
    </row>
    <row r="1071" spans="14:19" x14ac:dyDescent="0.25">
      <c r="N1071" s="87"/>
      <c r="O1071" s="87"/>
      <c r="Q1071" s="77">
        <v>41256</v>
      </c>
      <c r="R1071">
        <v>829.16</v>
      </c>
      <c r="S1071" s="91">
        <f t="shared" si="28"/>
        <v>141.45384444785654</v>
      </c>
    </row>
    <row r="1072" spans="14:19" x14ac:dyDescent="0.25">
      <c r="N1072" s="87"/>
      <c r="O1072" s="87"/>
      <c r="Q1072" s="77">
        <v>41257</v>
      </c>
      <c r="R1072">
        <v>830.52</v>
      </c>
      <c r="S1072" s="91">
        <f t="shared" si="28"/>
        <v>141.68585905112863</v>
      </c>
    </row>
    <row r="1073" spans="14:19" x14ac:dyDescent="0.25">
      <c r="N1073" s="87"/>
      <c r="O1073" s="87"/>
      <c r="Q1073" s="77">
        <v>41260</v>
      </c>
      <c r="R1073">
        <v>829.56</v>
      </c>
      <c r="S1073" s="91">
        <f t="shared" si="28"/>
        <v>141.52208403705421</v>
      </c>
    </row>
    <row r="1074" spans="14:19" x14ac:dyDescent="0.25">
      <c r="N1074" s="87"/>
      <c r="O1074" s="87"/>
      <c r="Q1074" s="77">
        <v>41261</v>
      </c>
      <c r="R1074">
        <v>834.13</v>
      </c>
      <c r="S1074" s="91">
        <f t="shared" si="28"/>
        <v>142.30172134363764</v>
      </c>
    </row>
    <row r="1075" spans="14:19" x14ac:dyDescent="0.25">
      <c r="N1075" s="87"/>
      <c r="O1075" s="87"/>
      <c r="Q1075" s="77">
        <v>41262</v>
      </c>
      <c r="R1075">
        <v>839.29</v>
      </c>
      <c r="S1075" s="91">
        <f t="shared" ref="S1075:S1083" si="29">R1075*S1074/R1074</f>
        <v>143.18201204428763</v>
      </c>
    </row>
    <row r="1076" spans="14:19" x14ac:dyDescent="0.25">
      <c r="N1076" s="87"/>
      <c r="O1076" s="87"/>
      <c r="Q1076" s="77">
        <v>41263</v>
      </c>
      <c r="R1076">
        <v>838.72</v>
      </c>
      <c r="S1076" s="91">
        <f t="shared" si="29"/>
        <v>143.08477062968095</v>
      </c>
    </row>
    <row r="1077" spans="14:19" x14ac:dyDescent="0.25">
      <c r="N1077" s="87"/>
      <c r="O1077" s="87"/>
      <c r="Q1077" s="77">
        <v>41264</v>
      </c>
      <c r="R1077">
        <v>836.54</v>
      </c>
      <c r="S1077" s="91">
        <f t="shared" si="29"/>
        <v>142.71286486855362</v>
      </c>
    </row>
    <row r="1078" spans="14:19" x14ac:dyDescent="0.25">
      <c r="N1078" s="87"/>
      <c r="O1078" s="87"/>
      <c r="Q1078" s="77">
        <v>41267</v>
      </c>
      <c r="R1078">
        <v>839.7</v>
      </c>
      <c r="S1078" s="91">
        <f t="shared" si="29"/>
        <v>143.25195762321525</v>
      </c>
    </row>
    <row r="1079" spans="14:19" x14ac:dyDescent="0.25">
      <c r="N1079" s="87"/>
      <c r="O1079" s="87"/>
      <c r="Q1079" s="77">
        <v>41268</v>
      </c>
      <c r="R1079">
        <v>839.72</v>
      </c>
      <c r="S1079" s="91">
        <f t="shared" si="29"/>
        <v>143.25536960267513</v>
      </c>
    </row>
    <row r="1080" spans="14:19" x14ac:dyDescent="0.25">
      <c r="N1080" s="87"/>
      <c r="O1080" s="87"/>
      <c r="Q1080" s="77">
        <v>41269</v>
      </c>
      <c r="R1080">
        <v>840.83</v>
      </c>
      <c r="S1080" s="91">
        <f t="shared" si="29"/>
        <v>143.44473446269868</v>
      </c>
    </row>
    <row r="1081" spans="14:19" x14ac:dyDescent="0.25">
      <c r="N1081" s="87"/>
      <c r="O1081" s="87"/>
      <c r="Q1081" s="77">
        <v>41270</v>
      </c>
      <c r="R1081">
        <v>841.73</v>
      </c>
      <c r="S1081" s="91">
        <f t="shared" si="29"/>
        <v>143.59827353839341</v>
      </c>
    </row>
    <row r="1082" spans="14:19" x14ac:dyDescent="0.25">
      <c r="N1082" s="87"/>
      <c r="O1082" s="87"/>
      <c r="Q1082" s="77">
        <v>41271</v>
      </c>
      <c r="R1082">
        <v>834.84</v>
      </c>
      <c r="S1082" s="91">
        <f t="shared" si="29"/>
        <v>142.42284661446348</v>
      </c>
    </row>
    <row r="1083" spans="14:19" x14ac:dyDescent="0.25">
      <c r="N1083" s="87"/>
      <c r="O1083" s="87"/>
      <c r="Q1083" s="77">
        <v>41274</v>
      </c>
      <c r="R1083">
        <v>829.92</v>
      </c>
      <c r="S1083" s="91">
        <f t="shared" si="29"/>
        <v>141.58349966733209</v>
      </c>
    </row>
    <row r="1084" spans="14:19" x14ac:dyDescent="0.25">
      <c r="Q1084"/>
      <c r="R1084"/>
    </row>
    <row r="1085" spans="14:19" x14ac:dyDescent="0.25">
      <c r="Q1085"/>
      <c r="R1085"/>
    </row>
    <row r="1086" spans="14:19" x14ac:dyDescent="0.25">
      <c r="Q1086"/>
      <c r="R1086"/>
    </row>
    <row r="1087" spans="14:19" x14ac:dyDescent="0.25">
      <c r="Q1087"/>
      <c r="R1087"/>
    </row>
    <row r="1088" spans="14:19" x14ac:dyDescent="0.25">
      <c r="Q1088"/>
      <c r="R1088"/>
    </row>
    <row r="1089" spans="17:18" x14ac:dyDescent="0.25">
      <c r="Q1089"/>
      <c r="R1089"/>
    </row>
    <row r="1090" spans="17:18" x14ac:dyDescent="0.25">
      <c r="Q1090"/>
      <c r="R1090"/>
    </row>
    <row r="1091" spans="17:18" x14ac:dyDescent="0.25">
      <c r="Q1091"/>
      <c r="R1091"/>
    </row>
    <row r="1092" spans="17:18" x14ac:dyDescent="0.25">
      <c r="Q1092"/>
      <c r="R1092"/>
    </row>
    <row r="1093" spans="17:18" x14ac:dyDescent="0.25">
      <c r="Q1093"/>
      <c r="R1093"/>
    </row>
    <row r="1094" spans="17:18" x14ac:dyDescent="0.25">
      <c r="Q1094"/>
      <c r="R1094"/>
    </row>
    <row r="1095" spans="17:18" x14ac:dyDescent="0.25">
      <c r="Q1095"/>
      <c r="R1095"/>
    </row>
    <row r="1096" spans="17:18" x14ac:dyDescent="0.25">
      <c r="Q1096"/>
      <c r="R1096"/>
    </row>
    <row r="1097" spans="17:18" x14ac:dyDescent="0.25">
      <c r="Q1097"/>
      <c r="R1097"/>
    </row>
    <row r="1098" spans="17:18" x14ac:dyDescent="0.25">
      <c r="Q1098"/>
      <c r="R1098"/>
    </row>
    <row r="1099" spans="17:18" x14ac:dyDescent="0.25">
      <c r="Q1099"/>
      <c r="R1099"/>
    </row>
    <row r="1100" spans="17:18" x14ac:dyDescent="0.25">
      <c r="Q1100"/>
      <c r="R1100"/>
    </row>
    <row r="1101" spans="17:18" x14ac:dyDescent="0.25">
      <c r="Q1101"/>
      <c r="R1101"/>
    </row>
    <row r="1102" spans="17:18" x14ac:dyDescent="0.25">
      <c r="Q1102"/>
      <c r="R1102"/>
    </row>
    <row r="1103" spans="17:18" x14ac:dyDescent="0.25">
      <c r="Q1103"/>
      <c r="R1103"/>
    </row>
    <row r="1104" spans="17:18" x14ac:dyDescent="0.25">
      <c r="Q1104"/>
      <c r="R1104"/>
    </row>
    <row r="1105" spans="17:18" x14ac:dyDescent="0.25">
      <c r="Q1105"/>
      <c r="R1105"/>
    </row>
    <row r="1106" spans="17:18" x14ac:dyDescent="0.25">
      <c r="Q1106"/>
      <c r="R1106"/>
    </row>
    <row r="1107" spans="17:18" x14ac:dyDescent="0.25">
      <c r="Q1107"/>
      <c r="R1107"/>
    </row>
    <row r="1108" spans="17:18" x14ac:dyDescent="0.25">
      <c r="Q1108"/>
      <c r="R1108"/>
    </row>
    <row r="1109" spans="17:18" x14ac:dyDescent="0.25">
      <c r="Q1109"/>
      <c r="R1109"/>
    </row>
    <row r="1110" spans="17:18" x14ac:dyDescent="0.25">
      <c r="Q1110"/>
      <c r="R1110"/>
    </row>
    <row r="1111" spans="17:18" x14ac:dyDescent="0.25">
      <c r="Q1111"/>
      <c r="R1111"/>
    </row>
    <row r="1112" spans="17:18" x14ac:dyDescent="0.25">
      <c r="Q1112"/>
      <c r="R1112"/>
    </row>
    <row r="1113" spans="17:18" x14ac:dyDescent="0.25">
      <c r="Q1113"/>
      <c r="R1113"/>
    </row>
    <row r="1114" spans="17:18" x14ac:dyDescent="0.25">
      <c r="Q1114"/>
      <c r="R1114"/>
    </row>
    <row r="1115" spans="17:18" x14ac:dyDescent="0.25">
      <c r="Q1115"/>
      <c r="R1115"/>
    </row>
    <row r="1116" spans="17:18" x14ac:dyDescent="0.25">
      <c r="Q1116"/>
      <c r="R1116"/>
    </row>
    <row r="1117" spans="17:18" x14ac:dyDescent="0.25">
      <c r="Q1117"/>
      <c r="R1117"/>
    </row>
    <row r="1118" spans="17:18" x14ac:dyDescent="0.25">
      <c r="Q1118"/>
      <c r="R1118"/>
    </row>
    <row r="1119" spans="17:18" x14ac:dyDescent="0.25">
      <c r="Q1119"/>
      <c r="R1119"/>
    </row>
    <row r="1120" spans="17:18" x14ac:dyDescent="0.25">
      <c r="Q1120"/>
      <c r="R1120"/>
    </row>
    <row r="1121" spans="17:18" x14ac:dyDescent="0.25">
      <c r="Q1121"/>
      <c r="R1121"/>
    </row>
    <row r="1122" spans="17:18" x14ac:dyDescent="0.25">
      <c r="Q1122"/>
      <c r="R1122"/>
    </row>
    <row r="1123" spans="17:18" x14ac:dyDescent="0.25">
      <c r="Q1123"/>
      <c r="R1123"/>
    </row>
    <row r="1124" spans="17:18" x14ac:dyDescent="0.25">
      <c r="Q1124"/>
      <c r="R1124"/>
    </row>
    <row r="1125" spans="17:18" x14ac:dyDescent="0.25">
      <c r="Q1125"/>
      <c r="R1125"/>
    </row>
    <row r="1126" spans="17:18" x14ac:dyDescent="0.25">
      <c r="Q1126"/>
      <c r="R1126"/>
    </row>
    <row r="1127" spans="17:18" x14ac:dyDescent="0.25">
      <c r="Q1127"/>
      <c r="R1127"/>
    </row>
    <row r="1128" spans="17:18" x14ac:dyDescent="0.25">
      <c r="Q1128"/>
      <c r="R1128"/>
    </row>
    <row r="1129" spans="17:18" x14ac:dyDescent="0.25">
      <c r="Q1129"/>
      <c r="R1129"/>
    </row>
    <row r="1130" spans="17:18" x14ac:dyDescent="0.25">
      <c r="Q1130"/>
      <c r="R1130"/>
    </row>
    <row r="1131" spans="17:18" x14ac:dyDescent="0.25">
      <c r="Q1131"/>
      <c r="R1131"/>
    </row>
    <row r="1132" spans="17:18" x14ac:dyDescent="0.25">
      <c r="Q1132"/>
      <c r="R1132"/>
    </row>
    <row r="1133" spans="17:18" x14ac:dyDescent="0.25">
      <c r="Q1133"/>
      <c r="R1133"/>
    </row>
    <row r="1134" spans="17:18" x14ac:dyDescent="0.25">
      <c r="Q1134"/>
      <c r="R1134"/>
    </row>
    <row r="1135" spans="17:18" x14ac:dyDescent="0.25">
      <c r="Q1135"/>
      <c r="R1135"/>
    </row>
    <row r="1136" spans="17:18" x14ac:dyDescent="0.25">
      <c r="Q1136"/>
      <c r="R1136"/>
    </row>
    <row r="1137" spans="17:18" x14ac:dyDescent="0.25">
      <c r="Q1137"/>
      <c r="R1137"/>
    </row>
    <row r="1138" spans="17:18" x14ac:dyDescent="0.25">
      <c r="Q1138"/>
      <c r="R1138"/>
    </row>
    <row r="1139" spans="17:18" x14ac:dyDescent="0.25">
      <c r="Q1139"/>
      <c r="R1139"/>
    </row>
    <row r="1140" spans="17:18" x14ac:dyDescent="0.25">
      <c r="Q1140"/>
      <c r="R1140"/>
    </row>
    <row r="1141" spans="17:18" x14ac:dyDescent="0.25">
      <c r="Q1141"/>
      <c r="R1141"/>
    </row>
    <row r="1142" spans="17:18" x14ac:dyDescent="0.25">
      <c r="Q1142"/>
      <c r="R1142"/>
    </row>
    <row r="1143" spans="17:18" x14ac:dyDescent="0.25">
      <c r="Q1143"/>
      <c r="R1143"/>
    </row>
    <row r="1144" spans="17:18" x14ac:dyDescent="0.25">
      <c r="Q1144"/>
      <c r="R1144"/>
    </row>
    <row r="1145" spans="17:18" x14ac:dyDescent="0.25">
      <c r="Q1145"/>
      <c r="R1145"/>
    </row>
    <row r="1146" spans="17:18" x14ac:dyDescent="0.25">
      <c r="Q1146"/>
      <c r="R1146"/>
    </row>
    <row r="1147" spans="17:18" x14ac:dyDescent="0.25">
      <c r="Q1147"/>
      <c r="R1147"/>
    </row>
    <row r="1148" spans="17:18" x14ac:dyDescent="0.25">
      <c r="Q1148"/>
      <c r="R1148"/>
    </row>
    <row r="1149" spans="17:18" x14ac:dyDescent="0.25">
      <c r="Q1149"/>
      <c r="R1149"/>
    </row>
    <row r="1150" spans="17:18" x14ac:dyDescent="0.25">
      <c r="Q1150"/>
      <c r="R1150"/>
    </row>
    <row r="1151" spans="17:18" x14ac:dyDescent="0.25">
      <c r="Q1151"/>
      <c r="R1151"/>
    </row>
    <row r="1152" spans="17:18" x14ac:dyDescent="0.25">
      <c r="Q1152"/>
      <c r="R1152"/>
    </row>
    <row r="1153" spans="17:18" x14ac:dyDescent="0.25">
      <c r="Q1153"/>
      <c r="R1153"/>
    </row>
    <row r="1154" spans="17:18" x14ac:dyDescent="0.25">
      <c r="Q1154"/>
      <c r="R1154"/>
    </row>
    <row r="1155" spans="17:18" x14ac:dyDescent="0.25">
      <c r="Q1155"/>
      <c r="R1155"/>
    </row>
    <row r="1156" spans="17:18" x14ac:dyDescent="0.25">
      <c r="Q1156"/>
      <c r="R1156"/>
    </row>
    <row r="1157" spans="17:18" x14ac:dyDescent="0.25">
      <c r="Q1157"/>
      <c r="R1157"/>
    </row>
    <row r="1158" spans="17:18" x14ac:dyDescent="0.25">
      <c r="Q1158"/>
      <c r="R1158"/>
    </row>
    <row r="1159" spans="17:18" x14ac:dyDescent="0.25">
      <c r="Q1159"/>
      <c r="R1159"/>
    </row>
    <row r="1160" spans="17:18" x14ac:dyDescent="0.25">
      <c r="Q1160"/>
      <c r="R1160"/>
    </row>
    <row r="1161" spans="17:18" x14ac:dyDescent="0.25">
      <c r="Q1161"/>
      <c r="R1161"/>
    </row>
    <row r="1162" spans="17:18" x14ac:dyDescent="0.25">
      <c r="Q1162"/>
      <c r="R1162"/>
    </row>
    <row r="1163" spans="17:18" x14ac:dyDescent="0.25">
      <c r="Q1163"/>
      <c r="R1163"/>
    </row>
    <row r="1164" spans="17:18" x14ac:dyDescent="0.25">
      <c r="Q1164"/>
      <c r="R1164"/>
    </row>
    <row r="1165" spans="17:18" x14ac:dyDescent="0.25">
      <c r="Q1165"/>
      <c r="R1165"/>
    </row>
    <row r="1166" spans="17:18" x14ac:dyDescent="0.25">
      <c r="Q1166"/>
      <c r="R1166"/>
    </row>
    <row r="1167" spans="17:18" x14ac:dyDescent="0.25">
      <c r="Q1167"/>
      <c r="R1167"/>
    </row>
    <row r="1168" spans="17:18" x14ac:dyDescent="0.25">
      <c r="Q1168"/>
      <c r="R1168"/>
    </row>
    <row r="1169" spans="17:18" x14ac:dyDescent="0.25">
      <c r="Q1169"/>
      <c r="R1169"/>
    </row>
    <row r="1170" spans="17:18" x14ac:dyDescent="0.25">
      <c r="Q1170"/>
      <c r="R1170"/>
    </row>
    <row r="1171" spans="17:18" x14ac:dyDescent="0.25">
      <c r="Q1171"/>
      <c r="R1171"/>
    </row>
    <row r="1172" spans="17:18" x14ac:dyDescent="0.25">
      <c r="Q1172"/>
      <c r="R1172"/>
    </row>
    <row r="1173" spans="17:18" x14ac:dyDescent="0.25">
      <c r="Q1173"/>
      <c r="R1173"/>
    </row>
    <row r="1174" spans="17:18" x14ac:dyDescent="0.25">
      <c r="Q1174"/>
      <c r="R1174"/>
    </row>
    <row r="1175" spans="17:18" x14ac:dyDescent="0.25">
      <c r="Q1175"/>
      <c r="R1175"/>
    </row>
    <row r="1176" spans="17:18" x14ac:dyDescent="0.25">
      <c r="Q1176"/>
      <c r="R1176"/>
    </row>
    <row r="1177" spans="17:18" x14ac:dyDescent="0.25">
      <c r="Q1177"/>
      <c r="R1177"/>
    </row>
    <row r="1178" spans="17:18" x14ac:dyDescent="0.25">
      <c r="Q1178"/>
      <c r="R1178"/>
    </row>
    <row r="1179" spans="17:18" x14ac:dyDescent="0.25">
      <c r="Q1179"/>
      <c r="R1179"/>
    </row>
    <row r="1180" spans="17:18" x14ac:dyDescent="0.25">
      <c r="Q1180"/>
      <c r="R1180"/>
    </row>
    <row r="1181" spans="17:18" x14ac:dyDescent="0.25">
      <c r="Q1181"/>
      <c r="R1181"/>
    </row>
    <row r="1182" spans="17:18" x14ac:dyDescent="0.25">
      <c r="Q1182"/>
      <c r="R1182"/>
    </row>
    <row r="1183" spans="17:18" x14ac:dyDescent="0.25">
      <c r="Q1183"/>
      <c r="R1183"/>
    </row>
    <row r="1184" spans="17:18" x14ac:dyDescent="0.25">
      <c r="Q1184"/>
      <c r="R1184"/>
    </row>
    <row r="1185" spans="17:18" x14ac:dyDescent="0.25">
      <c r="Q1185"/>
      <c r="R1185"/>
    </row>
    <row r="1186" spans="17:18" x14ac:dyDescent="0.25">
      <c r="Q1186"/>
      <c r="R1186"/>
    </row>
    <row r="1187" spans="17:18" x14ac:dyDescent="0.25">
      <c r="Q1187"/>
      <c r="R1187"/>
    </row>
    <row r="1188" spans="17:18" x14ac:dyDescent="0.25">
      <c r="Q1188"/>
      <c r="R1188"/>
    </row>
    <row r="1189" spans="17:18" x14ac:dyDescent="0.25">
      <c r="Q1189"/>
      <c r="R1189"/>
    </row>
    <row r="1190" spans="17:18" x14ac:dyDescent="0.25">
      <c r="Q1190"/>
      <c r="R1190"/>
    </row>
    <row r="1191" spans="17:18" x14ac:dyDescent="0.25">
      <c r="Q1191"/>
      <c r="R1191"/>
    </row>
    <row r="1192" spans="17:18" x14ac:dyDescent="0.25">
      <c r="Q1192"/>
      <c r="R1192"/>
    </row>
    <row r="1193" spans="17:18" x14ac:dyDescent="0.25">
      <c r="Q1193"/>
      <c r="R1193"/>
    </row>
    <row r="1194" spans="17:18" x14ac:dyDescent="0.25">
      <c r="Q1194"/>
      <c r="R1194"/>
    </row>
    <row r="1195" spans="17:18" x14ac:dyDescent="0.25">
      <c r="Q1195"/>
      <c r="R1195"/>
    </row>
    <row r="1196" spans="17:18" x14ac:dyDescent="0.25">
      <c r="Q1196"/>
      <c r="R1196"/>
    </row>
    <row r="1197" spans="17:18" x14ac:dyDescent="0.25">
      <c r="Q1197"/>
      <c r="R1197"/>
    </row>
    <row r="1198" spans="17:18" x14ac:dyDescent="0.25">
      <c r="Q1198"/>
      <c r="R1198"/>
    </row>
    <row r="1199" spans="17:18" x14ac:dyDescent="0.25">
      <c r="Q1199"/>
      <c r="R1199"/>
    </row>
    <row r="1200" spans="17:18" x14ac:dyDescent="0.25">
      <c r="Q1200"/>
      <c r="R1200"/>
    </row>
    <row r="1201" spans="17:18" x14ac:dyDescent="0.25">
      <c r="Q1201"/>
      <c r="R1201"/>
    </row>
    <row r="1202" spans="17:18" x14ac:dyDescent="0.25">
      <c r="Q1202"/>
      <c r="R1202"/>
    </row>
    <row r="1203" spans="17:18" x14ac:dyDescent="0.25">
      <c r="Q1203"/>
      <c r="R1203"/>
    </row>
    <row r="1204" spans="17:18" x14ac:dyDescent="0.25">
      <c r="Q1204"/>
      <c r="R1204"/>
    </row>
    <row r="1205" spans="17:18" x14ac:dyDescent="0.25">
      <c r="Q1205"/>
      <c r="R1205"/>
    </row>
    <row r="1206" spans="17:18" x14ac:dyDescent="0.25">
      <c r="Q1206"/>
      <c r="R1206"/>
    </row>
    <row r="1207" spans="17:18" x14ac:dyDescent="0.25">
      <c r="Q1207"/>
      <c r="R1207"/>
    </row>
    <row r="1208" spans="17:18" x14ac:dyDescent="0.25">
      <c r="Q1208"/>
      <c r="R1208"/>
    </row>
    <row r="1209" spans="17:18" x14ac:dyDescent="0.25">
      <c r="Q1209"/>
      <c r="R1209"/>
    </row>
    <row r="1210" spans="17:18" x14ac:dyDescent="0.25">
      <c r="Q1210"/>
      <c r="R1210"/>
    </row>
    <row r="1211" spans="17:18" x14ac:dyDescent="0.25">
      <c r="Q1211"/>
      <c r="R1211"/>
    </row>
    <row r="1212" spans="17:18" x14ac:dyDescent="0.25">
      <c r="Q1212"/>
      <c r="R1212"/>
    </row>
    <row r="1213" spans="17:18" x14ac:dyDescent="0.25">
      <c r="Q1213"/>
      <c r="R1213"/>
    </row>
    <row r="1214" spans="17:18" x14ac:dyDescent="0.25">
      <c r="Q1214"/>
      <c r="R1214"/>
    </row>
    <row r="1215" spans="17:18" x14ac:dyDescent="0.25">
      <c r="Q1215"/>
      <c r="R1215"/>
    </row>
    <row r="1216" spans="17:18" x14ac:dyDescent="0.25">
      <c r="Q1216"/>
      <c r="R1216"/>
    </row>
    <row r="1217" spans="17:18" x14ac:dyDescent="0.25">
      <c r="Q1217"/>
      <c r="R1217"/>
    </row>
    <row r="1218" spans="17:18" x14ac:dyDescent="0.25">
      <c r="Q1218"/>
      <c r="R1218"/>
    </row>
    <row r="1219" spans="17:18" x14ac:dyDescent="0.25">
      <c r="Q1219"/>
      <c r="R1219"/>
    </row>
    <row r="1220" spans="17:18" x14ac:dyDescent="0.25">
      <c r="Q1220"/>
      <c r="R1220"/>
    </row>
    <row r="1221" spans="17:18" x14ac:dyDescent="0.25">
      <c r="Q1221"/>
      <c r="R1221"/>
    </row>
    <row r="1222" spans="17:18" x14ac:dyDescent="0.25">
      <c r="Q1222"/>
      <c r="R1222"/>
    </row>
    <row r="1223" spans="17:18" x14ac:dyDescent="0.25">
      <c r="Q1223"/>
      <c r="R1223"/>
    </row>
    <row r="1224" spans="17:18" x14ac:dyDescent="0.25">
      <c r="Q1224"/>
      <c r="R1224"/>
    </row>
    <row r="1225" spans="17:18" x14ac:dyDescent="0.25">
      <c r="Q1225"/>
      <c r="R1225"/>
    </row>
    <row r="1226" spans="17:18" x14ac:dyDescent="0.25">
      <c r="Q1226"/>
      <c r="R1226"/>
    </row>
    <row r="1227" spans="17:18" x14ac:dyDescent="0.25">
      <c r="Q1227"/>
      <c r="R1227"/>
    </row>
    <row r="1228" spans="17:18" x14ac:dyDescent="0.25">
      <c r="Q1228"/>
      <c r="R1228"/>
    </row>
    <row r="1229" spans="17:18" x14ac:dyDescent="0.25">
      <c r="Q1229"/>
      <c r="R1229"/>
    </row>
    <row r="1230" spans="17:18" x14ac:dyDescent="0.25">
      <c r="Q1230"/>
      <c r="R1230"/>
    </row>
    <row r="1231" spans="17:18" x14ac:dyDescent="0.25">
      <c r="Q1231"/>
      <c r="R1231"/>
    </row>
    <row r="1232" spans="17:18" x14ac:dyDescent="0.25">
      <c r="Q1232"/>
      <c r="R1232"/>
    </row>
    <row r="1233" spans="17:18" x14ac:dyDescent="0.25">
      <c r="Q1233"/>
      <c r="R1233"/>
    </row>
    <row r="1234" spans="17:18" x14ac:dyDescent="0.25">
      <c r="Q1234"/>
      <c r="R1234"/>
    </row>
    <row r="1235" spans="17:18" x14ac:dyDescent="0.25">
      <c r="Q1235"/>
      <c r="R1235"/>
    </row>
    <row r="1236" spans="17:18" x14ac:dyDescent="0.25">
      <c r="Q1236"/>
      <c r="R1236"/>
    </row>
    <row r="1237" spans="17:18" x14ac:dyDescent="0.25">
      <c r="Q1237"/>
      <c r="R1237"/>
    </row>
    <row r="1238" spans="17:18" x14ac:dyDescent="0.25">
      <c r="Q1238"/>
      <c r="R1238"/>
    </row>
    <row r="1239" spans="17:18" x14ac:dyDescent="0.25">
      <c r="Q1239"/>
      <c r="R1239"/>
    </row>
    <row r="1240" spans="17:18" x14ac:dyDescent="0.25">
      <c r="Q1240"/>
      <c r="R1240"/>
    </row>
    <row r="1241" spans="17:18" x14ac:dyDescent="0.25">
      <c r="Q1241"/>
      <c r="R1241"/>
    </row>
    <row r="1242" spans="17:18" x14ac:dyDescent="0.25">
      <c r="Q1242"/>
      <c r="R1242"/>
    </row>
    <row r="1243" spans="17:18" x14ac:dyDescent="0.25">
      <c r="Q1243"/>
      <c r="R1243"/>
    </row>
    <row r="1244" spans="17:18" x14ac:dyDescent="0.25">
      <c r="Q1244"/>
      <c r="R1244"/>
    </row>
    <row r="1245" spans="17:18" x14ac:dyDescent="0.25">
      <c r="Q1245"/>
      <c r="R1245"/>
    </row>
    <row r="1246" spans="17:18" x14ac:dyDescent="0.25">
      <c r="Q1246"/>
      <c r="R1246"/>
    </row>
    <row r="1247" spans="17:18" x14ac:dyDescent="0.25">
      <c r="Q1247"/>
      <c r="R1247"/>
    </row>
    <row r="1248" spans="17:18" x14ac:dyDescent="0.25">
      <c r="Q1248"/>
      <c r="R1248"/>
    </row>
    <row r="1249" spans="17:18" x14ac:dyDescent="0.25">
      <c r="Q1249"/>
      <c r="R1249"/>
    </row>
    <row r="1250" spans="17:18" x14ac:dyDescent="0.25">
      <c r="Q1250"/>
      <c r="R1250"/>
    </row>
    <row r="1251" spans="17:18" x14ac:dyDescent="0.25">
      <c r="Q1251"/>
      <c r="R1251"/>
    </row>
    <row r="1252" spans="17:18" x14ac:dyDescent="0.25">
      <c r="Q1252"/>
      <c r="R1252"/>
    </row>
    <row r="1253" spans="17:18" x14ac:dyDescent="0.25">
      <c r="Q1253"/>
      <c r="R1253"/>
    </row>
    <row r="1254" spans="17:18" x14ac:dyDescent="0.25">
      <c r="Q1254"/>
      <c r="R1254"/>
    </row>
    <row r="1255" spans="17:18" x14ac:dyDescent="0.25">
      <c r="Q1255"/>
      <c r="R1255"/>
    </row>
    <row r="1256" spans="17:18" x14ac:dyDescent="0.25">
      <c r="Q1256"/>
      <c r="R1256"/>
    </row>
    <row r="1257" spans="17:18" x14ac:dyDescent="0.25">
      <c r="Q1257"/>
      <c r="R1257"/>
    </row>
    <row r="1258" spans="17:18" x14ac:dyDescent="0.25">
      <c r="Q1258"/>
      <c r="R1258"/>
    </row>
    <row r="1259" spans="17:18" x14ac:dyDescent="0.25">
      <c r="Q1259"/>
      <c r="R1259"/>
    </row>
    <row r="1260" spans="17:18" x14ac:dyDescent="0.25">
      <c r="Q1260"/>
      <c r="R1260"/>
    </row>
    <row r="1261" spans="17:18" x14ac:dyDescent="0.25">
      <c r="Q1261"/>
      <c r="R1261"/>
    </row>
    <row r="1262" spans="17:18" x14ac:dyDescent="0.25">
      <c r="Q1262"/>
      <c r="R1262"/>
    </row>
    <row r="1263" spans="17:18" x14ac:dyDescent="0.25">
      <c r="Q1263"/>
      <c r="R1263"/>
    </row>
    <row r="1264" spans="17:18" x14ac:dyDescent="0.25">
      <c r="Q1264"/>
      <c r="R1264"/>
    </row>
    <row r="1265" spans="17:18" x14ac:dyDescent="0.25">
      <c r="Q1265"/>
      <c r="R1265"/>
    </row>
    <row r="1266" spans="17:18" x14ac:dyDescent="0.25">
      <c r="Q1266"/>
      <c r="R1266"/>
    </row>
    <row r="1267" spans="17:18" x14ac:dyDescent="0.25">
      <c r="Q1267"/>
      <c r="R1267"/>
    </row>
    <row r="1268" spans="17:18" x14ac:dyDescent="0.25">
      <c r="Q1268"/>
      <c r="R1268"/>
    </row>
    <row r="1269" spans="17:18" x14ac:dyDescent="0.25">
      <c r="Q1269"/>
      <c r="R1269"/>
    </row>
    <row r="1270" spans="17:18" x14ac:dyDescent="0.25">
      <c r="Q1270"/>
      <c r="R1270"/>
    </row>
    <row r="1271" spans="17:18" x14ac:dyDescent="0.25">
      <c r="Q1271"/>
      <c r="R1271"/>
    </row>
    <row r="1272" spans="17:18" x14ac:dyDescent="0.25">
      <c r="Q1272"/>
      <c r="R1272"/>
    </row>
    <row r="1273" spans="17:18" x14ac:dyDescent="0.25">
      <c r="Q1273"/>
      <c r="R1273"/>
    </row>
    <row r="1274" spans="17:18" x14ac:dyDescent="0.25">
      <c r="Q1274"/>
      <c r="R1274"/>
    </row>
    <row r="1275" spans="17:18" x14ac:dyDescent="0.25">
      <c r="Q1275"/>
      <c r="R1275"/>
    </row>
    <row r="1276" spans="17:18" x14ac:dyDescent="0.25">
      <c r="Q1276"/>
      <c r="R1276"/>
    </row>
    <row r="1277" spans="17:18" x14ac:dyDescent="0.25">
      <c r="Q1277"/>
      <c r="R1277"/>
    </row>
    <row r="1278" spans="17:18" x14ac:dyDescent="0.25">
      <c r="Q1278"/>
      <c r="R1278"/>
    </row>
    <row r="1279" spans="17:18" x14ac:dyDescent="0.25">
      <c r="Q1279"/>
      <c r="R1279"/>
    </row>
    <row r="1280" spans="17:18" x14ac:dyDescent="0.25">
      <c r="Q1280"/>
      <c r="R1280"/>
    </row>
    <row r="1281" spans="17:18" x14ac:dyDescent="0.25">
      <c r="Q1281"/>
      <c r="R1281"/>
    </row>
    <row r="1282" spans="17:18" x14ac:dyDescent="0.25">
      <c r="Q1282"/>
      <c r="R1282"/>
    </row>
    <row r="1283" spans="17:18" x14ac:dyDescent="0.25">
      <c r="Q1283"/>
      <c r="R1283"/>
    </row>
    <row r="1284" spans="17:18" x14ac:dyDescent="0.25">
      <c r="Q1284"/>
      <c r="R1284"/>
    </row>
    <row r="1285" spans="17:18" x14ac:dyDescent="0.25">
      <c r="Q1285"/>
      <c r="R1285"/>
    </row>
    <row r="1286" spans="17:18" x14ac:dyDescent="0.25">
      <c r="Q1286"/>
      <c r="R1286"/>
    </row>
    <row r="1287" spans="17:18" x14ac:dyDescent="0.25">
      <c r="Q1287"/>
      <c r="R1287"/>
    </row>
    <row r="1288" spans="17:18" x14ac:dyDescent="0.25">
      <c r="Q1288"/>
      <c r="R1288"/>
    </row>
    <row r="1289" spans="17:18" x14ac:dyDescent="0.25">
      <c r="Q1289"/>
      <c r="R1289"/>
    </row>
    <row r="1290" spans="17:18" x14ac:dyDescent="0.25">
      <c r="Q1290"/>
      <c r="R1290"/>
    </row>
    <row r="1291" spans="17:18" x14ac:dyDescent="0.25">
      <c r="Q1291"/>
      <c r="R1291"/>
    </row>
    <row r="1292" spans="17:18" x14ac:dyDescent="0.25">
      <c r="Q1292"/>
      <c r="R1292"/>
    </row>
    <row r="1293" spans="17:18" x14ac:dyDescent="0.25">
      <c r="Q1293"/>
      <c r="R1293"/>
    </row>
    <row r="1294" spans="17:18" x14ac:dyDescent="0.25">
      <c r="Q1294"/>
      <c r="R1294"/>
    </row>
    <row r="1295" spans="17:18" x14ac:dyDescent="0.25">
      <c r="Q1295"/>
      <c r="R1295"/>
    </row>
    <row r="1296" spans="17:18" x14ac:dyDescent="0.25">
      <c r="Q1296"/>
      <c r="R1296"/>
    </row>
    <row r="1297" spans="17:18" x14ac:dyDescent="0.25">
      <c r="Q1297"/>
      <c r="R1297"/>
    </row>
    <row r="1298" spans="17:18" x14ac:dyDescent="0.25">
      <c r="Q1298"/>
      <c r="R1298"/>
    </row>
    <row r="1299" spans="17:18" x14ac:dyDescent="0.25">
      <c r="Q1299"/>
      <c r="R1299"/>
    </row>
    <row r="1300" spans="17:18" x14ac:dyDescent="0.25">
      <c r="Q1300"/>
      <c r="R1300"/>
    </row>
    <row r="1301" spans="17:18" x14ac:dyDescent="0.25">
      <c r="Q1301"/>
      <c r="R1301"/>
    </row>
    <row r="1302" spans="17:18" x14ac:dyDescent="0.25">
      <c r="Q1302"/>
      <c r="R1302"/>
    </row>
    <row r="1303" spans="17:18" x14ac:dyDescent="0.25">
      <c r="Q1303"/>
      <c r="R1303"/>
    </row>
    <row r="1304" spans="17:18" x14ac:dyDescent="0.25">
      <c r="Q1304"/>
      <c r="R1304"/>
    </row>
    <row r="1305" spans="17:18" x14ac:dyDescent="0.25">
      <c r="Q1305"/>
      <c r="R1305"/>
    </row>
    <row r="1306" spans="17:18" x14ac:dyDescent="0.25">
      <c r="Q1306"/>
      <c r="R1306"/>
    </row>
    <row r="1307" spans="17:18" x14ac:dyDescent="0.25">
      <c r="Q1307"/>
      <c r="R1307"/>
    </row>
    <row r="1308" spans="17:18" x14ac:dyDescent="0.25">
      <c r="Q1308"/>
      <c r="R1308"/>
    </row>
    <row r="1309" spans="17:18" x14ac:dyDescent="0.25">
      <c r="Q1309"/>
      <c r="R1309"/>
    </row>
    <row r="1310" spans="17:18" x14ac:dyDescent="0.25">
      <c r="Q1310"/>
      <c r="R1310"/>
    </row>
    <row r="1311" spans="17:18" x14ac:dyDescent="0.25">
      <c r="Q1311"/>
      <c r="R1311"/>
    </row>
    <row r="1312" spans="17:18" x14ac:dyDescent="0.25">
      <c r="Q1312"/>
      <c r="R1312"/>
    </row>
    <row r="1313" spans="17:18" x14ac:dyDescent="0.25">
      <c r="Q1313"/>
      <c r="R1313"/>
    </row>
    <row r="1314" spans="17:18" x14ac:dyDescent="0.25">
      <c r="Q1314"/>
      <c r="R1314"/>
    </row>
    <row r="1315" spans="17:18" x14ac:dyDescent="0.25">
      <c r="Q1315"/>
      <c r="R1315"/>
    </row>
    <row r="1316" spans="17:18" x14ac:dyDescent="0.25">
      <c r="Q1316"/>
      <c r="R1316"/>
    </row>
    <row r="1317" spans="17:18" x14ac:dyDescent="0.25">
      <c r="Q1317"/>
      <c r="R1317"/>
    </row>
    <row r="1318" spans="17:18" x14ac:dyDescent="0.25">
      <c r="Q1318"/>
      <c r="R1318"/>
    </row>
    <row r="1319" spans="17:18" x14ac:dyDescent="0.25">
      <c r="Q1319"/>
      <c r="R1319"/>
    </row>
    <row r="1320" spans="17:18" x14ac:dyDescent="0.25">
      <c r="Q1320"/>
      <c r="R1320"/>
    </row>
    <row r="1321" spans="17:18" x14ac:dyDescent="0.25">
      <c r="Q1321"/>
      <c r="R1321"/>
    </row>
    <row r="1322" spans="17:18" x14ac:dyDescent="0.25">
      <c r="Q1322"/>
      <c r="R1322"/>
    </row>
    <row r="1323" spans="17:18" x14ac:dyDescent="0.25">
      <c r="Q1323"/>
      <c r="R1323"/>
    </row>
    <row r="1324" spans="17:18" x14ac:dyDescent="0.25">
      <c r="Q1324"/>
      <c r="R1324"/>
    </row>
    <row r="1325" spans="17:18" x14ac:dyDescent="0.25">
      <c r="Q1325"/>
      <c r="R1325"/>
    </row>
    <row r="1326" spans="17:18" x14ac:dyDescent="0.25">
      <c r="Q1326"/>
      <c r="R1326"/>
    </row>
    <row r="1327" spans="17:18" x14ac:dyDescent="0.25">
      <c r="Q1327"/>
      <c r="R1327"/>
    </row>
    <row r="1328" spans="17:18" x14ac:dyDescent="0.25">
      <c r="Q1328"/>
      <c r="R1328"/>
    </row>
    <row r="1329" spans="17:18" x14ac:dyDescent="0.25">
      <c r="Q1329"/>
      <c r="R1329"/>
    </row>
    <row r="1330" spans="17:18" x14ac:dyDescent="0.25">
      <c r="Q1330"/>
      <c r="R1330"/>
    </row>
    <row r="1331" spans="17:18" x14ac:dyDescent="0.25">
      <c r="Q1331"/>
      <c r="R1331"/>
    </row>
    <row r="1332" spans="17:18" x14ac:dyDescent="0.25">
      <c r="Q1332"/>
      <c r="R1332"/>
    </row>
    <row r="1333" spans="17:18" x14ac:dyDescent="0.25">
      <c r="Q1333"/>
      <c r="R1333"/>
    </row>
    <row r="1334" spans="17:18" x14ac:dyDescent="0.25">
      <c r="Q1334"/>
      <c r="R1334"/>
    </row>
    <row r="1335" spans="17:18" x14ac:dyDescent="0.25">
      <c r="Q1335"/>
      <c r="R1335"/>
    </row>
    <row r="1336" spans="17:18" x14ac:dyDescent="0.25">
      <c r="Q1336"/>
      <c r="R1336"/>
    </row>
    <row r="1337" spans="17:18" x14ac:dyDescent="0.25">
      <c r="Q1337"/>
      <c r="R1337"/>
    </row>
    <row r="1338" spans="17:18" x14ac:dyDescent="0.25">
      <c r="Q1338"/>
      <c r="R1338"/>
    </row>
    <row r="1339" spans="17:18" x14ac:dyDescent="0.25">
      <c r="Q1339"/>
      <c r="R1339"/>
    </row>
    <row r="1340" spans="17:18" x14ac:dyDescent="0.25">
      <c r="Q1340"/>
      <c r="R1340"/>
    </row>
    <row r="1341" spans="17:18" x14ac:dyDescent="0.25">
      <c r="Q1341"/>
      <c r="R1341"/>
    </row>
    <row r="1342" spans="17:18" x14ac:dyDescent="0.25">
      <c r="Q1342"/>
      <c r="R1342"/>
    </row>
    <row r="1343" spans="17:18" x14ac:dyDescent="0.25">
      <c r="Q1343"/>
      <c r="R1343"/>
    </row>
    <row r="1344" spans="17:18" x14ac:dyDescent="0.25">
      <c r="Q1344"/>
      <c r="R1344"/>
    </row>
    <row r="1345" spans="17:18" x14ac:dyDescent="0.25">
      <c r="Q1345"/>
      <c r="R1345"/>
    </row>
    <row r="1346" spans="17:18" x14ac:dyDescent="0.25">
      <c r="Q1346"/>
      <c r="R1346"/>
    </row>
    <row r="1347" spans="17:18" x14ac:dyDescent="0.25">
      <c r="Q1347"/>
      <c r="R1347"/>
    </row>
    <row r="1348" spans="17:18" x14ac:dyDescent="0.25">
      <c r="Q1348"/>
      <c r="R1348"/>
    </row>
    <row r="1349" spans="17:18" x14ac:dyDescent="0.25">
      <c r="Q1349"/>
      <c r="R1349"/>
    </row>
    <row r="1350" spans="17:18" x14ac:dyDescent="0.25">
      <c r="Q1350"/>
      <c r="R1350"/>
    </row>
    <row r="1351" spans="17:18" x14ac:dyDescent="0.25">
      <c r="Q1351"/>
      <c r="R1351"/>
    </row>
    <row r="1352" spans="17:18" x14ac:dyDescent="0.25">
      <c r="Q1352"/>
      <c r="R1352"/>
    </row>
    <row r="1353" spans="17:18" x14ac:dyDescent="0.25">
      <c r="Q1353"/>
      <c r="R1353"/>
    </row>
    <row r="1354" spans="17:18" x14ac:dyDescent="0.25">
      <c r="Q1354"/>
      <c r="R1354"/>
    </row>
    <row r="1355" spans="17:18" x14ac:dyDescent="0.25">
      <c r="Q1355"/>
      <c r="R1355"/>
    </row>
    <row r="1356" spans="17:18" x14ac:dyDescent="0.25">
      <c r="Q1356"/>
      <c r="R1356"/>
    </row>
    <row r="1357" spans="17:18" x14ac:dyDescent="0.25">
      <c r="Q1357"/>
      <c r="R1357"/>
    </row>
    <row r="1358" spans="17:18" x14ac:dyDescent="0.25">
      <c r="Q1358"/>
      <c r="R1358"/>
    </row>
    <row r="1359" spans="17:18" x14ac:dyDescent="0.25">
      <c r="Q1359"/>
      <c r="R1359"/>
    </row>
    <row r="1360" spans="17:18" x14ac:dyDescent="0.25">
      <c r="Q1360"/>
      <c r="R1360"/>
    </row>
    <row r="1361" spans="17:18" x14ac:dyDescent="0.25">
      <c r="Q1361"/>
      <c r="R1361"/>
    </row>
    <row r="1362" spans="17:18" x14ac:dyDescent="0.25">
      <c r="Q1362"/>
      <c r="R1362"/>
    </row>
    <row r="1363" spans="17:18" x14ac:dyDescent="0.25">
      <c r="Q1363"/>
      <c r="R1363"/>
    </row>
    <row r="1364" spans="17:18" x14ac:dyDescent="0.25">
      <c r="Q1364"/>
      <c r="R1364"/>
    </row>
    <row r="1365" spans="17:18" x14ac:dyDescent="0.25">
      <c r="Q1365"/>
      <c r="R1365"/>
    </row>
    <row r="1366" spans="17:18" x14ac:dyDescent="0.25">
      <c r="Q1366"/>
      <c r="R1366"/>
    </row>
    <row r="1367" spans="17:18" x14ac:dyDescent="0.25">
      <c r="Q1367"/>
      <c r="R1367"/>
    </row>
    <row r="1368" spans="17:18" x14ac:dyDescent="0.25">
      <c r="Q1368"/>
      <c r="R1368"/>
    </row>
    <row r="1369" spans="17:18" x14ac:dyDescent="0.25">
      <c r="Q1369"/>
      <c r="R1369"/>
    </row>
    <row r="1370" spans="17:18" x14ac:dyDescent="0.25">
      <c r="Q1370"/>
      <c r="R1370"/>
    </row>
    <row r="1371" spans="17:18" x14ac:dyDescent="0.25">
      <c r="Q1371"/>
      <c r="R1371"/>
    </row>
    <row r="1372" spans="17:18" x14ac:dyDescent="0.25">
      <c r="Q1372"/>
      <c r="R1372"/>
    </row>
    <row r="1373" spans="17:18" x14ac:dyDescent="0.25">
      <c r="Q1373"/>
      <c r="R1373"/>
    </row>
    <row r="1374" spans="17:18" x14ac:dyDescent="0.25">
      <c r="Q1374"/>
      <c r="R1374"/>
    </row>
    <row r="1375" spans="17:18" x14ac:dyDescent="0.25">
      <c r="Q1375"/>
      <c r="R1375"/>
    </row>
    <row r="1376" spans="17:18" x14ac:dyDescent="0.25">
      <c r="Q1376"/>
      <c r="R1376"/>
    </row>
    <row r="1377" spans="17:18" x14ac:dyDescent="0.25">
      <c r="Q1377"/>
      <c r="R1377"/>
    </row>
    <row r="1378" spans="17:18" x14ac:dyDescent="0.25">
      <c r="Q1378"/>
      <c r="R1378"/>
    </row>
    <row r="1379" spans="17:18" x14ac:dyDescent="0.25">
      <c r="Q1379"/>
      <c r="R1379"/>
    </row>
    <row r="1380" spans="17:18" x14ac:dyDescent="0.25">
      <c r="Q1380"/>
      <c r="R1380"/>
    </row>
    <row r="1381" spans="17:18" x14ac:dyDescent="0.25">
      <c r="Q1381"/>
      <c r="R1381"/>
    </row>
    <row r="1382" spans="17:18" x14ac:dyDescent="0.25">
      <c r="Q1382"/>
      <c r="R1382"/>
    </row>
    <row r="1383" spans="17:18" x14ac:dyDescent="0.25">
      <c r="Q1383"/>
      <c r="R1383"/>
    </row>
    <row r="1384" spans="17:18" x14ac:dyDescent="0.25">
      <c r="Q1384"/>
      <c r="R1384"/>
    </row>
    <row r="1385" spans="17:18" x14ac:dyDescent="0.25">
      <c r="Q1385"/>
      <c r="R1385"/>
    </row>
    <row r="1386" spans="17:18" x14ac:dyDescent="0.25">
      <c r="Q1386"/>
      <c r="R1386"/>
    </row>
    <row r="1387" spans="17:18" x14ac:dyDescent="0.25">
      <c r="Q1387"/>
      <c r="R1387"/>
    </row>
    <row r="1388" spans="17:18" x14ac:dyDescent="0.25">
      <c r="Q1388"/>
      <c r="R1388"/>
    </row>
    <row r="1389" spans="17:18" x14ac:dyDescent="0.25">
      <c r="Q1389"/>
      <c r="R1389"/>
    </row>
    <row r="1390" spans="17:18" x14ac:dyDescent="0.25">
      <c r="Q1390"/>
      <c r="R1390"/>
    </row>
    <row r="1391" spans="17:18" x14ac:dyDescent="0.25">
      <c r="Q1391"/>
      <c r="R1391"/>
    </row>
    <row r="1392" spans="17:18" x14ac:dyDescent="0.25">
      <c r="Q1392"/>
      <c r="R1392"/>
    </row>
    <row r="1393" spans="17:18" x14ac:dyDescent="0.25">
      <c r="Q1393"/>
      <c r="R1393"/>
    </row>
    <row r="1394" spans="17:18" x14ac:dyDescent="0.25">
      <c r="Q1394"/>
      <c r="R1394"/>
    </row>
    <row r="1395" spans="17:18" x14ac:dyDescent="0.25">
      <c r="Q1395"/>
      <c r="R1395"/>
    </row>
    <row r="1396" spans="17:18" x14ac:dyDescent="0.25">
      <c r="Q1396"/>
      <c r="R1396"/>
    </row>
    <row r="1397" spans="17:18" x14ac:dyDescent="0.25">
      <c r="Q1397"/>
      <c r="R1397"/>
    </row>
    <row r="1398" spans="17:18" x14ac:dyDescent="0.25">
      <c r="Q1398"/>
      <c r="R1398"/>
    </row>
    <row r="1399" spans="17:18" x14ac:dyDescent="0.25">
      <c r="Q1399"/>
      <c r="R1399"/>
    </row>
    <row r="1400" spans="17:18" x14ac:dyDescent="0.25">
      <c r="Q1400"/>
      <c r="R1400"/>
    </row>
    <row r="1401" spans="17:18" x14ac:dyDescent="0.25">
      <c r="Q1401"/>
      <c r="R1401"/>
    </row>
    <row r="1402" spans="17:18" x14ac:dyDescent="0.25">
      <c r="Q1402"/>
      <c r="R1402"/>
    </row>
    <row r="1403" spans="17:18" x14ac:dyDescent="0.25">
      <c r="Q1403"/>
      <c r="R1403"/>
    </row>
    <row r="1404" spans="17:18" x14ac:dyDescent="0.25">
      <c r="Q1404"/>
      <c r="R1404"/>
    </row>
    <row r="1405" spans="17:18" x14ac:dyDescent="0.25">
      <c r="Q1405"/>
      <c r="R1405"/>
    </row>
    <row r="1406" spans="17:18" x14ac:dyDescent="0.25">
      <c r="Q1406"/>
      <c r="R1406"/>
    </row>
    <row r="1407" spans="17:18" x14ac:dyDescent="0.25">
      <c r="Q1407"/>
      <c r="R1407"/>
    </row>
    <row r="1408" spans="17:18" x14ac:dyDescent="0.25">
      <c r="Q1408"/>
      <c r="R1408"/>
    </row>
    <row r="1409" spans="17:18" x14ac:dyDescent="0.25">
      <c r="Q1409"/>
      <c r="R1409"/>
    </row>
    <row r="1410" spans="17:18" x14ac:dyDescent="0.25">
      <c r="Q1410"/>
      <c r="R1410"/>
    </row>
    <row r="1411" spans="17:18" x14ac:dyDescent="0.25">
      <c r="Q1411"/>
      <c r="R1411"/>
    </row>
    <row r="1412" spans="17:18" x14ac:dyDescent="0.25">
      <c r="Q1412"/>
      <c r="R1412"/>
    </row>
    <row r="1413" spans="17:18" x14ac:dyDescent="0.25">
      <c r="Q1413"/>
      <c r="R1413"/>
    </row>
    <row r="1414" spans="17:18" x14ac:dyDescent="0.25">
      <c r="Q1414"/>
      <c r="R1414"/>
    </row>
    <row r="1415" spans="17:18" x14ac:dyDescent="0.25">
      <c r="Q1415"/>
      <c r="R1415"/>
    </row>
    <row r="1416" spans="17:18" x14ac:dyDescent="0.25">
      <c r="Q1416"/>
      <c r="R1416"/>
    </row>
    <row r="1417" spans="17:18" x14ac:dyDescent="0.25">
      <c r="Q1417"/>
      <c r="R1417"/>
    </row>
    <row r="1418" spans="17:18" x14ac:dyDescent="0.25">
      <c r="Q1418"/>
      <c r="R1418"/>
    </row>
    <row r="1419" spans="17:18" x14ac:dyDescent="0.25">
      <c r="Q1419"/>
      <c r="R1419"/>
    </row>
    <row r="1420" spans="17:18" x14ac:dyDescent="0.25">
      <c r="Q1420"/>
      <c r="R1420"/>
    </row>
    <row r="1421" spans="17:18" x14ac:dyDescent="0.25">
      <c r="Q1421"/>
      <c r="R1421"/>
    </row>
    <row r="1422" spans="17:18" x14ac:dyDescent="0.25">
      <c r="Q1422"/>
      <c r="R1422"/>
    </row>
    <row r="1423" spans="17:18" x14ac:dyDescent="0.25">
      <c r="Q1423"/>
      <c r="R1423"/>
    </row>
    <row r="1424" spans="17:18" x14ac:dyDescent="0.25">
      <c r="Q1424"/>
      <c r="R1424"/>
    </row>
    <row r="1425" spans="17:18" x14ac:dyDescent="0.25">
      <c r="Q1425"/>
      <c r="R1425"/>
    </row>
    <row r="1426" spans="17:18" x14ac:dyDescent="0.25">
      <c r="Q1426"/>
      <c r="R1426"/>
    </row>
    <row r="1427" spans="17:18" x14ac:dyDescent="0.25">
      <c r="Q1427"/>
      <c r="R1427"/>
    </row>
    <row r="1428" spans="17:18" x14ac:dyDescent="0.25">
      <c r="Q1428"/>
      <c r="R1428"/>
    </row>
    <row r="1429" spans="17:18" x14ac:dyDescent="0.25">
      <c r="Q1429"/>
      <c r="R1429"/>
    </row>
    <row r="1430" spans="17:18" x14ac:dyDescent="0.25">
      <c r="Q1430"/>
      <c r="R1430"/>
    </row>
    <row r="1431" spans="17:18" x14ac:dyDescent="0.25">
      <c r="Q1431"/>
      <c r="R1431"/>
    </row>
    <row r="1432" spans="17:18" x14ac:dyDescent="0.25">
      <c r="Q1432"/>
      <c r="R1432"/>
    </row>
    <row r="1433" spans="17:18" x14ac:dyDescent="0.25">
      <c r="Q1433"/>
      <c r="R1433"/>
    </row>
    <row r="1434" spans="17:18" x14ac:dyDescent="0.25">
      <c r="Q1434"/>
      <c r="R1434"/>
    </row>
    <row r="1435" spans="17:18" x14ac:dyDescent="0.25">
      <c r="Q1435"/>
      <c r="R1435"/>
    </row>
    <row r="1436" spans="17:18" x14ac:dyDescent="0.25">
      <c r="Q1436"/>
      <c r="R1436"/>
    </row>
    <row r="1437" spans="17:18" x14ac:dyDescent="0.25">
      <c r="Q1437"/>
      <c r="R1437"/>
    </row>
    <row r="1438" spans="17:18" x14ac:dyDescent="0.25">
      <c r="Q1438"/>
      <c r="R1438"/>
    </row>
    <row r="1439" spans="17:18" x14ac:dyDescent="0.25">
      <c r="Q1439"/>
      <c r="R1439"/>
    </row>
    <row r="1440" spans="17:18" x14ac:dyDescent="0.25">
      <c r="Q1440"/>
      <c r="R1440"/>
    </row>
    <row r="1441" spans="17:18" x14ac:dyDescent="0.25">
      <c r="Q1441"/>
      <c r="R1441"/>
    </row>
    <row r="1442" spans="17:18" x14ac:dyDescent="0.25">
      <c r="Q1442"/>
      <c r="R1442"/>
    </row>
    <row r="1443" spans="17:18" x14ac:dyDescent="0.25">
      <c r="Q1443"/>
      <c r="R1443"/>
    </row>
    <row r="1444" spans="17:18" x14ac:dyDescent="0.25">
      <c r="Q1444"/>
      <c r="R1444"/>
    </row>
    <row r="1445" spans="17:18" x14ac:dyDescent="0.25">
      <c r="Q1445"/>
      <c r="R1445"/>
    </row>
    <row r="1446" spans="17:18" x14ac:dyDescent="0.25">
      <c r="Q1446"/>
      <c r="R1446"/>
    </row>
    <row r="1447" spans="17:18" x14ac:dyDescent="0.25">
      <c r="Q1447"/>
      <c r="R1447"/>
    </row>
    <row r="1448" spans="17:18" x14ac:dyDescent="0.25">
      <c r="Q1448"/>
      <c r="R1448"/>
    </row>
    <row r="1449" spans="17:18" x14ac:dyDescent="0.25">
      <c r="Q1449"/>
      <c r="R1449"/>
    </row>
    <row r="1450" spans="17:18" x14ac:dyDescent="0.25">
      <c r="Q1450"/>
      <c r="R1450"/>
    </row>
    <row r="1451" spans="17:18" x14ac:dyDescent="0.25">
      <c r="Q1451"/>
      <c r="R1451"/>
    </row>
    <row r="1452" spans="17:18" x14ac:dyDescent="0.25">
      <c r="Q1452"/>
      <c r="R1452"/>
    </row>
    <row r="1453" spans="17:18" x14ac:dyDescent="0.25">
      <c r="Q1453"/>
      <c r="R1453"/>
    </row>
    <row r="1454" spans="17:18" x14ac:dyDescent="0.25">
      <c r="Q1454"/>
      <c r="R1454"/>
    </row>
    <row r="1455" spans="17:18" x14ac:dyDescent="0.25">
      <c r="Q1455"/>
      <c r="R1455"/>
    </row>
    <row r="1456" spans="17:18" x14ac:dyDescent="0.25">
      <c r="Q1456"/>
      <c r="R1456"/>
    </row>
    <row r="1457" spans="17:18" x14ac:dyDescent="0.25">
      <c r="Q1457"/>
      <c r="R1457"/>
    </row>
    <row r="1458" spans="17:18" x14ac:dyDescent="0.25">
      <c r="Q1458"/>
      <c r="R1458"/>
    </row>
    <row r="1459" spans="17:18" x14ac:dyDescent="0.25">
      <c r="Q1459"/>
      <c r="R1459"/>
    </row>
    <row r="1460" spans="17:18" x14ac:dyDescent="0.25">
      <c r="Q1460"/>
      <c r="R1460"/>
    </row>
    <row r="1461" spans="17:18" x14ac:dyDescent="0.25">
      <c r="Q1461"/>
      <c r="R1461"/>
    </row>
    <row r="1462" spans="17:18" x14ac:dyDescent="0.25">
      <c r="Q1462"/>
      <c r="R1462"/>
    </row>
    <row r="1463" spans="17:18" x14ac:dyDescent="0.25">
      <c r="Q1463"/>
      <c r="R1463"/>
    </row>
    <row r="1464" spans="17:18" x14ac:dyDescent="0.25">
      <c r="Q1464"/>
      <c r="R1464"/>
    </row>
    <row r="1465" spans="17:18" x14ac:dyDescent="0.25">
      <c r="Q1465"/>
      <c r="R1465"/>
    </row>
    <row r="1466" spans="17:18" x14ac:dyDescent="0.25">
      <c r="Q1466"/>
      <c r="R1466"/>
    </row>
    <row r="1467" spans="17:18" x14ac:dyDescent="0.25">
      <c r="Q1467"/>
      <c r="R1467"/>
    </row>
    <row r="1468" spans="17:18" x14ac:dyDescent="0.25">
      <c r="Q1468"/>
      <c r="R1468"/>
    </row>
    <row r="1469" spans="17:18" x14ac:dyDescent="0.25">
      <c r="Q1469"/>
      <c r="R1469"/>
    </row>
    <row r="1470" spans="17:18" x14ac:dyDescent="0.25">
      <c r="Q1470"/>
      <c r="R1470"/>
    </row>
    <row r="1471" spans="17:18" x14ac:dyDescent="0.25">
      <c r="Q1471"/>
      <c r="R1471"/>
    </row>
    <row r="1472" spans="17:18" x14ac:dyDescent="0.25">
      <c r="Q1472"/>
      <c r="R1472"/>
    </row>
    <row r="1473" spans="17:18" x14ac:dyDescent="0.25">
      <c r="Q1473"/>
      <c r="R1473"/>
    </row>
    <row r="1474" spans="17:18" x14ac:dyDescent="0.25">
      <c r="Q1474"/>
      <c r="R1474"/>
    </row>
    <row r="1475" spans="17:18" x14ac:dyDescent="0.25">
      <c r="Q1475"/>
      <c r="R1475"/>
    </row>
    <row r="1476" spans="17:18" x14ac:dyDescent="0.25">
      <c r="Q1476"/>
      <c r="R1476"/>
    </row>
    <row r="1477" spans="17:18" x14ac:dyDescent="0.25">
      <c r="Q1477"/>
      <c r="R1477"/>
    </row>
    <row r="1478" spans="17:18" x14ac:dyDescent="0.25">
      <c r="Q1478"/>
      <c r="R1478"/>
    </row>
    <row r="1479" spans="17:18" x14ac:dyDescent="0.25">
      <c r="Q1479"/>
      <c r="R1479"/>
    </row>
    <row r="1480" spans="17:18" x14ac:dyDescent="0.25">
      <c r="Q1480"/>
      <c r="R1480"/>
    </row>
    <row r="1481" spans="17:18" x14ac:dyDescent="0.25">
      <c r="Q1481"/>
      <c r="R1481"/>
    </row>
    <row r="1482" spans="17:18" x14ac:dyDescent="0.25">
      <c r="Q1482"/>
      <c r="R1482"/>
    </row>
    <row r="1483" spans="17:18" x14ac:dyDescent="0.25">
      <c r="Q1483"/>
      <c r="R1483"/>
    </row>
    <row r="1484" spans="17:18" x14ac:dyDescent="0.25">
      <c r="Q1484"/>
      <c r="R1484"/>
    </row>
    <row r="1485" spans="17:18" x14ac:dyDescent="0.25">
      <c r="Q1485"/>
      <c r="R1485"/>
    </row>
    <row r="1486" spans="17:18" x14ac:dyDescent="0.25">
      <c r="Q1486"/>
      <c r="R1486"/>
    </row>
    <row r="1487" spans="17:18" x14ac:dyDescent="0.25">
      <c r="Q1487"/>
      <c r="R1487"/>
    </row>
    <row r="1488" spans="17:18" x14ac:dyDescent="0.25">
      <c r="Q1488"/>
      <c r="R1488"/>
    </row>
    <row r="1489" spans="17:18" x14ac:dyDescent="0.25">
      <c r="Q1489"/>
      <c r="R1489"/>
    </row>
    <row r="1490" spans="17:18" x14ac:dyDescent="0.25">
      <c r="Q1490"/>
      <c r="R1490"/>
    </row>
    <row r="1491" spans="17:18" x14ac:dyDescent="0.25">
      <c r="Q1491"/>
      <c r="R1491"/>
    </row>
    <row r="1492" spans="17:18" x14ac:dyDescent="0.25">
      <c r="Q1492"/>
      <c r="R1492"/>
    </row>
    <row r="1493" spans="17:18" x14ac:dyDescent="0.25">
      <c r="Q1493"/>
      <c r="R1493"/>
    </row>
    <row r="1494" spans="17:18" x14ac:dyDescent="0.25">
      <c r="Q1494"/>
      <c r="R1494"/>
    </row>
    <row r="1495" spans="17:18" x14ac:dyDescent="0.25">
      <c r="Q1495"/>
      <c r="R1495"/>
    </row>
    <row r="1496" spans="17:18" x14ac:dyDescent="0.25">
      <c r="Q1496"/>
      <c r="R1496"/>
    </row>
    <row r="1497" spans="17:18" x14ac:dyDescent="0.25">
      <c r="Q1497"/>
      <c r="R1497"/>
    </row>
    <row r="1498" spans="17:18" x14ac:dyDescent="0.25">
      <c r="Q1498"/>
      <c r="R1498"/>
    </row>
    <row r="1499" spans="17:18" x14ac:dyDescent="0.25">
      <c r="Q1499"/>
      <c r="R1499"/>
    </row>
    <row r="1500" spans="17:18" x14ac:dyDescent="0.25">
      <c r="Q1500"/>
      <c r="R1500"/>
    </row>
    <row r="1501" spans="17:18" x14ac:dyDescent="0.25">
      <c r="Q1501"/>
      <c r="R1501"/>
    </row>
    <row r="1502" spans="17:18" x14ac:dyDescent="0.25">
      <c r="Q1502"/>
      <c r="R1502"/>
    </row>
    <row r="1503" spans="17:18" x14ac:dyDescent="0.25">
      <c r="Q1503"/>
      <c r="R1503"/>
    </row>
    <row r="1504" spans="17:18" x14ac:dyDescent="0.25">
      <c r="Q1504"/>
      <c r="R1504"/>
    </row>
    <row r="1505" spans="17:18" x14ac:dyDescent="0.25">
      <c r="Q1505"/>
      <c r="R1505"/>
    </row>
    <row r="1506" spans="17:18" x14ac:dyDescent="0.25">
      <c r="Q1506"/>
      <c r="R1506"/>
    </row>
    <row r="1507" spans="17:18" x14ac:dyDescent="0.25">
      <c r="Q1507"/>
      <c r="R1507"/>
    </row>
    <row r="1508" spans="17:18" x14ac:dyDescent="0.25">
      <c r="Q1508"/>
      <c r="R1508"/>
    </row>
    <row r="1509" spans="17:18" x14ac:dyDescent="0.25">
      <c r="Q1509"/>
      <c r="R1509"/>
    </row>
    <row r="1510" spans="17:18" x14ac:dyDescent="0.25">
      <c r="Q1510"/>
      <c r="R1510"/>
    </row>
    <row r="1511" spans="17:18" x14ac:dyDescent="0.25">
      <c r="Q1511"/>
      <c r="R1511"/>
    </row>
    <row r="1512" spans="17:18" x14ac:dyDescent="0.25">
      <c r="Q1512"/>
      <c r="R1512"/>
    </row>
    <row r="1513" spans="17:18" x14ac:dyDescent="0.25">
      <c r="Q1513"/>
      <c r="R1513"/>
    </row>
    <row r="1514" spans="17:18" x14ac:dyDescent="0.25">
      <c r="Q1514"/>
      <c r="R1514"/>
    </row>
    <row r="1515" spans="17:18" x14ac:dyDescent="0.25">
      <c r="Q1515"/>
      <c r="R1515"/>
    </row>
    <row r="1516" spans="17:18" x14ac:dyDescent="0.25">
      <c r="Q1516"/>
      <c r="R1516"/>
    </row>
    <row r="1517" spans="17:18" x14ac:dyDescent="0.25">
      <c r="Q1517"/>
      <c r="R1517"/>
    </row>
    <row r="1518" spans="17:18" x14ac:dyDescent="0.25">
      <c r="Q1518"/>
      <c r="R1518"/>
    </row>
    <row r="1519" spans="17:18" x14ac:dyDescent="0.25">
      <c r="Q1519"/>
      <c r="R1519"/>
    </row>
    <row r="1520" spans="17:18" x14ac:dyDescent="0.25">
      <c r="Q1520"/>
      <c r="R1520"/>
    </row>
    <row r="1521" spans="17:18" x14ac:dyDescent="0.25">
      <c r="Q1521"/>
      <c r="R1521"/>
    </row>
    <row r="1522" spans="17:18" x14ac:dyDescent="0.25">
      <c r="Q1522"/>
      <c r="R1522"/>
    </row>
    <row r="1523" spans="17:18" x14ac:dyDescent="0.25">
      <c r="Q1523"/>
      <c r="R1523"/>
    </row>
    <row r="1524" spans="17:18" x14ac:dyDescent="0.25">
      <c r="Q1524"/>
      <c r="R1524"/>
    </row>
    <row r="1525" spans="17:18" x14ac:dyDescent="0.25">
      <c r="Q1525"/>
      <c r="R1525"/>
    </row>
    <row r="1526" spans="17:18" x14ac:dyDescent="0.25">
      <c r="Q1526"/>
      <c r="R1526"/>
    </row>
    <row r="1527" spans="17:18" x14ac:dyDescent="0.25">
      <c r="Q1527"/>
      <c r="R1527"/>
    </row>
    <row r="1528" spans="17:18" x14ac:dyDescent="0.25">
      <c r="Q1528"/>
      <c r="R1528"/>
    </row>
    <row r="1529" spans="17:18" x14ac:dyDescent="0.25">
      <c r="Q1529"/>
      <c r="R1529"/>
    </row>
    <row r="1530" spans="17:18" x14ac:dyDescent="0.25">
      <c r="Q1530"/>
      <c r="R1530"/>
    </row>
    <row r="1531" spans="17:18" x14ac:dyDescent="0.25">
      <c r="Q1531"/>
      <c r="R1531"/>
    </row>
    <row r="1532" spans="17:18" x14ac:dyDescent="0.25">
      <c r="Q1532"/>
      <c r="R1532"/>
    </row>
    <row r="1533" spans="17:18" x14ac:dyDescent="0.25">
      <c r="Q1533"/>
      <c r="R1533"/>
    </row>
    <row r="1534" spans="17:18" x14ac:dyDescent="0.25">
      <c r="Q1534"/>
      <c r="R1534"/>
    </row>
    <row r="1535" spans="17:18" x14ac:dyDescent="0.25">
      <c r="Q1535"/>
      <c r="R1535"/>
    </row>
    <row r="1536" spans="17:18" x14ac:dyDescent="0.25">
      <c r="Q1536"/>
      <c r="R1536"/>
    </row>
    <row r="1537" spans="17:18" x14ac:dyDescent="0.25">
      <c r="Q1537"/>
      <c r="R1537"/>
    </row>
    <row r="1538" spans="17:18" x14ac:dyDescent="0.25">
      <c r="Q1538"/>
      <c r="R1538"/>
    </row>
    <row r="1539" spans="17:18" x14ac:dyDescent="0.25">
      <c r="Q1539"/>
      <c r="R1539"/>
    </row>
    <row r="1540" spans="17:18" x14ac:dyDescent="0.25">
      <c r="Q1540"/>
      <c r="R1540"/>
    </row>
    <row r="1541" spans="17:18" x14ac:dyDescent="0.25">
      <c r="Q1541"/>
      <c r="R1541"/>
    </row>
    <row r="1542" spans="17:18" x14ac:dyDescent="0.25">
      <c r="Q1542"/>
      <c r="R1542"/>
    </row>
    <row r="1543" spans="17:18" x14ac:dyDescent="0.25">
      <c r="Q1543"/>
      <c r="R1543"/>
    </row>
    <row r="1544" spans="17:18" x14ac:dyDescent="0.25">
      <c r="Q1544"/>
      <c r="R1544"/>
    </row>
    <row r="1545" spans="17:18" x14ac:dyDescent="0.25">
      <c r="Q1545"/>
      <c r="R1545"/>
    </row>
    <row r="1546" spans="17:18" x14ac:dyDescent="0.25">
      <c r="Q1546"/>
      <c r="R1546"/>
    </row>
    <row r="1547" spans="17:18" x14ac:dyDescent="0.25">
      <c r="Q1547"/>
      <c r="R1547"/>
    </row>
    <row r="1548" spans="17:18" x14ac:dyDescent="0.25">
      <c r="Q1548"/>
      <c r="R1548"/>
    </row>
    <row r="1549" spans="17:18" x14ac:dyDescent="0.25">
      <c r="Q1549"/>
      <c r="R1549"/>
    </row>
    <row r="1550" spans="17:18" x14ac:dyDescent="0.25">
      <c r="Q1550"/>
      <c r="R1550"/>
    </row>
    <row r="1551" spans="17:18" x14ac:dyDescent="0.25">
      <c r="Q1551"/>
      <c r="R1551"/>
    </row>
    <row r="1552" spans="17:18" x14ac:dyDescent="0.25">
      <c r="Q1552"/>
      <c r="R1552"/>
    </row>
    <row r="1553" spans="17:18" x14ac:dyDescent="0.25">
      <c r="Q1553"/>
      <c r="R1553"/>
    </row>
    <row r="1554" spans="17:18" x14ac:dyDescent="0.25">
      <c r="Q1554"/>
      <c r="R1554"/>
    </row>
    <row r="1555" spans="17:18" x14ac:dyDescent="0.25">
      <c r="Q1555"/>
      <c r="R1555"/>
    </row>
    <row r="1556" spans="17:18" x14ac:dyDescent="0.25">
      <c r="Q1556"/>
      <c r="R1556"/>
    </row>
    <row r="1557" spans="17:18" x14ac:dyDescent="0.25">
      <c r="Q1557"/>
      <c r="R1557"/>
    </row>
    <row r="1558" spans="17:18" x14ac:dyDescent="0.25">
      <c r="Q1558"/>
      <c r="R1558"/>
    </row>
    <row r="1559" spans="17:18" x14ac:dyDescent="0.25">
      <c r="Q1559"/>
      <c r="R1559"/>
    </row>
    <row r="1560" spans="17:18" x14ac:dyDescent="0.25">
      <c r="Q1560"/>
      <c r="R1560"/>
    </row>
    <row r="1561" spans="17:18" x14ac:dyDescent="0.25">
      <c r="Q1561"/>
      <c r="R1561"/>
    </row>
    <row r="1562" spans="17:18" x14ac:dyDescent="0.25">
      <c r="Q1562"/>
      <c r="R1562"/>
    </row>
    <row r="1563" spans="17:18" x14ac:dyDescent="0.25">
      <c r="Q1563"/>
      <c r="R1563"/>
    </row>
    <row r="1564" spans="17:18" x14ac:dyDescent="0.25">
      <c r="Q1564"/>
      <c r="R1564"/>
    </row>
    <row r="1565" spans="17:18" x14ac:dyDescent="0.25">
      <c r="Q1565"/>
      <c r="R1565"/>
    </row>
    <row r="1566" spans="17:18" x14ac:dyDescent="0.25">
      <c r="Q1566"/>
      <c r="R1566"/>
    </row>
    <row r="1567" spans="17:18" x14ac:dyDescent="0.25">
      <c r="Q1567"/>
      <c r="R1567"/>
    </row>
    <row r="1568" spans="17:18" x14ac:dyDescent="0.25">
      <c r="Q1568"/>
      <c r="R1568"/>
    </row>
    <row r="1569" spans="17:18" x14ac:dyDescent="0.25">
      <c r="Q1569"/>
      <c r="R1569"/>
    </row>
    <row r="1570" spans="17:18" x14ac:dyDescent="0.25">
      <c r="Q1570"/>
      <c r="R1570"/>
    </row>
    <row r="1571" spans="17:18" x14ac:dyDescent="0.25">
      <c r="Q1571"/>
      <c r="R1571"/>
    </row>
    <row r="1572" spans="17:18" x14ac:dyDescent="0.25">
      <c r="Q1572"/>
      <c r="R1572"/>
    </row>
    <row r="1573" spans="17:18" x14ac:dyDescent="0.25">
      <c r="Q1573"/>
      <c r="R1573"/>
    </row>
    <row r="1574" spans="17:18" x14ac:dyDescent="0.25">
      <c r="Q1574"/>
      <c r="R1574"/>
    </row>
    <row r="1575" spans="17:18" x14ac:dyDescent="0.25">
      <c r="Q1575"/>
      <c r="R1575"/>
    </row>
    <row r="1576" spans="17:18" x14ac:dyDescent="0.25">
      <c r="Q1576"/>
      <c r="R1576"/>
    </row>
    <row r="1577" spans="17:18" x14ac:dyDescent="0.25">
      <c r="Q1577"/>
      <c r="R1577"/>
    </row>
    <row r="1578" spans="17:18" x14ac:dyDescent="0.25">
      <c r="Q1578"/>
      <c r="R1578"/>
    </row>
    <row r="1579" spans="17:18" x14ac:dyDescent="0.25">
      <c r="Q1579"/>
      <c r="R1579"/>
    </row>
    <row r="1580" spans="17:18" x14ac:dyDescent="0.25">
      <c r="Q1580"/>
      <c r="R1580"/>
    </row>
    <row r="1581" spans="17:18" x14ac:dyDescent="0.25">
      <c r="Q1581"/>
      <c r="R1581"/>
    </row>
    <row r="1582" spans="17:18" x14ac:dyDescent="0.25">
      <c r="Q1582"/>
      <c r="R1582"/>
    </row>
    <row r="1583" spans="17:18" x14ac:dyDescent="0.25">
      <c r="Q1583"/>
      <c r="R1583"/>
    </row>
    <row r="1584" spans="17:18" x14ac:dyDescent="0.25">
      <c r="Q1584"/>
      <c r="R1584"/>
    </row>
    <row r="1585" spans="17:18" x14ac:dyDescent="0.25">
      <c r="Q1585"/>
      <c r="R1585"/>
    </row>
    <row r="1586" spans="17:18" x14ac:dyDescent="0.25">
      <c r="Q1586"/>
      <c r="R1586"/>
    </row>
    <row r="1587" spans="17:18" x14ac:dyDescent="0.25">
      <c r="Q1587"/>
      <c r="R1587"/>
    </row>
    <row r="1588" spans="17:18" x14ac:dyDescent="0.25">
      <c r="Q1588"/>
      <c r="R1588"/>
    </row>
    <row r="1589" spans="17:18" x14ac:dyDescent="0.25">
      <c r="Q1589"/>
      <c r="R1589"/>
    </row>
    <row r="1590" spans="17:18" x14ac:dyDescent="0.25">
      <c r="Q1590"/>
      <c r="R1590"/>
    </row>
    <row r="1591" spans="17:18" x14ac:dyDescent="0.25">
      <c r="Q1591"/>
      <c r="R1591"/>
    </row>
    <row r="1592" spans="17:18" x14ac:dyDescent="0.25">
      <c r="Q1592"/>
      <c r="R1592"/>
    </row>
    <row r="1593" spans="17:18" x14ac:dyDescent="0.25">
      <c r="Q1593"/>
      <c r="R1593"/>
    </row>
    <row r="1594" spans="17:18" x14ac:dyDescent="0.25">
      <c r="Q1594"/>
      <c r="R1594"/>
    </row>
    <row r="1595" spans="17:18" x14ac:dyDescent="0.25">
      <c r="Q1595"/>
      <c r="R1595"/>
    </row>
    <row r="1596" spans="17:18" x14ac:dyDescent="0.25">
      <c r="Q1596"/>
      <c r="R1596"/>
    </row>
    <row r="1597" spans="17:18" x14ac:dyDescent="0.25">
      <c r="Q1597"/>
      <c r="R1597"/>
    </row>
    <row r="1598" spans="17:18" x14ac:dyDescent="0.25">
      <c r="Q1598"/>
      <c r="R1598"/>
    </row>
    <row r="1599" spans="17:18" x14ac:dyDescent="0.25">
      <c r="Q1599"/>
      <c r="R1599"/>
    </row>
    <row r="1600" spans="17:18" x14ac:dyDescent="0.25">
      <c r="Q1600"/>
      <c r="R1600"/>
    </row>
    <row r="1601" spans="17:18" x14ac:dyDescent="0.25">
      <c r="Q1601"/>
      <c r="R1601"/>
    </row>
    <row r="1602" spans="17:18" x14ac:dyDescent="0.25">
      <c r="Q1602"/>
      <c r="R1602"/>
    </row>
    <row r="1603" spans="17:18" x14ac:dyDescent="0.25">
      <c r="Q1603"/>
      <c r="R1603"/>
    </row>
    <row r="1604" spans="17:18" x14ac:dyDescent="0.25">
      <c r="Q1604"/>
      <c r="R1604"/>
    </row>
    <row r="1605" spans="17:18" x14ac:dyDescent="0.25">
      <c r="Q1605"/>
      <c r="R1605"/>
    </row>
    <row r="1606" spans="17:18" x14ac:dyDescent="0.25">
      <c r="Q1606"/>
      <c r="R1606"/>
    </row>
    <row r="1607" spans="17:18" x14ac:dyDescent="0.25">
      <c r="Q1607"/>
      <c r="R1607"/>
    </row>
    <row r="1608" spans="17:18" x14ac:dyDescent="0.25">
      <c r="Q1608"/>
      <c r="R1608"/>
    </row>
    <row r="1609" spans="17:18" x14ac:dyDescent="0.25">
      <c r="Q1609"/>
      <c r="R1609"/>
    </row>
    <row r="1610" spans="17:18" x14ac:dyDescent="0.25">
      <c r="Q1610"/>
      <c r="R1610"/>
    </row>
    <row r="1611" spans="17:18" x14ac:dyDescent="0.25">
      <c r="Q1611"/>
      <c r="R1611"/>
    </row>
    <row r="1612" spans="17:18" x14ac:dyDescent="0.25">
      <c r="Q1612"/>
      <c r="R1612"/>
    </row>
    <row r="1613" spans="17:18" x14ac:dyDescent="0.25">
      <c r="Q1613"/>
      <c r="R1613"/>
    </row>
    <row r="1614" spans="17:18" x14ac:dyDescent="0.25">
      <c r="Q1614"/>
      <c r="R1614"/>
    </row>
    <row r="1615" spans="17:18" x14ac:dyDescent="0.25">
      <c r="Q1615"/>
      <c r="R1615"/>
    </row>
    <row r="1616" spans="17:18" x14ac:dyDescent="0.25">
      <c r="Q1616"/>
      <c r="R1616"/>
    </row>
    <row r="1617" spans="17:18" x14ac:dyDescent="0.25">
      <c r="Q1617"/>
      <c r="R1617"/>
    </row>
    <row r="1618" spans="17:18" x14ac:dyDescent="0.25">
      <c r="Q1618"/>
      <c r="R1618"/>
    </row>
    <row r="1619" spans="17:18" x14ac:dyDescent="0.25">
      <c r="Q1619"/>
      <c r="R1619"/>
    </row>
    <row r="1620" spans="17:18" x14ac:dyDescent="0.25">
      <c r="Q1620"/>
      <c r="R1620"/>
    </row>
    <row r="1621" spans="17:18" x14ac:dyDescent="0.25">
      <c r="Q1621"/>
      <c r="R1621"/>
    </row>
    <row r="1622" spans="17:18" x14ac:dyDescent="0.25">
      <c r="Q1622"/>
      <c r="R1622"/>
    </row>
    <row r="1623" spans="17:18" x14ac:dyDescent="0.25">
      <c r="Q1623"/>
      <c r="R1623"/>
    </row>
    <row r="1624" spans="17:18" x14ac:dyDescent="0.25">
      <c r="Q1624"/>
      <c r="R1624"/>
    </row>
    <row r="1625" spans="17:18" x14ac:dyDescent="0.25">
      <c r="Q1625"/>
      <c r="R1625"/>
    </row>
    <row r="1626" spans="17:18" x14ac:dyDescent="0.25">
      <c r="Q1626"/>
      <c r="R1626"/>
    </row>
    <row r="1627" spans="17:18" x14ac:dyDescent="0.25">
      <c r="Q1627"/>
      <c r="R1627"/>
    </row>
    <row r="1628" spans="17:18" x14ac:dyDescent="0.25">
      <c r="Q1628"/>
      <c r="R1628"/>
    </row>
    <row r="1629" spans="17:18" x14ac:dyDescent="0.25">
      <c r="Q1629"/>
      <c r="R1629"/>
    </row>
    <row r="1630" spans="17:18" x14ac:dyDescent="0.25">
      <c r="Q1630"/>
      <c r="R1630"/>
    </row>
    <row r="1631" spans="17:18" x14ac:dyDescent="0.25">
      <c r="Q1631"/>
      <c r="R1631"/>
    </row>
    <row r="1632" spans="17:18" x14ac:dyDescent="0.25">
      <c r="Q1632"/>
      <c r="R1632"/>
    </row>
    <row r="1633" spans="17:18" x14ac:dyDescent="0.25">
      <c r="Q1633"/>
      <c r="R1633"/>
    </row>
    <row r="1634" spans="17:18" x14ac:dyDescent="0.25">
      <c r="Q1634"/>
      <c r="R1634"/>
    </row>
    <row r="1635" spans="17:18" x14ac:dyDescent="0.25">
      <c r="Q1635"/>
      <c r="R1635"/>
    </row>
    <row r="1636" spans="17:18" x14ac:dyDescent="0.25">
      <c r="Q1636"/>
      <c r="R1636"/>
    </row>
    <row r="1637" spans="17:18" x14ac:dyDescent="0.25">
      <c r="Q1637"/>
      <c r="R1637"/>
    </row>
    <row r="1638" spans="17:18" x14ac:dyDescent="0.25">
      <c r="Q1638"/>
      <c r="R1638"/>
    </row>
    <row r="1639" spans="17:18" x14ac:dyDescent="0.25">
      <c r="Q1639"/>
      <c r="R1639"/>
    </row>
    <row r="1640" spans="17:18" x14ac:dyDescent="0.25">
      <c r="Q1640"/>
      <c r="R1640"/>
    </row>
    <row r="1641" spans="17:18" x14ac:dyDescent="0.25">
      <c r="Q1641"/>
      <c r="R1641"/>
    </row>
    <row r="1642" spans="17:18" x14ac:dyDescent="0.25">
      <c r="Q1642"/>
      <c r="R1642"/>
    </row>
    <row r="1643" spans="17:18" x14ac:dyDescent="0.25">
      <c r="Q1643"/>
      <c r="R1643"/>
    </row>
    <row r="1644" spans="17:18" x14ac:dyDescent="0.25">
      <c r="Q1644"/>
      <c r="R1644"/>
    </row>
    <row r="1645" spans="17:18" x14ac:dyDescent="0.25">
      <c r="Q1645"/>
      <c r="R1645"/>
    </row>
    <row r="1646" spans="17:18" x14ac:dyDescent="0.25">
      <c r="Q1646"/>
      <c r="R1646"/>
    </row>
    <row r="1647" spans="17:18" x14ac:dyDescent="0.25">
      <c r="Q1647"/>
      <c r="R1647"/>
    </row>
    <row r="1648" spans="17:18" x14ac:dyDescent="0.25">
      <c r="Q1648"/>
      <c r="R1648"/>
    </row>
    <row r="1649" spans="17:18" x14ac:dyDescent="0.25">
      <c r="Q1649"/>
      <c r="R1649"/>
    </row>
    <row r="1650" spans="17:18" x14ac:dyDescent="0.25">
      <c r="Q1650"/>
      <c r="R1650"/>
    </row>
    <row r="1651" spans="17:18" x14ac:dyDescent="0.25">
      <c r="Q1651"/>
      <c r="R1651"/>
    </row>
    <row r="1652" spans="17:18" x14ac:dyDescent="0.25">
      <c r="Q1652"/>
      <c r="R1652"/>
    </row>
    <row r="1653" spans="17:18" x14ac:dyDescent="0.25">
      <c r="Q1653"/>
      <c r="R1653"/>
    </row>
    <row r="1654" spans="17:18" x14ac:dyDescent="0.25">
      <c r="Q1654"/>
      <c r="R1654"/>
    </row>
    <row r="1655" spans="17:18" x14ac:dyDescent="0.25">
      <c r="Q1655"/>
      <c r="R1655"/>
    </row>
    <row r="1656" spans="17:18" x14ac:dyDescent="0.25">
      <c r="Q1656"/>
      <c r="R1656"/>
    </row>
    <row r="1657" spans="17:18" x14ac:dyDescent="0.25">
      <c r="Q1657"/>
      <c r="R1657"/>
    </row>
    <row r="1658" spans="17:18" x14ac:dyDescent="0.25">
      <c r="Q1658"/>
      <c r="R1658"/>
    </row>
    <row r="1659" spans="17:18" x14ac:dyDescent="0.25">
      <c r="Q1659"/>
      <c r="R1659"/>
    </row>
    <row r="1660" spans="17:18" x14ac:dyDescent="0.25">
      <c r="Q1660"/>
      <c r="R1660"/>
    </row>
    <row r="1661" spans="17:18" x14ac:dyDescent="0.25">
      <c r="Q1661"/>
      <c r="R1661"/>
    </row>
    <row r="1662" spans="17:18" x14ac:dyDescent="0.25">
      <c r="Q1662"/>
      <c r="R1662"/>
    </row>
    <row r="1663" spans="17:18" x14ac:dyDescent="0.25">
      <c r="Q1663"/>
      <c r="R1663"/>
    </row>
    <row r="1664" spans="17:18" x14ac:dyDescent="0.25">
      <c r="Q1664"/>
      <c r="R1664"/>
    </row>
    <row r="1665" spans="17:18" x14ac:dyDescent="0.25">
      <c r="Q1665"/>
      <c r="R1665"/>
    </row>
    <row r="1666" spans="17:18" x14ac:dyDescent="0.25">
      <c r="Q1666"/>
      <c r="R1666"/>
    </row>
    <row r="1667" spans="17:18" x14ac:dyDescent="0.25">
      <c r="Q1667"/>
      <c r="R1667"/>
    </row>
    <row r="1668" spans="17:18" x14ac:dyDescent="0.25">
      <c r="Q1668"/>
      <c r="R1668"/>
    </row>
    <row r="1669" spans="17:18" x14ac:dyDescent="0.25">
      <c r="Q1669"/>
      <c r="R1669"/>
    </row>
    <row r="1670" spans="17:18" x14ac:dyDescent="0.25">
      <c r="Q1670"/>
      <c r="R1670"/>
    </row>
    <row r="1671" spans="17:18" x14ac:dyDescent="0.25">
      <c r="Q1671"/>
      <c r="R1671"/>
    </row>
    <row r="1672" spans="17:18" x14ac:dyDescent="0.25">
      <c r="Q1672"/>
      <c r="R1672"/>
    </row>
    <row r="1673" spans="17:18" x14ac:dyDescent="0.25">
      <c r="Q1673"/>
      <c r="R1673"/>
    </row>
    <row r="1674" spans="17:18" x14ac:dyDescent="0.25">
      <c r="Q1674"/>
      <c r="R1674"/>
    </row>
    <row r="1675" spans="17:18" x14ac:dyDescent="0.25">
      <c r="Q1675"/>
      <c r="R1675"/>
    </row>
    <row r="1676" spans="17:18" x14ac:dyDescent="0.25">
      <c r="Q1676"/>
      <c r="R1676"/>
    </row>
    <row r="1677" spans="17:18" x14ac:dyDescent="0.25">
      <c r="Q1677"/>
      <c r="R1677"/>
    </row>
    <row r="1678" spans="17:18" x14ac:dyDescent="0.25">
      <c r="Q1678"/>
      <c r="R1678"/>
    </row>
    <row r="1679" spans="17:18" x14ac:dyDescent="0.25">
      <c r="Q1679"/>
      <c r="R1679"/>
    </row>
    <row r="1680" spans="17:18" x14ac:dyDescent="0.25">
      <c r="Q1680"/>
      <c r="R1680"/>
    </row>
    <row r="1681" spans="17:18" x14ac:dyDescent="0.25">
      <c r="Q1681"/>
      <c r="R1681"/>
    </row>
    <row r="1682" spans="17:18" x14ac:dyDescent="0.25">
      <c r="Q1682"/>
      <c r="R1682"/>
    </row>
    <row r="1683" spans="17:18" x14ac:dyDescent="0.25">
      <c r="Q1683"/>
      <c r="R1683"/>
    </row>
    <row r="1684" spans="17:18" x14ac:dyDescent="0.25">
      <c r="Q1684"/>
      <c r="R1684"/>
    </row>
    <row r="1685" spans="17:18" x14ac:dyDescent="0.25">
      <c r="Q1685"/>
      <c r="R1685"/>
    </row>
    <row r="1686" spans="17:18" x14ac:dyDescent="0.25">
      <c r="Q1686"/>
      <c r="R1686"/>
    </row>
    <row r="1687" spans="17:18" x14ac:dyDescent="0.25">
      <c r="Q1687"/>
      <c r="R1687"/>
    </row>
    <row r="1688" spans="17:18" x14ac:dyDescent="0.25">
      <c r="Q1688"/>
      <c r="R1688"/>
    </row>
    <row r="1689" spans="17:18" x14ac:dyDescent="0.25">
      <c r="Q1689"/>
      <c r="R1689"/>
    </row>
    <row r="1690" spans="17:18" x14ac:dyDescent="0.25">
      <c r="Q1690"/>
      <c r="R1690"/>
    </row>
    <row r="1691" spans="17:18" x14ac:dyDescent="0.25">
      <c r="Q1691"/>
      <c r="R1691"/>
    </row>
    <row r="1692" spans="17:18" x14ac:dyDescent="0.25">
      <c r="Q1692"/>
      <c r="R1692"/>
    </row>
    <row r="1693" spans="17:18" x14ac:dyDescent="0.25">
      <c r="Q1693"/>
      <c r="R1693"/>
    </row>
    <row r="1694" spans="17:18" x14ac:dyDescent="0.25">
      <c r="Q1694"/>
      <c r="R1694"/>
    </row>
    <row r="1695" spans="17:18" x14ac:dyDescent="0.25">
      <c r="Q1695"/>
      <c r="R1695"/>
    </row>
    <row r="1696" spans="17:18" x14ac:dyDescent="0.25">
      <c r="Q1696"/>
      <c r="R1696"/>
    </row>
    <row r="1697" spans="17:18" x14ac:dyDescent="0.25">
      <c r="Q1697"/>
      <c r="R1697"/>
    </row>
    <row r="1698" spans="17:18" x14ac:dyDescent="0.25">
      <c r="Q1698"/>
      <c r="R1698"/>
    </row>
    <row r="1699" spans="17:18" x14ac:dyDescent="0.25">
      <c r="Q1699"/>
      <c r="R1699"/>
    </row>
    <row r="1700" spans="17:18" x14ac:dyDescent="0.25">
      <c r="Q1700"/>
      <c r="R1700"/>
    </row>
    <row r="1701" spans="17:18" x14ac:dyDescent="0.25">
      <c r="Q1701"/>
      <c r="R1701"/>
    </row>
    <row r="1702" spans="17:18" x14ac:dyDescent="0.25">
      <c r="Q1702"/>
      <c r="R1702"/>
    </row>
    <row r="1703" spans="17:18" x14ac:dyDescent="0.25">
      <c r="Q1703"/>
      <c r="R1703"/>
    </row>
    <row r="1704" spans="17:18" x14ac:dyDescent="0.25">
      <c r="Q1704"/>
      <c r="R1704"/>
    </row>
    <row r="1705" spans="17:18" x14ac:dyDescent="0.25">
      <c r="Q1705"/>
      <c r="R1705"/>
    </row>
    <row r="1706" spans="17:18" x14ac:dyDescent="0.25">
      <c r="Q1706"/>
      <c r="R1706"/>
    </row>
    <row r="1707" spans="17:18" x14ac:dyDescent="0.25">
      <c r="Q1707"/>
      <c r="R1707"/>
    </row>
    <row r="1708" spans="17:18" x14ac:dyDescent="0.25">
      <c r="Q1708"/>
      <c r="R1708"/>
    </row>
    <row r="1709" spans="17:18" x14ac:dyDescent="0.25">
      <c r="Q1709"/>
      <c r="R1709"/>
    </row>
    <row r="1710" spans="17:18" x14ac:dyDescent="0.25">
      <c r="Q1710"/>
      <c r="R1710"/>
    </row>
    <row r="1711" spans="17:18" x14ac:dyDescent="0.25">
      <c r="Q1711"/>
      <c r="R1711"/>
    </row>
    <row r="1712" spans="17:18" x14ac:dyDescent="0.25">
      <c r="Q1712"/>
      <c r="R1712"/>
    </row>
    <row r="1713" spans="17:18" x14ac:dyDescent="0.25">
      <c r="Q1713"/>
      <c r="R1713"/>
    </row>
    <row r="1714" spans="17:18" x14ac:dyDescent="0.25">
      <c r="Q1714"/>
      <c r="R1714"/>
    </row>
    <row r="1715" spans="17:18" x14ac:dyDescent="0.25">
      <c r="Q1715"/>
      <c r="R1715"/>
    </row>
    <row r="1716" spans="17:18" x14ac:dyDescent="0.25">
      <c r="Q1716"/>
      <c r="R1716"/>
    </row>
    <row r="1717" spans="17:18" x14ac:dyDescent="0.25">
      <c r="Q1717"/>
      <c r="R1717"/>
    </row>
    <row r="1718" spans="17:18" x14ac:dyDescent="0.25">
      <c r="Q1718"/>
      <c r="R1718"/>
    </row>
    <row r="1719" spans="17:18" x14ac:dyDescent="0.25">
      <c r="Q1719"/>
      <c r="R1719"/>
    </row>
    <row r="1720" spans="17:18" x14ac:dyDescent="0.25">
      <c r="Q1720"/>
      <c r="R1720"/>
    </row>
    <row r="1721" spans="17:18" x14ac:dyDescent="0.25">
      <c r="Q1721"/>
      <c r="R1721"/>
    </row>
    <row r="1722" spans="17:18" x14ac:dyDescent="0.25">
      <c r="Q1722"/>
      <c r="R1722"/>
    </row>
    <row r="1723" spans="17:18" x14ac:dyDescent="0.25">
      <c r="Q1723"/>
      <c r="R1723"/>
    </row>
    <row r="1724" spans="17:18" x14ac:dyDescent="0.25">
      <c r="Q1724"/>
      <c r="R1724"/>
    </row>
    <row r="1725" spans="17:18" x14ac:dyDescent="0.25">
      <c r="Q1725"/>
      <c r="R1725"/>
    </row>
    <row r="1726" spans="17:18" x14ac:dyDescent="0.25">
      <c r="Q1726"/>
      <c r="R1726"/>
    </row>
    <row r="1727" spans="17:18" x14ac:dyDescent="0.25">
      <c r="Q1727"/>
      <c r="R1727"/>
    </row>
    <row r="1728" spans="17:18" x14ac:dyDescent="0.25">
      <c r="Q1728"/>
      <c r="R1728"/>
    </row>
    <row r="1729" spans="17:18" x14ac:dyDescent="0.25">
      <c r="Q1729"/>
      <c r="R1729"/>
    </row>
    <row r="1730" spans="17:18" x14ac:dyDescent="0.25">
      <c r="Q1730"/>
      <c r="R1730"/>
    </row>
    <row r="1731" spans="17:18" x14ac:dyDescent="0.25">
      <c r="Q1731"/>
      <c r="R1731"/>
    </row>
    <row r="1732" spans="17:18" x14ac:dyDescent="0.25">
      <c r="Q1732"/>
      <c r="R1732"/>
    </row>
    <row r="1733" spans="17:18" x14ac:dyDescent="0.25">
      <c r="Q1733"/>
      <c r="R1733"/>
    </row>
    <row r="1734" spans="17:18" x14ac:dyDescent="0.25">
      <c r="Q1734"/>
      <c r="R1734"/>
    </row>
    <row r="1735" spans="17:18" x14ac:dyDescent="0.25">
      <c r="Q1735"/>
      <c r="R1735"/>
    </row>
    <row r="1736" spans="17:18" x14ac:dyDescent="0.25">
      <c r="Q1736"/>
      <c r="R1736"/>
    </row>
    <row r="1737" spans="17:18" x14ac:dyDescent="0.25">
      <c r="Q1737"/>
      <c r="R1737"/>
    </row>
    <row r="1738" spans="17:18" x14ac:dyDescent="0.25">
      <c r="Q1738"/>
      <c r="R1738"/>
    </row>
    <row r="1739" spans="17:18" x14ac:dyDescent="0.25">
      <c r="Q1739"/>
      <c r="R1739"/>
    </row>
    <row r="1740" spans="17:18" x14ac:dyDescent="0.25">
      <c r="Q1740"/>
      <c r="R1740"/>
    </row>
    <row r="1741" spans="17:18" x14ac:dyDescent="0.25">
      <c r="Q1741"/>
      <c r="R1741"/>
    </row>
    <row r="1742" spans="17:18" x14ac:dyDescent="0.25">
      <c r="Q1742"/>
      <c r="R1742"/>
    </row>
    <row r="1743" spans="17:18" x14ac:dyDescent="0.25">
      <c r="Q1743"/>
      <c r="R1743"/>
    </row>
    <row r="1744" spans="17:18" x14ac:dyDescent="0.25">
      <c r="Q1744"/>
      <c r="R1744"/>
    </row>
    <row r="1745" spans="17:18" x14ac:dyDescent="0.25">
      <c r="Q1745"/>
      <c r="R1745"/>
    </row>
    <row r="1746" spans="17:18" x14ac:dyDescent="0.25">
      <c r="Q1746"/>
      <c r="R1746"/>
    </row>
    <row r="1747" spans="17:18" x14ac:dyDescent="0.25">
      <c r="Q1747"/>
      <c r="R1747"/>
    </row>
    <row r="1748" spans="17:18" x14ac:dyDescent="0.25">
      <c r="Q1748"/>
      <c r="R1748"/>
    </row>
    <row r="1749" spans="17:18" x14ac:dyDescent="0.25">
      <c r="Q1749"/>
      <c r="R1749"/>
    </row>
    <row r="1750" spans="17:18" x14ac:dyDescent="0.25">
      <c r="Q1750"/>
      <c r="R1750"/>
    </row>
    <row r="1751" spans="17:18" x14ac:dyDescent="0.25">
      <c r="Q1751"/>
      <c r="R1751"/>
    </row>
    <row r="1752" spans="17:18" x14ac:dyDescent="0.25">
      <c r="Q1752"/>
      <c r="R1752"/>
    </row>
    <row r="1753" spans="17:18" x14ac:dyDescent="0.25">
      <c r="Q1753"/>
      <c r="R1753"/>
    </row>
    <row r="1754" spans="17:18" x14ac:dyDescent="0.25">
      <c r="Q1754"/>
      <c r="R1754"/>
    </row>
    <row r="1755" spans="17:18" x14ac:dyDescent="0.25">
      <c r="Q1755"/>
      <c r="R1755"/>
    </row>
    <row r="1756" spans="17:18" x14ac:dyDescent="0.25">
      <c r="Q1756"/>
      <c r="R1756"/>
    </row>
    <row r="1757" spans="17:18" x14ac:dyDescent="0.25">
      <c r="Q1757"/>
      <c r="R1757"/>
    </row>
    <row r="1758" spans="17:18" x14ac:dyDescent="0.25">
      <c r="Q1758"/>
      <c r="R1758"/>
    </row>
    <row r="1759" spans="17:18" x14ac:dyDescent="0.25">
      <c r="Q1759"/>
      <c r="R1759"/>
    </row>
    <row r="1760" spans="17:18" x14ac:dyDescent="0.25">
      <c r="Q1760"/>
      <c r="R1760"/>
    </row>
    <row r="1761" spans="17:18" x14ac:dyDescent="0.25">
      <c r="Q1761"/>
      <c r="R1761"/>
    </row>
    <row r="1762" spans="17:18" x14ac:dyDescent="0.25">
      <c r="Q1762"/>
      <c r="R1762"/>
    </row>
    <row r="1763" spans="17:18" x14ac:dyDescent="0.25">
      <c r="Q1763"/>
      <c r="R1763"/>
    </row>
    <row r="1764" spans="17:18" x14ac:dyDescent="0.25">
      <c r="Q1764"/>
      <c r="R1764"/>
    </row>
    <row r="1765" spans="17:18" x14ac:dyDescent="0.25">
      <c r="Q1765"/>
      <c r="R1765"/>
    </row>
    <row r="1766" spans="17:18" x14ac:dyDescent="0.25">
      <c r="Q1766"/>
      <c r="R1766"/>
    </row>
    <row r="1767" spans="17:18" x14ac:dyDescent="0.25">
      <c r="Q1767"/>
      <c r="R1767"/>
    </row>
    <row r="1768" spans="17:18" x14ac:dyDescent="0.25">
      <c r="Q1768"/>
      <c r="R1768"/>
    </row>
    <row r="1769" spans="17:18" x14ac:dyDescent="0.25">
      <c r="Q1769"/>
      <c r="R1769"/>
    </row>
    <row r="1770" spans="17:18" x14ac:dyDescent="0.25">
      <c r="Q1770"/>
      <c r="R1770"/>
    </row>
    <row r="1771" spans="17:18" x14ac:dyDescent="0.25">
      <c r="Q1771"/>
      <c r="R1771"/>
    </row>
    <row r="1772" spans="17:18" x14ac:dyDescent="0.25">
      <c r="Q1772"/>
      <c r="R1772"/>
    </row>
    <row r="1773" spans="17:18" x14ac:dyDescent="0.25">
      <c r="Q1773"/>
      <c r="R1773"/>
    </row>
    <row r="1774" spans="17:18" x14ac:dyDescent="0.25">
      <c r="Q1774"/>
      <c r="R1774"/>
    </row>
    <row r="1775" spans="17:18" x14ac:dyDescent="0.25">
      <c r="Q1775"/>
      <c r="R1775"/>
    </row>
    <row r="1776" spans="17:18" x14ac:dyDescent="0.25">
      <c r="Q1776"/>
      <c r="R1776"/>
    </row>
    <row r="1777" spans="17:18" x14ac:dyDescent="0.25">
      <c r="Q1777"/>
      <c r="R1777"/>
    </row>
    <row r="1778" spans="17:18" x14ac:dyDescent="0.25">
      <c r="Q1778"/>
      <c r="R1778"/>
    </row>
    <row r="1779" spans="17:18" x14ac:dyDescent="0.25">
      <c r="Q1779"/>
      <c r="R1779"/>
    </row>
    <row r="1780" spans="17:18" x14ac:dyDescent="0.25">
      <c r="Q1780"/>
      <c r="R1780"/>
    </row>
    <row r="1781" spans="17:18" x14ac:dyDescent="0.25">
      <c r="Q1781"/>
      <c r="R1781"/>
    </row>
    <row r="1782" spans="17:18" x14ac:dyDescent="0.25">
      <c r="Q1782"/>
      <c r="R1782"/>
    </row>
    <row r="1783" spans="17:18" x14ac:dyDescent="0.25">
      <c r="Q1783"/>
      <c r="R1783"/>
    </row>
    <row r="1784" spans="17:18" x14ac:dyDescent="0.25">
      <c r="Q1784"/>
      <c r="R1784"/>
    </row>
    <row r="1785" spans="17:18" x14ac:dyDescent="0.25">
      <c r="Q1785"/>
      <c r="R1785"/>
    </row>
    <row r="1786" spans="17:18" x14ac:dyDescent="0.25">
      <c r="Q1786"/>
      <c r="R1786"/>
    </row>
    <row r="1787" spans="17:18" x14ac:dyDescent="0.25">
      <c r="Q1787"/>
      <c r="R1787"/>
    </row>
    <row r="1788" spans="17:18" x14ac:dyDescent="0.25">
      <c r="Q1788"/>
      <c r="R1788"/>
    </row>
    <row r="1789" spans="17:18" x14ac:dyDescent="0.25">
      <c r="Q1789"/>
      <c r="R1789"/>
    </row>
    <row r="1790" spans="17:18" x14ac:dyDescent="0.25">
      <c r="Q1790"/>
      <c r="R1790"/>
    </row>
    <row r="1791" spans="17:18" x14ac:dyDescent="0.25">
      <c r="Q1791"/>
      <c r="R1791"/>
    </row>
    <row r="1792" spans="17:18" x14ac:dyDescent="0.25">
      <c r="Q1792"/>
      <c r="R1792"/>
    </row>
    <row r="1793" spans="17:18" x14ac:dyDescent="0.25">
      <c r="Q1793"/>
      <c r="R1793"/>
    </row>
    <row r="1794" spans="17:18" x14ac:dyDescent="0.25">
      <c r="Q1794"/>
      <c r="R1794"/>
    </row>
    <row r="1795" spans="17:18" x14ac:dyDescent="0.25">
      <c r="Q1795"/>
      <c r="R1795"/>
    </row>
    <row r="1796" spans="17:18" x14ac:dyDescent="0.25">
      <c r="Q1796"/>
      <c r="R1796"/>
    </row>
    <row r="1797" spans="17:18" x14ac:dyDescent="0.25">
      <c r="Q1797"/>
      <c r="R1797"/>
    </row>
    <row r="1798" spans="17:18" x14ac:dyDescent="0.25">
      <c r="Q1798"/>
      <c r="R1798"/>
    </row>
    <row r="1799" spans="17:18" x14ac:dyDescent="0.25">
      <c r="Q1799"/>
      <c r="R1799"/>
    </row>
    <row r="1800" spans="17:18" x14ac:dyDescent="0.25">
      <c r="Q1800"/>
      <c r="R1800"/>
    </row>
    <row r="1801" spans="17:18" x14ac:dyDescent="0.25">
      <c r="Q1801"/>
      <c r="R1801"/>
    </row>
    <row r="1802" spans="17:18" x14ac:dyDescent="0.25">
      <c r="Q1802"/>
      <c r="R1802"/>
    </row>
    <row r="1803" spans="17:18" x14ac:dyDescent="0.25">
      <c r="Q1803"/>
      <c r="R1803"/>
    </row>
    <row r="1804" spans="17:18" x14ac:dyDescent="0.25">
      <c r="Q1804"/>
      <c r="R1804"/>
    </row>
    <row r="1805" spans="17:18" x14ac:dyDescent="0.25">
      <c r="Q1805"/>
      <c r="R1805"/>
    </row>
    <row r="1806" spans="17:18" x14ac:dyDescent="0.25">
      <c r="Q1806"/>
      <c r="R1806"/>
    </row>
    <row r="1807" spans="17:18" x14ac:dyDescent="0.25">
      <c r="Q1807"/>
      <c r="R1807"/>
    </row>
    <row r="1808" spans="17:18" x14ac:dyDescent="0.25">
      <c r="Q1808"/>
      <c r="R1808"/>
    </row>
    <row r="1809" spans="17:18" x14ac:dyDescent="0.25">
      <c r="Q1809"/>
      <c r="R1809"/>
    </row>
    <row r="1810" spans="17:18" x14ac:dyDescent="0.25">
      <c r="Q1810"/>
      <c r="R1810"/>
    </row>
    <row r="1811" spans="17:18" x14ac:dyDescent="0.25">
      <c r="Q1811"/>
      <c r="R1811"/>
    </row>
    <row r="1812" spans="17:18" x14ac:dyDescent="0.25">
      <c r="Q1812"/>
      <c r="R1812"/>
    </row>
    <row r="1813" spans="17:18" x14ac:dyDescent="0.25">
      <c r="Q1813"/>
      <c r="R1813"/>
    </row>
    <row r="1814" spans="17:18" x14ac:dyDescent="0.25">
      <c r="Q1814"/>
      <c r="R1814"/>
    </row>
    <row r="1815" spans="17:18" x14ac:dyDescent="0.25">
      <c r="Q1815"/>
      <c r="R1815"/>
    </row>
    <row r="1816" spans="17:18" x14ac:dyDescent="0.25">
      <c r="Q1816"/>
      <c r="R1816"/>
    </row>
    <row r="1817" spans="17:18" x14ac:dyDescent="0.25">
      <c r="Q1817"/>
      <c r="R1817"/>
    </row>
    <row r="1818" spans="17:18" x14ac:dyDescent="0.25">
      <c r="Q1818"/>
      <c r="R1818"/>
    </row>
    <row r="1819" spans="17:18" x14ac:dyDescent="0.25">
      <c r="Q1819"/>
      <c r="R1819"/>
    </row>
    <row r="1820" spans="17:18" x14ac:dyDescent="0.25">
      <c r="Q1820"/>
      <c r="R1820"/>
    </row>
    <row r="1821" spans="17:18" x14ac:dyDescent="0.25">
      <c r="Q1821"/>
      <c r="R1821"/>
    </row>
    <row r="1822" spans="17:18" x14ac:dyDescent="0.25">
      <c r="Q1822"/>
      <c r="R1822"/>
    </row>
    <row r="1823" spans="17:18" x14ac:dyDescent="0.25">
      <c r="Q1823"/>
      <c r="R1823"/>
    </row>
    <row r="1824" spans="17:18" x14ac:dyDescent="0.25">
      <c r="Q1824"/>
      <c r="R1824"/>
    </row>
    <row r="1825" spans="17:18" x14ac:dyDescent="0.25">
      <c r="Q1825"/>
      <c r="R1825"/>
    </row>
    <row r="1826" spans="17:18" x14ac:dyDescent="0.25">
      <c r="Q1826"/>
      <c r="R1826"/>
    </row>
    <row r="1827" spans="17:18" x14ac:dyDescent="0.25">
      <c r="Q1827"/>
      <c r="R1827"/>
    </row>
    <row r="1828" spans="17:18" x14ac:dyDescent="0.25">
      <c r="Q1828"/>
      <c r="R1828"/>
    </row>
    <row r="1829" spans="17:18" x14ac:dyDescent="0.25">
      <c r="Q1829"/>
      <c r="R1829"/>
    </row>
    <row r="1830" spans="17:18" x14ac:dyDescent="0.25">
      <c r="Q1830"/>
      <c r="R1830"/>
    </row>
    <row r="1831" spans="17:18" x14ac:dyDescent="0.25">
      <c r="Q1831"/>
      <c r="R1831"/>
    </row>
    <row r="1832" spans="17:18" x14ac:dyDescent="0.25">
      <c r="Q1832"/>
      <c r="R1832"/>
    </row>
    <row r="1833" spans="17:18" x14ac:dyDescent="0.25">
      <c r="Q1833"/>
      <c r="R1833"/>
    </row>
    <row r="1834" spans="17:18" x14ac:dyDescent="0.25">
      <c r="Q1834"/>
      <c r="R1834"/>
    </row>
    <row r="1835" spans="17:18" x14ac:dyDescent="0.25">
      <c r="Q1835"/>
      <c r="R1835"/>
    </row>
    <row r="1836" spans="17:18" x14ac:dyDescent="0.25">
      <c r="Q1836"/>
      <c r="R1836"/>
    </row>
    <row r="1837" spans="17:18" x14ac:dyDescent="0.25">
      <c r="Q1837"/>
      <c r="R1837"/>
    </row>
    <row r="1838" spans="17:18" x14ac:dyDescent="0.25">
      <c r="Q1838"/>
      <c r="R1838"/>
    </row>
    <row r="1839" spans="17:18" x14ac:dyDescent="0.25">
      <c r="Q1839"/>
      <c r="R1839"/>
    </row>
    <row r="1840" spans="17:18" x14ac:dyDescent="0.25">
      <c r="Q1840"/>
      <c r="R1840"/>
    </row>
    <row r="1841" spans="17:18" x14ac:dyDescent="0.25">
      <c r="Q1841"/>
      <c r="R1841"/>
    </row>
    <row r="1842" spans="17:18" x14ac:dyDescent="0.25">
      <c r="Q1842"/>
      <c r="R1842"/>
    </row>
    <row r="1843" spans="17:18" x14ac:dyDescent="0.25">
      <c r="Q1843"/>
      <c r="R1843"/>
    </row>
    <row r="1844" spans="17:18" x14ac:dyDescent="0.25">
      <c r="Q1844"/>
      <c r="R1844"/>
    </row>
    <row r="1845" spans="17:18" x14ac:dyDescent="0.25">
      <c r="Q1845"/>
      <c r="R1845"/>
    </row>
    <row r="1846" spans="17:18" x14ac:dyDescent="0.25">
      <c r="Q1846"/>
      <c r="R1846"/>
    </row>
    <row r="1847" spans="17:18" x14ac:dyDescent="0.25">
      <c r="Q1847"/>
      <c r="R1847"/>
    </row>
    <row r="1848" spans="17:18" x14ac:dyDescent="0.25">
      <c r="Q1848"/>
      <c r="R1848"/>
    </row>
    <row r="1849" spans="17:18" x14ac:dyDescent="0.25">
      <c r="Q1849"/>
      <c r="R1849"/>
    </row>
    <row r="1850" spans="17:18" x14ac:dyDescent="0.25">
      <c r="Q1850"/>
      <c r="R1850"/>
    </row>
    <row r="1851" spans="17:18" x14ac:dyDescent="0.25">
      <c r="Q1851"/>
      <c r="R1851"/>
    </row>
    <row r="1852" spans="17:18" x14ac:dyDescent="0.25">
      <c r="Q1852"/>
      <c r="R1852"/>
    </row>
    <row r="1853" spans="17:18" x14ac:dyDescent="0.25">
      <c r="Q1853"/>
      <c r="R1853"/>
    </row>
    <row r="1854" spans="17:18" x14ac:dyDescent="0.25">
      <c r="Q1854"/>
      <c r="R1854"/>
    </row>
    <row r="1855" spans="17:18" x14ac:dyDescent="0.25">
      <c r="Q1855"/>
      <c r="R1855"/>
    </row>
    <row r="1856" spans="17:18" x14ac:dyDescent="0.25">
      <c r="Q1856"/>
      <c r="R1856"/>
    </row>
    <row r="1857" spans="17:18" x14ac:dyDescent="0.25">
      <c r="Q1857"/>
      <c r="R1857"/>
    </row>
    <row r="1858" spans="17:18" x14ac:dyDescent="0.25">
      <c r="Q1858"/>
      <c r="R1858"/>
    </row>
    <row r="1859" spans="17:18" x14ac:dyDescent="0.25">
      <c r="Q1859"/>
      <c r="R1859"/>
    </row>
    <row r="1860" spans="17:18" x14ac:dyDescent="0.25">
      <c r="Q1860"/>
      <c r="R1860"/>
    </row>
    <row r="1861" spans="17:18" x14ac:dyDescent="0.25">
      <c r="Q1861"/>
      <c r="R1861"/>
    </row>
    <row r="1862" spans="17:18" x14ac:dyDescent="0.25">
      <c r="Q1862"/>
      <c r="R1862"/>
    </row>
    <row r="1863" spans="17:18" x14ac:dyDescent="0.25">
      <c r="Q1863"/>
      <c r="R1863"/>
    </row>
    <row r="1864" spans="17:18" x14ac:dyDescent="0.25">
      <c r="Q1864"/>
      <c r="R1864"/>
    </row>
    <row r="1865" spans="17:18" x14ac:dyDescent="0.25">
      <c r="Q1865"/>
      <c r="R1865"/>
    </row>
    <row r="1866" spans="17:18" x14ac:dyDescent="0.25">
      <c r="Q1866"/>
      <c r="R1866"/>
    </row>
    <row r="1867" spans="17:18" x14ac:dyDescent="0.25">
      <c r="Q1867"/>
      <c r="R1867"/>
    </row>
    <row r="1868" spans="17:18" x14ac:dyDescent="0.25">
      <c r="Q1868"/>
      <c r="R1868"/>
    </row>
    <row r="1869" spans="17:18" x14ac:dyDescent="0.25">
      <c r="Q1869"/>
      <c r="R1869"/>
    </row>
    <row r="1870" spans="17:18" x14ac:dyDescent="0.25">
      <c r="Q1870"/>
      <c r="R1870"/>
    </row>
    <row r="1871" spans="17:18" x14ac:dyDescent="0.25">
      <c r="Q1871"/>
      <c r="R1871"/>
    </row>
    <row r="1872" spans="17:18" x14ac:dyDescent="0.25">
      <c r="Q1872"/>
      <c r="R1872"/>
    </row>
    <row r="1873" spans="17:18" x14ac:dyDescent="0.25">
      <c r="Q1873"/>
      <c r="R1873"/>
    </row>
    <row r="1874" spans="17:18" x14ac:dyDescent="0.25">
      <c r="Q1874"/>
      <c r="R1874"/>
    </row>
    <row r="1875" spans="17:18" x14ac:dyDescent="0.25">
      <c r="Q1875"/>
      <c r="R1875"/>
    </row>
    <row r="1876" spans="17:18" x14ac:dyDescent="0.25">
      <c r="Q1876"/>
      <c r="R1876"/>
    </row>
    <row r="1877" spans="17:18" x14ac:dyDescent="0.25">
      <c r="Q1877"/>
      <c r="R1877"/>
    </row>
    <row r="1878" spans="17:18" x14ac:dyDescent="0.25">
      <c r="Q1878"/>
      <c r="R1878"/>
    </row>
    <row r="1879" spans="17:18" x14ac:dyDescent="0.25">
      <c r="Q1879"/>
      <c r="R1879"/>
    </row>
    <row r="1880" spans="17:18" x14ac:dyDescent="0.25">
      <c r="Q1880"/>
      <c r="R1880"/>
    </row>
    <row r="1881" spans="17:18" x14ac:dyDescent="0.25">
      <c r="Q1881"/>
      <c r="R1881"/>
    </row>
    <row r="1882" spans="17:18" x14ac:dyDescent="0.25">
      <c r="Q1882"/>
      <c r="R1882"/>
    </row>
    <row r="1883" spans="17:18" x14ac:dyDescent="0.25">
      <c r="Q1883"/>
      <c r="R1883"/>
    </row>
    <row r="1884" spans="17:18" x14ac:dyDescent="0.25">
      <c r="Q1884"/>
      <c r="R1884"/>
    </row>
    <row r="1885" spans="17:18" x14ac:dyDescent="0.25">
      <c r="Q1885"/>
      <c r="R1885"/>
    </row>
    <row r="1886" spans="17:18" x14ac:dyDescent="0.25">
      <c r="Q1886"/>
      <c r="R1886"/>
    </row>
    <row r="1887" spans="17:18" x14ac:dyDescent="0.25">
      <c r="Q1887"/>
      <c r="R1887"/>
    </row>
    <row r="1888" spans="17:18" x14ac:dyDescent="0.25">
      <c r="Q1888"/>
      <c r="R1888"/>
    </row>
    <row r="1889" spans="17:18" x14ac:dyDescent="0.25">
      <c r="Q1889"/>
      <c r="R1889"/>
    </row>
    <row r="1890" spans="17:18" x14ac:dyDescent="0.25">
      <c r="Q1890"/>
      <c r="R1890"/>
    </row>
    <row r="1891" spans="17:18" x14ac:dyDescent="0.25">
      <c r="Q1891"/>
      <c r="R1891"/>
    </row>
    <row r="1892" spans="17:18" x14ac:dyDescent="0.25">
      <c r="Q1892"/>
      <c r="R1892"/>
    </row>
    <row r="1893" spans="17:18" x14ac:dyDescent="0.25">
      <c r="Q1893"/>
      <c r="R1893"/>
    </row>
    <row r="1894" spans="17:18" x14ac:dyDescent="0.25">
      <c r="Q1894"/>
      <c r="R1894"/>
    </row>
    <row r="1895" spans="17:18" x14ac:dyDescent="0.25">
      <c r="Q1895"/>
      <c r="R1895"/>
    </row>
    <row r="1896" spans="17:18" x14ac:dyDescent="0.25">
      <c r="Q1896"/>
      <c r="R1896"/>
    </row>
    <row r="1897" spans="17:18" x14ac:dyDescent="0.25">
      <c r="Q1897"/>
      <c r="R1897"/>
    </row>
    <row r="1898" spans="17:18" x14ac:dyDescent="0.25">
      <c r="Q1898"/>
      <c r="R1898"/>
    </row>
    <row r="1899" spans="17:18" x14ac:dyDescent="0.25">
      <c r="Q1899"/>
      <c r="R1899"/>
    </row>
    <row r="1900" spans="17:18" x14ac:dyDescent="0.25">
      <c r="Q1900"/>
      <c r="R1900"/>
    </row>
    <row r="1901" spans="17:18" x14ac:dyDescent="0.25">
      <c r="Q1901"/>
      <c r="R1901"/>
    </row>
    <row r="1902" spans="17:18" x14ac:dyDescent="0.25">
      <c r="Q1902"/>
      <c r="R1902"/>
    </row>
    <row r="1903" spans="17:18" x14ac:dyDescent="0.25">
      <c r="Q1903"/>
      <c r="R1903"/>
    </row>
    <row r="1904" spans="17:18" x14ac:dyDescent="0.25">
      <c r="Q1904"/>
      <c r="R1904"/>
    </row>
    <row r="1905" spans="17:18" x14ac:dyDescent="0.25">
      <c r="Q1905"/>
      <c r="R1905"/>
    </row>
    <row r="1906" spans="17:18" x14ac:dyDescent="0.25">
      <c r="Q1906"/>
      <c r="R1906"/>
    </row>
    <row r="1907" spans="17:18" x14ac:dyDescent="0.25">
      <c r="Q1907"/>
      <c r="R1907"/>
    </row>
    <row r="1908" spans="17:18" x14ac:dyDescent="0.25">
      <c r="Q1908"/>
      <c r="R1908"/>
    </row>
    <row r="1909" spans="17:18" x14ac:dyDescent="0.25">
      <c r="Q1909"/>
      <c r="R1909"/>
    </row>
    <row r="1910" spans="17:18" x14ac:dyDescent="0.25">
      <c r="Q1910"/>
      <c r="R1910"/>
    </row>
    <row r="1911" spans="17:18" x14ac:dyDescent="0.25">
      <c r="Q1911"/>
      <c r="R1911"/>
    </row>
    <row r="1912" spans="17:18" x14ac:dyDescent="0.25">
      <c r="Q1912"/>
      <c r="R1912"/>
    </row>
    <row r="1913" spans="17:18" x14ac:dyDescent="0.25">
      <c r="Q1913"/>
      <c r="R1913"/>
    </row>
    <row r="1914" spans="17:18" x14ac:dyDescent="0.25">
      <c r="Q1914"/>
      <c r="R1914"/>
    </row>
    <row r="1915" spans="17:18" x14ac:dyDescent="0.25">
      <c r="Q1915"/>
      <c r="R1915"/>
    </row>
    <row r="1916" spans="17:18" x14ac:dyDescent="0.25">
      <c r="Q1916"/>
      <c r="R1916"/>
    </row>
    <row r="1917" spans="17:18" x14ac:dyDescent="0.25">
      <c r="Q1917"/>
      <c r="R1917"/>
    </row>
    <row r="1918" spans="17:18" x14ac:dyDescent="0.25">
      <c r="Q1918"/>
      <c r="R1918"/>
    </row>
    <row r="1919" spans="17:18" x14ac:dyDescent="0.25">
      <c r="Q1919"/>
      <c r="R1919"/>
    </row>
    <row r="1920" spans="17:18" x14ac:dyDescent="0.25">
      <c r="Q1920"/>
      <c r="R1920"/>
    </row>
    <row r="1921" spans="17:18" x14ac:dyDescent="0.25">
      <c r="Q1921"/>
      <c r="R1921"/>
    </row>
    <row r="1922" spans="17:18" x14ac:dyDescent="0.25">
      <c r="Q1922"/>
      <c r="R1922"/>
    </row>
    <row r="1923" spans="17:18" x14ac:dyDescent="0.25">
      <c r="Q1923"/>
      <c r="R1923"/>
    </row>
    <row r="1924" spans="17:18" x14ac:dyDescent="0.25">
      <c r="Q1924"/>
      <c r="R1924"/>
    </row>
    <row r="1925" spans="17:18" x14ac:dyDescent="0.25">
      <c r="Q1925"/>
      <c r="R1925"/>
    </row>
    <row r="1926" spans="17:18" x14ac:dyDescent="0.25">
      <c r="Q1926"/>
      <c r="R1926"/>
    </row>
    <row r="1927" spans="17:18" x14ac:dyDescent="0.25">
      <c r="Q1927"/>
      <c r="R1927"/>
    </row>
    <row r="1928" spans="17:18" x14ac:dyDescent="0.25">
      <c r="Q1928"/>
      <c r="R1928"/>
    </row>
    <row r="1929" spans="17:18" x14ac:dyDescent="0.25">
      <c r="Q1929"/>
      <c r="R1929"/>
    </row>
    <row r="1930" spans="17:18" x14ac:dyDescent="0.25">
      <c r="Q1930"/>
      <c r="R1930"/>
    </row>
    <row r="1931" spans="17:18" x14ac:dyDescent="0.25">
      <c r="Q1931"/>
      <c r="R1931"/>
    </row>
    <row r="1932" spans="17:18" x14ac:dyDescent="0.25">
      <c r="Q1932"/>
      <c r="R1932"/>
    </row>
    <row r="1933" spans="17:18" x14ac:dyDescent="0.25">
      <c r="Q1933"/>
      <c r="R1933"/>
    </row>
    <row r="1934" spans="17:18" x14ac:dyDescent="0.25">
      <c r="Q1934"/>
      <c r="R1934"/>
    </row>
    <row r="1935" spans="17:18" x14ac:dyDescent="0.25">
      <c r="Q1935"/>
      <c r="R1935"/>
    </row>
    <row r="1936" spans="17:18" x14ac:dyDescent="0.25">
      <c r="Q1936"/>
      <c r="R1936"/>
    </row>
    <row r="1937" spans="17:18" x14ac:dyDescent="0.25">
      <c r="Q1937"/>
      <c r="R1937"/>
    </row>
    <row r="1938" spans="17:18" x14ac:dyDescent="0.25">
      <c r="Q1938"/>
      <c r="R1938"/>
    </row>
    <row r="1939" spans="17:18" x14ac:dyDescent="0.25">
      <c r="Q1939"/>
      <c r="R1939"/>
    </row>
    <row r="1940" spans="17:18" x14ac:dyDescent="0.25">
      <c r="Q1940"/>
      <c r="R1940"/>
    </row>
    <row r="1941" spans="17:18" x14ac:dyDescent="0.25">
      <c r="Q1941"/>
      <c r="R1941"/>
    </row>
    <row r="1942" spans="17:18" x14ac:dyDescent="0.25">
      <c r="Q1942"/>
      <c r="R1942"/>
    </row>
    <row r="1943" spans="17:18" x14ac:dyDescent="0.25">
      <c r="Q1943"/>
      <c r="R1943"/>
    </row>
    <row r="1944" spans="17:18" x14ac:dyDescent="0.25">
      <c r="Q1944"/>
      <c r="R1944"/>
    </row>
    <row r="1945" spans="17:18" x14ac:dyDescent="0.25">
      <c r="Q1945"/>
      <c r="R1945"/>
    </row>
    <row r="1946" spans="17:18" x14ac:dyDescent="0.25">
      <c r="Q1946"/>
      <c r="R1946"/>
    </row>
    <row r="1947" spans="17:18" x14ac:dyDescent="0.25">
      <c r="Q1947"/>
      <c r="R1947"/>
    </row>
    <row r="1948" spans="17:18" x14ac:dyDescent="0.25">
      <c r="Q1948"/>
      <c r="R1948"/>
    </row>
    <row r="1949" spans="17:18" x14ac:dyDescent="0.25">
      <c r="Q1949"/>
      <c r="R1949"/>
    </row>
    <row r="1950" spans="17:18" x14ac:dyDescent="0.25">
      <c r="Q1950"/>
      <c r="R1950"/>
    </row>
    <row r="1951" spans="17:18" x14ac:dyDescent="0.25">
      <c r="Q1951"/>
      <c r="R1951"/>
    </row>
    <row r="1952" spans="17:18" x14ac:dyDescent="0.25">
      <c r="Q1952"/>
      <c r="R1952"/>
    </row>
    <row r="1953" spans="17:18" x14ac:dyDescent="0.25">
      <c r="Q1953"/>
      <c r="R1953"/>
    </row>
    <row r="1954" spans="17:18" x14ac:dyDescent="0.25">
      <c r="Q1954"/>
      <c r="R1954"/>
    </row>
    <row r="1955" spans="17:18" x14ac:dyDescent="0.25">
      <c r="Q1955"/>
      <c r="R1955"/>
    </row>
    <row r="1956" spans="17:18" x14ac:dyDescent="0.25">
      <c r="Q1956"/>
      <c r="R1956"/>
    </row>
    <row r="1957" spans="17:18" x14ac:dyDescent="0.25">
      <c r="Q1957"/>
      <c r="R1957"/>
    </row>
    <row r="1958" spans="17:18" x14ac:dyDescent="0.25">
      <c r="Q1958"/>
      <c r="R1958"/>
    </row>
    <row r="1959" spans="17:18" x14ac:dyDescent="0.25">
      <c r="Q1959"/>
      <c r="R1959"/>
    </row>
    <row r="1960" spans="17:18" x14ac:dyDescent="0.25">
      <c r="Q1960"/>
      <c r="R1960"/>
    </row>
    <row r="1961" spans="17:18" x14ac:dyDescent="0.25">
      <c r="Q1961"/>
      <c r="R1961"/>
    </row>
    <row r="1962" spans="17:18" x14ac:dyDescent="0.25">
      <c r="Q1962"/>
      <c r="R1962"/>
    </row>
    <row r="1963" spans="17:18" x14ac:dyDescent="0.25">
      <c r="Q1963"/>
      <c r="R1963"/>
    </row>
    <row r="1964" spans="17:18" x14ac:dyDescent="0.25">
      <c r="Q1964"/>
      <c r="R1964"/>
    </row>
    <row r="1965" spans="17:18" x14ac:dyDescent="0.25">
      <c r="Q1965"/>
      <c r="R1965"/>
    </row>
    <row r="1966" spans="17:18" x14ac:dyDescent="0.25">
      <c r="Q1966"/>
      <c r="R1966"/>
    </row>
    <row r="1967" spans="17:18" x14ac:dyDescent="0.25">
      <c r="Q1967"/>
      <c r="R1967"/>
    </row>
    <row r="1968" spans="17:18" x14ac:dyDescent="0.25">
      <c r="Q1968"/>
      <c r="R1968"/>
    </row>
    <row r="1969" spans="17:18" x14ac:dyDescent="0.25">
      <c r="Q1969"/>
      <c r="R1969"/>
    </row>
    <row r="1970" spans="17:18" x14ac:dyDescent="0.25">
      <c r="Q1970"/>
      <c r="R1970"/>
    </row>
    <row r="1971" spans="17:18" x14ac:dyDescent="0.25">
      <c r="Q1971"/>
      <c r="R1971"/>
    </row>
    <row r="1972" spans="17:18" x14ac:dyDescent="0.25">
      <c r="Q1972"/>
      <c r="R1972"/>
    </row>
    <row r="1973" spans="17:18" x14ac:dyDescent="0.25">
      <c r="Q1973"/>
      <c r="R1973"/>
    </row>
    <row r="1974" spans="17:18" x14ac:dyDescent="0.25">
      <c r="Q1974"/>
      <c r="R1974"/>
    </row>
    <row r="1975" spans="17:18" x14ac:dyDescent="0.25">
      <c r="Q1975"/>
      <c r="R1975"/>
    </row>
    <row r="1976" spans="17:18" x14ac:dyDescent="0.25">
      <c r="Q1976"/>
      <c r="R1976"/>
    </row>
    <row r="1977" spans="17:18" x14ac:dyDescent="0.25">
      <c r="Q1977"/>
      <c r="R1977"/>
    </row>
    <row r="1978" spans="17:18" x14ac:dyDescent="0.25">
      <c r="Q1978"/>
      <c r="R1978"/>
    </row>
    <row r="1979" spans="17:18" x14ac:dyDescent="0.25">
      <c r="Q1979"/>
      <c r="R1979"/>
    </row>
    <row r="1980" spans="17:18" x14ac:dyDescent="0.25">
      <c r="Q1980"/>
      <c r="R1980"/>
    </row>
    <row r="1981" spans="17:18" x14ac:dyDescent="0.25">
      <c r="Q1981"/>
      <c r="R1981"/>
    </row>
    <row r="1982" spans="17:18" x14ac:dyDescent="0.25">
      <c r="Q1982"/>
      <c r="R1982"/>
    </row>
    <row r="1983" spans="17:18" x14ac:dyDescent="0.25">
      <c r="Q1983"/>
      <c r="R1983"/>
    </row>
    <row r="1984" spans="17:18" x14ac:dyDescent="0.25">
      <c r="Q1984"/>
      <c r="R1984"/>
    </row>
    <row r="1985" spans="17:18" x14ac:dyDescent="0.25">
      <c r="Q1985"/>
      <c r="R1985"/>
    </row>
    <row r="1986" spans="17:18" x14ac:dyDescent="0.25">
      <c r="Q1986"/>
      <c r="R1986"/>
    </row>
    <row r="1987" spans="17:18" x14ac:dyDescent="0.25">
      <c r="Q1987"/>
      <c r="R1987"/>
    </row>
    <row r="1988" spans="17:18" x14ac:dyDescent="0.25">
      <c r="Q1988"/>
      <c r="R1988"/>
    </row>
    <row r="1989" spans="17:18" x14ac:dyDescent="0.25">
      <c r="Q1989"/>
      <c r="R1989"/>
    </row>
    <row r="1990" spans="17:18" x14ac:dyDescent="0.25">
      <c r="Q1990"/>
      <c r="R1990"/>
    </row>
    <row r="1991" spans="17:18" x14ac:dyDescent="0.25">
      <c r="Q1991"/>
      <c r="R1991"/>
    </row>
    <row r="1992" spans="17:18" x14ac:dyDescent="0.25">
      <c r="Q1992"/>
      <c r="R1992"/>
    </row>
    <row r="1993" spans="17:18" x14ac:dyDescent="0.25">
      <c r="Q1993"/>
      <c r="R1993"/>
    </row>
    <row r="1994" spans="17:18" x14ac:dyDescent="0.25">
      <c r="Q1994"/>
      <c r="R1994"/>
    </row>
    <row r="1995" spans="17:18" x14ac:dyDescent="0.25">
      <c r="Q1995"/>
      <c r="R1995"/>
    </row>
    <row r="1996" spans="17:18" x14ac:dyDescent="0.25">
      <c r="Q1996"/>
      <c r="R1996"/>
    </row>
    <row r="1997" spans="17:18" x14ac:dyDescent="0.25">
      <c r="Q1997"/>
      <c r="R1997"/>
    </row>
    <row r="1998" spans="17:18" x14ac:dyDescent="0.25">
      <c r="Q1998"/>
      <c r="R1998"/>
    </row>
    <row r="1999" spans="17:18" x14ac:dyDescent="0.25">
      <c r="Q1999"/>
      <c r="R1999"/>
    </row>
    <row r="2000" spans="17:18" x14ac:dyDescent="0.25">
      <c r="Q2000"/>
      <c r="R2000"/>
    </row>
    <row r="2001" spans="17:18" x14ac:dyDescent="0.25">
      <c r="Q2001"/>
      <c r="R2001"/>
    </row>
    <row r="2002" spans="17:18" x14ac:dyDescent="0.25">
      <c r="Q2002"/>
      <c r="R2002"/>
    </row>
    <row r="2003" spans="17:18" x14ac:dyDescent="0.25">
      <c r="Q2003"/>
      <c r="R2003"/>
    </row>
    <row r="2004" spans="17:18" x14ac:dyDescent="0.25">
      <c r="Q2004"/>
      <c r="R2004"/>
    </row>
    <row r="2005" spans="17:18" x14ac:dyDescent="0.25">
      <c r="Q2005"/>
      <c r="R2005"/>
    </row>
    <row r="2006" spans="17:18" x14ac:dyDescent="0.25">
      <c r="Q2006"/>
      <c r="R2006"/>
    </row>
    <row r="2007" spans="17:18" x14ac:dyDescent="0.25">
      <c r="Q2007"/>
      <c r="R2007"/>
    </row>
    <row r="2008" spans="17:18" x14ac:dyDescent="0.25">
      <c r="Q2008"/>
      <c r="R2008"/>
    </row>
    <row r="2009" spans="17:18" x14ac:dyDescent="0.25">
      <c r="Q2009"/>
      <c r="R2009"/>
    </row>
    <row r="2010" spans="17:18" x14ac:dyDescent="0.25">
      <c r="Q2010"/>
      <c r="R2010"/>
    </row>
    <row r="2011" spans="17:18" x14ac:dyDescent="0.25">
      <c r="Q2011"/>
      <c r="R2011"/>
    </row>
    <row r="2012" spans="17:18" x14ac:dyDescent="0.25">
      <c r="Q2012"/>
      <c r="R2012"/>
    </row>
    <row r="2013" spans="17:18" x14ac:dyDescent="0.25">
      <c r="Q2013"/>
      <c r="R2013"/>
    </row>
    <row r="2014" spans="17:18" x14ac:dyDescent="0.25">
      <c r="Q2014"/>
      <c r="R2014"/>
    </row>
    <row r="2015" spans="17:18" x14ac:dyDescent="0.25">
      <c r="Q2015"/>
      <c r="R2015"/>
    </row>
    <row r="2016" spans="17:18" x14ac:dyDescent="0.25">
      <c r="Q2016"/>
      <c r="R2016"/>
    </row>
    <row r="2017" spans="17:18" x14ac:dyDescent="0.25">
      <c r="Q2017"/>
      <c r="R2017"/>
    </row>
    <row r="2018" spans="17:18" x14ac:dyDescent="0.25">
      <c r="Q2018"/>
      <c r="R2018"/>
    </row>
    <row r="2019" spans="17:18" x14ac:dyDescent="0.25">
      <c r="Q2019"/>
      <c r="R2019"/>
    </row>
    <row r="2020" spans="17:18" x14ac:dyDescent="0.25">
      <c r="Q2020"/>
      <c r="R2020"/>
    </row>
    <row r="2021" spans="17:18" x14ac:dyDescent="0.25">
      <c r="Q2021"/>
      <c r="R2021"/>
    </row>
    <row r="2022" spans="17:18" x14ac:dyDescent="0.25">
      <c r="Q2022"/>
      <c r="R2022"/>
    </row>
    <row r="2023" spans="17:18" x14ac:dyDescent="0.25">
      <c r="Q2023"/>
      <c r="R2023"/>
    </row>
    <row r="2024" spans="17:18" x14ac:dyDescent="0.25">
      <c r="Q2024"/>
      <c r="R2024"/>
    </row>
    <row r="2025" spans="17:18" x14ac:dyDescent="0.25">
      <c r="Q2025"/>
      <c r="R2025"/>
    </row>
    <row r="2026" spans="17:18" x14ac:dyDescent="0.25">
      <c r="Q2026"/>
      <c r="R2026"/>
    </row>
    <row r="2027" spans="17:18" x14ac:dyDescent="0.25">
      <c r="Q2027"/>
      <c r="R2027"/>
    </row>
    <row r="2028" spans="17:18" x14ac:dyDescent="0.25">
      <c r="Q2028"/>
      <c r="R2028"/>
    </row>
    <row r="2029" spans="17:18" x14ac:dyDescent="0.25">
      <c r="Q2029"/>
      <c r="R2029"/>
    </row>
    <row r="2030" spans="17:18" x14ac:dyDescent="0.25">
      <c r="Q2030"/>
      <c r="R2030"/>
    </row>
    <row r="2031" spans="17:18" x14ac:dyDescent="0.25">
      <c r="Q2031"/>
      <c r="R2031"/>
    </row>
    <row r="2032" spans="17:18" x14ac:dyDescent="0.25">
      <c r="Q2032"/>
      <c r="R2032"/>
    </row>
    <row r="2033" spans="17:18" x14ac:dyDescent="0.25">
      <c r="Q2033"/>
      <c r="R2033"/>
    </row>
    <row r="2034" spans="17:18" x14ac:dyDescent="0.25">
      <c r="Q2034"/>
      <c r="R2034"/>
    </row>
    <row r="2035" spans="17:18" x14ac:dyDescent="0.25">
      <c r="Q2035"/>
      <c r="R2035"/>
    </row>
    <row r="2036" spans="17:18" x14ac:dyDescent="0.25">
      <c r="Q2036"/>
      <c r="R2036"/>
    </row>
    <row r="2037" spans="17:18" x14ac:dyDescent="0.25">
      <c r="Q2037"/>
      <c r="R2037"/>
    </row>
    <row r="2038" spans="17:18" x14ac:dyDescent="0.25">
      <c r="Q2038"/>
      <c r="R2038"/>
    </row>
    <row r="2039" spans="17:18" x14ac:dyDescent="0.25">
      <c r="Q2039"/>
      <c r="R2039"/>
    </row>
    <row r="2040" spans="17:18" x14ac:dyDescent="0.25">
      <c r="Q2040"/>
      <c r="R2040"/>
    </row>
    <row r="2041" spans="17:18" x14ac:dyDescent="0.25">
      <c r="Q2041"/>
      <c r="R2041"/>
    </row>
    <row r="2042" spans="17:18" x14ac:dyDescent="0.25">
      <c r="Q2042"/>
      <c r="R2042"/>
    </row>
    <row r="2043" spans="17:18" x14ac:dyDescent="0.25">
      <c r="Q2043"/>
      <c r="R2043"/>
    </row>
    <row r="2044" spans="17:18" x14ac:dyDescent="0.25">
      <c r="Q2044"/>
      <c r="R2044"/>
    </row>
    <row r="2045" spans="17:18" x14ac:dyDescent="0.25">
      <c r="Q2045"/>
      <c r="R2045"/>
    </row>
    <row r="2046" spans="17:18" x14ac:dyDescent="0.25">
      <c r="Q2046"/>
      <c r="R2046"/>
    </row>
    <row r="2047" spans="17:18" x14ac:dyDescent="0.25">
      <c r="Q2047"/>
      <c r="R2047"/>
    </row>
    <row r="2048" spans="17:18" x14ac:dyDescent="0.25">
      <c r="Q2048"/>
      <c r="R2048"/>
    </row>
    <row r="2049" spans="17:18" x14ac:dyDescent="0.25">
      <c r="Q2049"/>
      <c r="R2049"/>
    </row>
    <row r="2050" spans="17:18" x14ac:dyDescent="0.25">
      <c r="Q2050"/>
      <c r="R2050"/>
    </row>
    <row r="2051" spans="17:18" x14ac:dyDescent="0.25">
      <c r="Q2051"/>
      <c r="R2051"/>
    </row>
    <row r="2052" spans="17:18" x14ac:dyDescent="0.25">
      <c r="Q2052"/>
      <c r="R2052"/>
    </row>
    <row r="2053" spans="17:18" x14ac:dyDescent="0.25">
      <c r="Q2053"/>
      <c r="R2053"/>
    </row>
    <row r="2054" spans="17:18" x14ac:dyDescent="0.25">
      <c r="Q2054"/>
      <c r="R2054"/>
    </row>
    <row r="2055" spans="17:18" x14ac:dyDescent="0.25">
      <c r="Q2055"/>
      <c r="R2055"/>
    </row>
    <row r="2056" spans="17:18" x14ac:dyDescent="0.25">
      <c r="Q2056"/>
      <c r="R2056"/>
    </row>
    <row r="2057" spans="17:18" x14ac:dyDescent="0.25">
      <c r="Q2057"/>
      <c r="R2057"/>
    </row>
    <row r="2058" spans="17:18" x14ac:dyDescent="0.25">
      <c r="Q2058"/>
      <c r="R2058"/>
    </row>
    <row r="2059" spans="17:18" x14ac:dyDescent="0.25">
      <c r="Q2059"/>
      <c r="R2059"/>
    </row>
    <row r="2060" spans="17:18" x14ac:dyDescent="0.25">
      <c r="Q2060"/>
      <c r="R2060"/>
    </row>
    <row r="2061" spans="17:18" x14ac:dyDescent="0.25">
      <c r="Q2061"/>
      <c r="R2061"/>
    </row>
    <row r="2062" spans="17:18" x14ac:dyDescent="0.25">
      <c r="Q2062"/>
      <c r="R2062"/>
    </row>
    <row r="2063" spans="17:18" x14ac:dyDescent="0.25">
      <c r="Q2063"/>
      <c r="R2063"/>
    </row>
    <row r="2064" spans="17:18" x14ac:dyDescent="0.25">
      <c r="Q2064"/>
      <c r="R2064"/>
    </row>
    <row r="2065" spans="17:18" x14ac:dyDescent="0.25">
      <c r="Q2065"/>
      <c r="R2065"/>
    </row>
    <row r="2066" spans="17:18" x14ac:dyDescent="0.25">
      <c r="Q2066"/>
      <c r="R2066"/>
    </row>
    <row r="2067" spans="17:18" x14ac:dyDescent="0.25">
      <c r="Q2067"/>
      <c r="R2067"/>
    </row>
    <row r="2068" spans="17:18" x14ac:dyDescent="0.25">
      <c r="Q2068"/>
      <c r="R2068"/>
    </row>
    <row r="2069" spans="17:18" x14ac:dyDescent="0.25">
      <c r="Q2069"/>
      <c r="R2069"/>
    </row>
    <row r="2070" spans="17:18" x14ac:dyDescent="0.25">
      <c r="Q2070"/>
      <c r="R2070"/>
    </row>
    <row r="2071" spans="17:18" x14ac:dyDescent="0.25">
      <c r="Q2071"/>
      <c r="R2071"/>
    </row>
    <row r="2072" spans="17:18" x14ac:dyDescent="0.25">
      <c r="Q2072"/>
      <c r="R2072"/>
    </row>
    <row r="2073" spans="17:18" x14ac:dyDescent="0.25">
      <c r="Q2073"/>
      <c r="R2073"/>
    </row>
    <row r="2074" spans="17:18" x14ac:dyDescent="0.25">
      <c r="Q2074"/>
      <c r="R2074"/>
    </row>
    <row r="2075" spans="17:18" x14ac:dyDescent="0.25">
      <c r="Q2075"/>
      <c r="R2075"/>
    </row>
    <row r="2076" spans="17:18" x14ac:dyDescent="0.25">
      <c r="Q2076"/>
      <c r="R2076"/>
    </row>
    <row r="2077" spans="17:18" x14ac:dyDescent="0.25">
      <c r="Q2077"/>
      <c r="R2077"/>
    </row>
    <row r="2078" spans="17:18" x14ac:dyDescent="0.25">
      <c r="Q2078"/>
      <c r="R2078"/>
    </row>
    <row r="2079" spans="17:18" x14ac:dyDescent="0.25">
      <c r="Q2079"/>
      <c r="R2079"/>
    </row>
    <row r="2080" spans="17:18" x14ac:dyDescent="0.25">
      <c r="Q2080"/>
      <c r="R2080"/>
    </row>
    <row r="2081" spans="17:18" x14ac:dyDescent="0.25">
      <c r="Q2081"/>
      <c r="R2081"/>
    </row>
    <row r="2082" spans="17:18" x14ac:dyDescent="0.25">
      <c r="Q2082"/>
      <c r="R2082"/>
    </row>
    <row r="2083" spans="17:18" x14ac:dyDescent="0.25">
      <c r="Q2083"/>
      <c r="R2083"/>
    </row>
    <row r="2084" spans="17:18" x14ac:dyDescent="0.25">
      <c r="Q2084"/>
      <c r="R2084"/>
    </row>
    <row r="2085" spans="17:18" x14ac:dyDescent="0.25">
      <c r="Q2085"/>
      <c r="R2085"/>
    </row>
    <row r="2086" spans="17:18" x14ac:dyDescent="0.25">
      <c r="Q2086"/>
      <c r="R2086"/>
    </row>
    <row r="2087" spans="17:18" x14ac:dyDescent="0.25">
      <c r="Q2087"/>
      <c r="R2087"/>
    </row>
    <row r="2088" spans="17:18" x14ac:dyDescent="0.25">
      <c r="Q2088"/>
      <c r="R2088"/>
    </row>
    <row r="2089" spans="17:18" x14ac:dyDescent="0.25">
      <c r="Q2089"/>
      <c r="R2089"/>
    </row>
    <row r="2090" spans="17:18" x14ac:dyDescent="0.25">
      <c r="Q2090"/>
      <c r="R2090"/>
    </row>
    <row r="2091" spans="17:18" x14ac:dyDescent="0.25">
      <c r="Q2091"/>
      <c r="R2091"/>
    </row>
    <row r="2092" spans="17:18" x14ac:dyDescent="0.25">
      <c r="Q2092"/>
      <c r="R2092"/>
    </row>
    <row r="2093" spans="17:18" x14ac:dyDescent="0.25">
      <c r="Q2093"/>
      <c r="R2093"/>
    </row>
    <row r="2094" spans="17:18" x14ac:dyDescent="0.25">
      <c r="Q2094"/>
      <c r="R2094"/>
    </row>
    <row r="2095" spans="17:18" x14ac:dyDescent="0.25">
      <c r="Q2095"/>
      <c r="R2095"/>
    </row>
    <row r="2096" spans="17:18" x14ac:dyDescent="0.25">
      <c r="Q2096"/>
      <c r="R2096"/>
    </row>
    <row r="2097" spans="17:18" x14ac:dyDescent="0.25">
      <c r="Q2097"/>
      <c r="R2097"/>
    </row>
    <row r="2098" spans="17:18" x14ac:dyDescent="0.25">
      <c r="Q2098"/>
      <c r="R2098"/>
    </row>
    <row r="2099" spans="17:18" x14ac:dyDescent="0.25">
      <c r="Q2099"/>
      <c r="R2099"/>
    </row>
    <row r="2100" spans="17:18" x14ac:dyDescent="0.25">
      <c r="Q2100"/>
      <c r="R2100"/>
    </row>
    <row r="2101" spans="17:18" x14ac:dyDescent="0.25">
      <c r="Q2101"/>
      <c r="R2101"/>
    </row>
    <row r="2102" spans="17:18" x14ac:dyDescent="0.25">
      <c r="Q2102"/>
      <c r="R2102"/>
    </row>
    <row r="2103" spans="17:18" x14ac:dyDescent="0.25">
      <c r="Q2103"/>
      <c r="R2103"/>
    </row>
    <row r="2104" spans="17:18" x14ac:dyDescent="0.25">
      <c r="Q2104"/>
      <c r="R2104"/>
    </row>
    <row r="2105" spans="17:18" x14ac:dyDescent="0.25">
      <c r="Q2105"/>
      <c r="R2105"/>
    </row>
    <row r="2106" spans="17:18" x14ac:dyDescent="0.25">
      <c r="Q2106"/>
      <c r="R2106"/>
    </row>
    <row r="2107" spans="17:18" x14ac:dyDescent="0.25">
      <c r="Q2107"/>
      <c r="R2107"/>
    </row>
    <row r="2108" spans="17:18" x14ac:dyDescent="0.25">
      <c r="Q2108"/>
      <c r="R2108"/>
    </row>
    <row r="2109" spans="17:18" x14ac:dyDescent="0.25">
      <c r="Q2109"/>
      <c r="R2109"/>
    </row>
    <row r="2110" spans="17:18" x14ac:dyDescent="0.25">
      <c r="Q2110"/>
      <c r="R2110"/>
    </row>
    <row r="2111" spans="17:18" x14ac:dyDescent="0.25">
      <c r="Q2111"/>
      <c r="R2111"/>
    </row>
    <row r="2112" spans="17:18" x14ac:dyDescent="0.25">
      <c r="Q2112"/>
      <c r="R2112"/>
    </row>
    <row r="2113" spans="17:18" x14ac:dyDescent="0.25">
      <c r="Q2113"/>
      <c r="R2113"/>
    </row>
    <row r="2114" spans="17:18" x14ac:dyDescent="0.25">
      <c r="Q2114"/>
      <c r="R2114"/>
    </row>
    <row r="2115" spans="17:18" x14ac:dyDescent="0.25">
      <c r="Q2115"/>
      <c r="R2115"/>
    </row>
    <row r="2116" spans="17:18" x14ac:dyDescent="0.25">
      <c r="Q2116"/>
      <c r="R2116"/>
    </row>
    <row r="2117" spans="17:18" x14ac:dyDescent="0.25">
      <c r="Q2117"/>
      <c r="R2117"/>
    </row>
    <row r="2118" spans="17:18" x14ac:dyDescent="0.25">
      <c r="Q2118"/>
      <c r="R2118"/>
    </row>
    <row r="2119" spans="17:18" x14ac:dyDescent="0.25">
      <c r="Q2119"/>
      <c r="R2119"/>
    </row>
    <row r="2120" spans="17:18" x14ac:dyDescent="0.25">
      <c r="Q2120"/>
      <c r="R2120"/>
    </row>
    <row r="2121" spans="17:18" x14ac:dyDescent="0.25">
      <c r="Q2121"/>
      <c r="R2121"/>
    </row>
    <row r="2122" spans="17:18" x14ac:dyDescent="0.25">
      <c r="Q2122"/>
      <c r="R2122"/>
    </row>
    <row r="2123" spans="17:18" x14ac:dyDescent="0.25">
      <c r="Q2123"/>
      <c r="R2123"/>
    </row>
    <row r="2124" spans="17:18" x14ac:dyDescent="0.25">
      <c r="Q2124"/>
      <c r="R2124"/>
    </row>
    <row r="2125" spans="17:18" x14ac:dyDescent="0.25">
      <c r="Q2125"/>
      <c r="R2125"/>
    </row>
    <row r="2126" spans="17:18" x14ac:dyDescent="0.25">
      <c r="Q2126"/>
      <c r="R2126"/>
    </row>
    <row r="2127" spans="17:18" x14ac:dyDescent="0.25">
      <c r="Q2127"/>
      <c r="R2127"/>
    </row>
    <row r="2128" spans="17:18" x14ac:dyDescent="0.25">
      <c r="Q2128"/>
      <c r="R2128"/>
    </row>
    <row r="2129" spans="17:18" x14ac:dyDescent="0.25">
      <c r="Q2129"/>
      <c r="R2129"/>
    </row>
    <row r="2130" spans="17:18" x14ac:dyDescent="0.25">
      <c r="Q2130"/>
      <c r="R2130"/>
    </row>
    <row r="2131" spans="17:18" x14ac:dyDescent="0.25">
      <c r="Q2131"/>
      <c r="R2131"/>
    </row>
    <row r="2132" spans="17:18" x14ac:dyDescent="0.25">
      <c r="Q2132"/>
      <c r="R2132"/>
    </row>
    <row r="2133" spans="17:18" x14ac:dyDescent="0.25">
      <c r="Q2133"/>
      <c r="R2133"/>
    </row>
    <row r="2134" spans="17:18" x14ac:dyDescent="0.25">
      <c r="Q2134"/>
      <c r="R2134"/>
    </row>
    <row r="2135" spans="17:18" x14ac:dyDescent="0.25">
      <c r="Q2135"/>
      <c r="R2135"/>
    </row>
    <row r="2136" spans="17:18" x14ac:dyDescent="0.25">
      <c r="Q2136"/>
      <c r="R2136"/>
    </row>
    <row r="2137" spans="17:18" x14ac:dyDescent="0.25">
      <c r="Q2137"/>
      <c r="R2137"/>
    </row>
    <row r="2138" spans="17:18" x14ac:dyDescent="0.25">
      <c r="Q2138"/>
      <c r="R2138"/>
    </row>
    <row r="2139" spans="17:18" x14ac:dyDescent="0.25">
      <c r="Q2139"/>
      <c r="R2139"/>
    </row>
    <row r="2140" spans="17:18" x14ac:dyDescent="0.25">
      <c r="Q2140"/>
      <c r="R2140"/>
    </row>
    <row r="2141" spans="17:18" x14ac:dyDescent="0.25">
      <c r="Q2141"/>
      <c r="R2141"/>
    </row>
    <row r="2142" spans="17:18" x14ac:dyDescent="0.25">
      <c r="Q2142"/>
      <c r="R2142"/>
    </row>
    <row r="2143" spans="17:18" x14ac:dyDescent="0.25">
      <c r="Q2143"/>
      <c r="R2143"/>
    </row>
    <row r="2144" spans="17:18" x14ac:dyDescent="0.25">
      <c r="Q2144"/>
      <c r="R2144"/>
    </row>
    <row r="2145" spans="17:18" x14ac:dyDescent="0.25">
      <c r="Q2145"/>
      <c r="R2145"/>
    </row>
    <row r="2146" spans="17:18" x14ac:dyDescent="0.25">
      <c r="Q2146"/>
      <c r="R2146"/>
    </row>
    <row r="2147" spans="17:18" x14ac:dyDescent="0.25">
      <c r="Q2147"/>
      <c r="R2147"/>
    </row>
    <row r="2148" spans="17:18" x14ac:dyDescent="0.25">
      <c r="Q2148"/>
      <c r="R2148"/>
    </row>
    <row r="2149" spans="17:18" x14ac:dyDescent="0.25">
      <c r="Q2149"/>
      <c r="R2149"/>
    </row>
    <row r="2150" spans="17:18" x14ac:dyDescent="0.25">
      <c r="Q2150"/>
      <c r="R2150"/>
    </row>
    <row r="2151" spans="17:18" x14ac:dyDescent="0.25">
      <c r="Q2151"/>
      <c r="R2151"/>
    </row>
    <row r="2152" spans="17:18" x14ac:dyDescent="0.25">
      <c r="Q2152"/>
      <c r="R2152"/>
    </row>
    <row r="2153" spans="17:18" x14ac:dyDescent="0.25">
      <c r="Q2153"/>
      <c r="R2153"/>
    </row>
    <row r="2154" spans="17:18" x14ac:dyDescent="0.25">
      <c r="Q2154"/>
      <c r="R2154"/>
    </row>
    <row r="2155" spans="17:18" x14ac:dyDescent="0.25">
      <c r="Q2155"/>
      <c r="R2155"/>
    </row>
    <row r="2156" spans="17:18" x14ac:dyDescent="0.25">
      <c r="Q2156"/>
      <c r="R2156"/>
    </row>
    <row r="2157" spans="17:18" x14ac:dyDescent="0.25">
      <c r="Q2157"/>
      <c r="R2157"/>
    </row>
    <row r="2158" spans="17:18" x14ac:dyDescent="0.25">
      <c r="Q2158"/>
      <c r="R2158"/>
    </row>
    <row r="2159" spans="17:18" x14ac:dyDescent="0.25">
      <c r="Q2159"/>
      <c r="R2159"/>
    </row>
    <row r="2160" spans="17:18" x14ac:dyDescent="0.25">
      <c r="Q2160"/>
      <c r="R2160"/>
    </row>
    <row r="2161" spans="17:18" x14ac:dyDescent="0.25">
      <c r="Q2161"/>
      <c r="R2161"/>
    </row>
    <row r="2162" spans="17:18" x14ac:dyDescent="0.25">
      <c r="Q2162"/>
      <c r="R2162"/>
    </row>
    <row r="2163" spans="17:18" x14ac:dyDescent="0.25">
      <c r="Q2163"/>
      <c r="R2163"/>
    </row>
    <row r="2164" spans="17:18" x14ac:dyDescent="0.25">
      <c r="Q2164"/>
      <c r="R2164"/>
    </row>
    <row r="2165" spans="17:18" x14ac:dyDescent="0.25">
      <c r="Q2165"/>
      <c r="R2165"/>
    </row>
    <row r="2166" spans="17:18" x14ac:dyDescent="0.25">
      <c r="Q2166"/>
      <c r="R2166"/>
    </row>
    <row r="2167" spans="17:18" x14ac:dyDescent="0.25">
      <c r="Q2167"/>
      <c r="R2167"/>
    </row>
    <row r="2168" spans="17:18" x14ac:dyDescent="0.25">
      <c r="Q2168"/>
      <c r="R2168"/>
    </row>
    <row r="2169" spans="17:18" x14ac:dyDescent="0.25">
      <c r="Q2169"/>
      <c r="R2169"/>
    </row>
    <row r="2170" spans="17:18" x14ac:dyDescent="0.25">
      <c r="Q2170"/>
      <c r="R2170"/>
    </row>
    <row r="2171" spans="17:18" x14ac:dyDescent="0.25">
      <c r="Q2171"/>
      <c r="R2171"/>
    </row>
    <row r="2172" spans="17:18" x14ac:dyDescent="0.25">
      <c r="Q2172"/>
      <c r="R2172"/>
    </row>
    <row r="2173" spans="17:18" x14ac:dyDescent="0.25">
      <c r="Q2173"/>
      <c r="R2173"/>
    </row>
    <row r="2174" spans="17:18" x14ac:dyDescent="0.25">
      <c r="Q2174"/>
      <c r="R2174"/>
    </row>
    <row r="2175" spans="17:18" x14ac:dyDescent="0.25">
      <c r="Q2175"/>
      <c r="R2175"/>
    </row>
    <row r="2176" spans="17:18" x14ac:dyDescent="0.25">
      <c r="Q2176"/>
      <c r="R2176"/>
    </row>
    <row r="2177" spans="17:18" x14ac:dyDescent="0.25">
      <c r="Q2177"/>
      <c r="R2177"/>
    </row>
    <row r="2178" spans="17:18" x14ac:dyDescent="0.25">
      <c r="Q2178"/>
      <c r="R2178"/>
    </row>
    <row r="2179" spans="17:18" x14ac:dyDescent="0.25">
      <c r="Q2179"/>
      <c r="R2179"/>
    </row>
    <row r="2180" spans="17:18" x14ac:dyDescent="0.25">
      <c r="Q2180"/>
      <c r="R2180"/>
    </row>
    <row r="2181" spans="17:18" x14ac:dyDescent="0.25">
      <c r="Q2181"/>
      <c r="R2181"/>
    </row>
    <row r="2182" spans="17:18" x14ac:dyDescent="0.25">
      <c r="Q2182"/>
      <c r="R2182"/>
    </row>
    <row r="2183" spans="17:18" x14ac:dyDescent="0.25">
      <c r="Q2183"/>
      <c r="R2183"/>
    </row>
    <row r="2184" spans="17:18" x14ac:dyDescent="0.25">
      <c r="Q2184"/>
      <c r="R2184"/>
    </row>
    <row r="2185" spans="17:18" x14ac:dyDescent="0.25">
      <c r="Q2185"/>
      <c r="R2185"/>
    </row>
    <row r="2186" spans="17:18" x14ac:dyDescent="0.25">
      <c r="Q2186"/>
      <c r="R2186"/>
    </row>
    <row r="2187" spans="17:18" x14ac:dyDescent="0.25">
      <c r="Q2187"/>
      <c r="R2187"/>
    </row>
    <row r="2188" spans="17:18" x14ac:dyDescent="0.25">
      <c r="Q2188"/>
      <c r="R2188"/>
    </row>
    <row r="2189" spans="17:18" x14ac:dyDescent="0.25">
      <c r="Q2189"/>
      <c r="R2189"/>
    </row>
    <row r="2190" spans="17:18" x14ac:dyDescent="0.25">
      <c r="Q2190"/>
      <c r="R2190"/>
    </row>
    <row r="2191" spans="17:18" x14ac:dyDescent="0.25">
      <c r="Q2191"/>
      <c r="R2191"/>
    </row>
    <row r="2192" spans="17:18" x14ac:dyDescent="0.25">
      <c r="Q2192"/>
      <c r="R2192"/>
    </row>
    <row r="2193" spans="17:18" x14ac:dyDescent="0.25">
      <c r="Q2193"/>
      <c r="R2193"/>
    </row>
    <row r="2194" spans="17:18" x14ac:dyDescent="0.25">
      <c r="Q2194"/>
      <c r="R2194"/>
    </row>
    <row r="2195" spans="17:18" x14ac:dyDescent="0.25">
      <c r="Q2195"/>
      <c r="R2195"/>
    </row>
    <row r="2196" spans="17:18" x14ac:dyDescent="0.25">
      <c r="Q2196"/>
      <c r="R2196"/>
    </row>
    <row r="2197" spans="17:18" x14ac:dyDescent="0.25">
      <c r="Q2197"/>
      <c r="R2197"/>
    </row>
    <row r="2198" spans="17:18" x14ac:dyDescent="0.25">
      <c r="Q2198"/>
      <c r="R2198"/>
    </row>
    <row r="2199" spans="17:18" x14ac:dyDescent="0.25">
      <c r="Q2199"/>
      <c r="R2199"/>
    </row>
    <row r="2200" spans="17:18" x14ac:dyDescent="0.25">
      <c r="Q2200"/>
      <c r="R2200"/>
    </row>
    <row r="2201" spans="17:18" x14ac:dyDescent="0.25">
      <c r="Q2201"/>
      <c r="R2201"/>
    </row>
    <row r="2202" spans="17:18" x14ac:dyDescent="0.25">
      <c r="Q2202"/>
      <c r="R2202"/>
    </row>
    <row r="2203" spans="17:18" x14ac:dyDescent="0.25">
      <c r="Q2203"/>
      <c r="R2203"/>
    </row>
    <row r="2204" spans="17:18" x14ac:dyDescent="0.25">
      <c r="Q2204"/>
      <c r="R2204"/>
    </row>
    <row r="2205" spans="17:18" x14ac:dyDescent="0.25">
      <c r="Q2205"/>
      <c r="R2205"/>
    </row>
    <row r="2206" spans="17:18" x14ac:dyDescent="0.25">
      <c r="Q2206"/>
      <c r="R2206"/>
    </row>
    <row r="2207" spans="17:18" x14ac:dyDescent="0.25">
      <c r="Q2207"/>
      <c r="R2207"/>
    </row>
    <row r="2208" spans="17:18" x14ac:dyDescent="0.25">
      <c r="Q2208"/>
      <c r="R2208"/>
    </row>
    <row r="2209" spans="17:18" x14ac:dyDescent="0.25">
      <c r="Q2209"/>
      <c r="R2209"/>
    </row>
    <row r="2210" spans="17:18" x14ac:dyDescent="0.25">
      <c r="Q2210"/>
      <c r="R2210"/>
    </row>
    <row r="2211" spans="17:18" x14ac:dyDescent="0.25">
      <c r="Q2211"/>
      <c r="R2211"/>
    </row>
    <row r="2212" spans="17:18" x14ac:dyDescent="0.25">
      <c r="Q2212"/>
      <c r="R2212"/>
    </row>
    <row r="2213" spans="17:18" x14ac:dyDescent="0.25">
      <c r="Q2213"/>
      <c r="R2213"/>
    </row>
    <row r="2214" spans="17:18" x14ac:dyDescent="0.25">
      <c r="Q2214"/>
      <c r="R2214"/>
    </row>
    <row r="2215" spans="17:18" x14ac:dyDescent="0.25">
      <c r="Q2215"/>
      <c r="R2215"/>
    </row>
    <row r="2216" spans="17:18" x14ac:dyDescent="0.25">
      <c r="Q2216"/>
      <c r="R2216"/>
    </row>
    <row r="2217" spans="17:18" x14ac:dyDescent="0.25">
      <c r="Q2217"/>
      <c r="R2217"/>
    </row>
    <row r="2218" spans="17:18" x14ac:dyDescent="0.25">
      <c r="Q2218"/>
      <c r="R2218"/>
    </row>
    <row r="2219" spans="17:18" x14ac:dyDescent="0.25">
      <c r="Q2219"/>
      <c r="R2219"/>
    </row>
    <row r="2220" spans="17:18" x14ac:dyDescent="0.25">
      <c r="Q2220"/>
      <c r="R2220"/>
    </row>
    <row r="2221" spans="17:18" x14ac:dyDescent="0.25">
      <c r="Q2221"/>
      <c r="R2221"/>
    </row>
    <row r="2222" spans="17:18" x14ac:dyDescent="0.25">
      <c r="Q2222"/>
      <c r="R2222"/>
    </row>
    <row r="2223" spans="17:18" x14ac:dyDescent="0.25">
      <c r="Q2223"/>
      <c r="R2223"/>
    </row>
    <row r="2224" spans="17:18" x14ac:dyDescent="0.25">
      <c r="Q2224"/>
      <c r="R2224"/>
    </row>
    <row r="2225" spans="17:18" x14ac:dyDescent="0.25">
      <c r="Q2225"/>
      <c r="R2225"/>
    </row>
    <row r="2226" spans="17:18" x14ac:dyDescent="0.25">
      <c r="Q2226"/>
      <c r="R2226"/>
    </row>
    <row r="2227" spans="17:18" x14ac:dyDescent="0.25">
      <c r="Q2227"/>
      <c r="R2227"/>
    </row>
    <row r="2228" spans="17:18" x14ac:dyDescent="0.25">
      <c r="Q2228"/>
      <c r="R2228"/>
    </row>
    <row r="2229" spans="17:18" x14ac:dyDescent="0.25">
      <c r="Q2229"/>
      <c r="R2229"/>
    </row>
    <row r="2230" spans="17:18" x14ac:dyDescent="0.25">
      <c r="Q2230"/>
      <c r="R2230"/>
    </row>
    <row r="2231" spans="17:18" x14ac:dyDescent="0.25">
      <c r="Q2231"/>
      <c r="R2231"/>
    </row>
    <row r="2232" spans="17:18" x14ac:dyDescent="0.25">
      <c r="Q2232"/>
      <c r="R2232"/>
    </row>
    <row r="2233" spans="17:18" x14ac:dyDescent="0.25">
      <c r="Q2233"/>
      <c r="R2233"/>
    </row>
    <row r="2234" spans="17:18" x14ac:dyDescent="0.25">
      <c r="Q2234"/>
      <c r="R2234"/>
    </row>
    <row r="2235" spans="17:18" x14ac:dyDescent="0.25">
      <c r="Q2235"/>
      <c r="R2235"/>
    </row>
    <row r="2236" spans="17:18" x14ac:dyDescent="0.25">
      <c r="Q2236"/>
      <c r="R2236"/>
    </row>
    <row r="2237" spans="17:18" x14ac:dyDescent="0.25">
      <c r="Q2237"/>
      <c r="R2237"/>
    </row>
    <row r="2238" spans="17:18" x14ac:dyDescent="0.25">
      <c r="Q2238"/>
      <c r="R2238"/>
    </row>
    <row r="2239" spans="17:18" x14ac:dyDescent="0.25">
      <c r="Q2239"/>
      <c r="R2239"/>
    </row>
    <row r="2240" spans="17:18" x14ac:dyDescent="0.25">
      <c r="Q2240"/>
      <c r="R2240"/>
    </row>
    <row r="2241" spans="17:18" x14ac:dyDescent="0.25">
      <c r="Q2241"/>
      <c r="R2241"/>
    </row>
    <row r="2242" spans="17:18" x14ac:dyDescent="0.25">
      <c r="Q2242"/>
      <c r="R2242"/>
    </row>
    <row r="2243" spans="17:18" x14ac:dyDescent="0.25">
      <c r="Q2243"/>
      <c r="R2243"/>
    </row>
    <row r="2244" spans="17:18" x14ac:dyDescent="0.25">
      <c r="Q2244"/>
      <c r="R2244"/>
    </row>
    <row r="2245" spans="17:18" x14ac:dyDescent="0.25">
      <c r="Q2245"/>
      <c r="R2245"/>
    </row>
    <row r="2246" spans="17:18" x14ac:dyDescent="0.25">
      <c r="Q2246"/>
      <c r="R2246"/>
    </row>
    <row r="2247" spans="17:18" x14ac:dyDescent="0.25">
      <c r="Q2247"/>
      <c r="R2247"/>
    </row>
    <row r="2248" spans="17:18" x14ac:dyDescent="0.25">
      <c r="Q2248"/>
      <c r="R2248"/>
    </row>
    <row r="2249" spans="17:18" x14ac:dyDescent="0.25">
      <c r="Q2249"/>
      <c r="R2249"/>
    </row>
    <row r="2250" spans="17:18" x14ac:dyDescent="0.25">
      <c r="Q2250"/>
      <c r="R2250"/>
    </row>
    <row r="2251" spans="17:18" x14ac:dyDescent="0.25">
      <c r="Q2251"/>
      <c r="R2251"/>
    </row>
    <row r="2252" spans="17:18" x14ac:dyDescent="0.25">
      <c r="Q2252"/>
      <c r="R2252"/>
    </row>
    <row r="2253" spans="17:18" x14ac:dyDescent="0.25">
      <c r="Q2253"/>
      <c r="R2253"/>
    </row>
    <row r="2254" spans="17:18" x14ac:dyDescent="0.25">
      <c r="Q2254"/>
      <c r="R2254"/>
    </row>
    <row r="2255" spans="17:18" x14ac:dyDescent="0.25">
      <c r="Q2255"/>
      <c r="R2255"/>
    </row>
    <row r="2256" spans="17:18" x14ac:dyDescent="0.25">
      <c r="Q2256"/>
      <c r="R2256"/>
    </row>
    <row r="2257" spans="17:18" x14ac:dyDescent="0.25">
      <c r="Q2257"/>
      <c r="R2257"/>
    </row>
    <row r="2258" spans="17:18" x14ac:dyDescent="0.25">
      <c r="Q2258"/>
      <c r="R2258"/>
    </row>
    <row r="2259" spans="17:18" x14ac:dyDescent="0.25">
      <c r="Q2259"/>
      <c r="R2259"/>
    </row>
    <row r="2260" spans="17:18" x14ac:dyDescent="0.25">
      <c r="Q2260"/>
      <c r="R2260"/>
    </row>
    <row r="2261" spans="17:18" x14ac:dyDescent="0.25">
      <c r="Q2261"/>
      <c r="R2261"/>
    </row>
    <row r="2262" spans="17:18" x14ac:dyDescent="0.25">
      <c r="Q2262"/>
      <c r="R2262"/>
    </row>
    <row r="2263" spans="17:18" x14ac:dyDescent="0.25">
      <c r="Q2263"/>
      <c r="R2263"/>
    </row>
    <row r="2264" spans="17:18" x14ac:dyDescent="0.25">
      <c r="Q2264"/>
      <c r="R2264"/>
    </row>
    <row r="2265" spans="17:18" x14ac:dyDescent="0.25">
      <c r="Q2265"/>
      <c r="R2265"/>
    </row>
    <row r="2266" spans="17:18" x14ac:dyDescent="0.25">
      <c r="Q2266"/>
      <c r="R2266"/>
    </row>
    <row r="2267" spans="17:18" x14ac:dyDescent="0.25">
      <c r="Q2267"/>
      <c r="R2267"/>
    </row>
    <row r="2268" spans="17:18" x14ac:dyDescent="0.25">
      <c r="Q2268"/>
      <c r="R2268"/>
    </row>
    <row r="2269" spans="17:18" x14ac:dyDescent="0.25">
      <c r="Q2269"/>
      <c r="R2269"/>
    </row>
    <row r="2270" spans="17:18" x14ac:dyDescent="0.25">
      <c r="Q2270"/>
      <c r="R2270"/>
    </row>
    <row r="2271" spans="17:18" x14ac:dyDescent="0.25">
      <c r="Q2271"/>
      <c r="R2271"/>
    </row>
    <row r="2272" spans="17:18" x14ac:dyDescent="0.25">
      <c r="Q2272"/>
      <c r="R2272"/>
    </row>
    <row r="2273" spans="17:18" x14ac:dyDescent="0.25">
      <c r="Q2273"/>
      <c r="R2273"/>
    </row>
    <row r="2274" spans="17:18" x14ac:dyDescent="0.25">
      <c r="Q2274"/>
      <c r="R2274"/>
    </row>
    <row r="2275" spans="17:18" x14ac:dyDescent="0.25">
      <c r="Q2275"/>
      <c r="R2275"/>
    </row>
    <row r="2276" spans="17:18" x14ac:dyDescent="0.25">
      <c r="Q2276"/>
      <c r="R2276"/>
    </row>
    <row r="2277" spans="17:18" x14ac:dyDescent="0.25">
      <c r="Q2277"/>
      <c r="R2277"/>
    </row>
    <row r="2278" spans="17:18" x14ac:dyDescent="0.25">
      <c r="Q2278"/>
      <c r="R2278"/>
    </row>
    <row r="2279" spans="17:18" x14ac:dyDescent="0.25">
      <c r="Q2279"/>
      <c r="R2279"/>
    </row>
    <row r="2280" spans="17:18" x14ac:dyDescent="0.25">
      <c r="Q2280"/>
      <c r="R2280"/>
    </row>
    <row r="2281" spans="17:18" x14ac:dyDescent="0.25">
      <c r="Q2281"/>
      <c r="R2281"/>
    </row>
    <row r="2282" spans="17:18" x14ac:dyDescent="0.25">
      <c r="Q2282"/>
      <c r="R2282"/>
    </row>
    <row r="2283" spans="17:18" x14ac:dyDescent="0.25">
      <c r="Q2283"/>
      <c r="R2283"/>
    </row>
    <row r="2284" spans="17:18" x14ac:dyDescent="0.25">
      <c r="Q2284"/>
      <c r="R2284"/>
    </row>
    <row r="2285" spans="17:18" x14ac:dyDescent="0.25">
      <c r="Q2285"/>
      <c r="R2285"/>
    </row>
    <row r="2286" spans="17:18" x14ac:dyDescent="0.25">
      <c r="Q2286"/>
      <c r="R2286"/>
    </row>
    <row r="2287" spans="17:18" x14ac:dyDescent="0.25">
      <c r="Q2287"/>
      <c r="R2287"/>
    </row>
    <row r="2288" spans="17:18" x14ac:dyDescent="0.25">
      <c r="Q2288"/>
      <c r="R2288"/>
    </row>
    <row r="2289" spans="17:18" x14ac:dyDescent="0.25">
      <c r="Q2289"/>
      <c r="R2289"/>
    </row>
    <row r="2290" spans="17:18" x14ac:dyDescent="0.25">
      <c r="Q2290"/>
      <c r="R2290"/>
    </row>
    <row r="2291" spans="17:18" x14ac:dyDescent="0.25">
      <c r="Q2291"/>
      <c r="R2291"/>
    </row>
    <row r="2292" spans="17:18" x14ac:dyDescent="0.25">
      <c r="Q2292"/>
      <c r="R2292"/>
    </row>
    <row r="2293" spans="17:18" x14ac:dyDescent="0.25">
      <c r="Q2293"/>
      <c r="R2293"/>
    </row>
    <row r="2294" spans="17:18" x14ac:dyDescent="0.25">
      <c r="Q2294"/>
      <c r="R2294"/>
    </row>
    <row r="2295" spans="17:18" x14ac:dyDescent="0.25">
      <c r="Q2295"/>
      <c r="R2295"/>
    </row>
    <row r="2296" spans="17:18" x14ac:dyDescent="0.25">
      <c r="Q2296"/>
      <c r="R2296"/>
    </row>
    <row r="2297" spans="17:18" x14ac:dyDescent="0.25">
      <c r="Q2297"/>
      <c r="R2297"/>
    </row>
    <row r="2298" spans="17:18" x14ac:dyDescent="0.25">
      <c r="Q2298"/>
      <c r="R2298"/>
    </row>
    <row r="2299" spans="17:18" x14ac:dyDescent="0.25">
      <c r="Q2299"/>
      <c r="R2299"/>
    </row>
    <row r="2300" spans="17:18" x14ac:dyDescent="0.25">
      <c r="Q2300"/>
      <c r="R2300"/>
    </row>
    <row r="2301" spans="17:18" x14ac:dyDescent="0.25">
      <c r="Q2301"/>
      <c r="R2301"/>
    </row>
    <row r="2302" spans="17:18" x14ac:dyDescent="0.25">
      <c r="Q2302"/>
      <c r="R2302"/>
    </row>
    <row r="2303" spans="17:18" x14ac:dyDescent="0.25">
      <c r="Q2303"/>
      <c r="R2303"/>
    </row>
    <row r="2304" spans="17:18" x14ac:dyDescent="0.25">
      <c r="Q2304"/>
      <c r="R2304"/>
    </row>
    <row r="2305" spans="17:18" x14ac:dyDescent="0.25">
      <c r="Q2305"/>
      <c r="R2305"/>
    </row>
    <row r="2306" spans="17:18" x14ac:dyDescent="0.25">
      <c r="Q2306"/>
      <c r="R2306"/>
    </row>
    <row r="2307" spans="17:18" x14ac:dyDescent="0.25">
      <c r="Q2307"/>
      <c r="R2307"/>
    </row>
    <row r="2308" spans="17:18" x14ac:dyDescent="0.25">
      <c r="Q2308"/>
      <c r="R2308"/>
    </row>
    <row r="2309" spans="17:18" x14ac:dyDescent="0.25">
      <c r="Q2309"/>
      <c r="R2309"/>
    </row>
    <row r="2310" spans="17:18" x14ac:dyDescent="0.25">
      <c r="Q2310"/>
      <c r="R2310"/>
    </row>
    <row r="2311" spans="17:18" x14ac:dyDescent="0.25">
      <c r="Q2311"/>
      <c r="R2311"/>
    </row>
    <row r="2312" spans="17:18" x14ac:dyDescent="0.25">
      <c r="Q2312"/>
      <c r="R2312"/>
    </row>
    <row r="2313" spans="17:18" x14ac:dyDescent="0.25">
      <c r="Q2313"/>
      <c r="R2313"/>
    </row>
    <row r="2314" spans="17:18" x14ac:dyDescent="0.25">
      <c r="Q2314"/>
      <c r="R2314"/>
    </row>
    <row r="2315" spans="17:18" x14ac:dyDescent="0.25">
      <c r="Q2315"/>
      <c r="R2315"/>
    </row>
    <row r="2316" spans="17:18" x14ac:dyDescent="0.25">
      <c r="Q2316"/>
      <c r="R2316"/>
    </row>
    <row r="2317" spans="17:18" x14ac:dyDescent="0.25">
      <c r="Q2317"/>
      <c r="R2317"/>
    </row>
    <row r="2318" spans="17:18" x14ac:dyDescent="0.25">
      <c r="Q2318"/>
      <c r="R2318"/>
    </row>
    <row r="2319" spans="17:18" x14ac:dyDescent="0.25">
      <c r="Q2319"/>
      <c r="R2319"/>
    </row>
    <row r="2320" spans="17:18" x14ac:dyDescent="0.25">
      <c r="Q2320"/>
      <c r="R2320"/>
    </row>
    <row r="2321" spans="17:18" x14ac:dyDescent="0.25">
      <c r="Q2321"/>
      <c r="R2321"/>
    </row>
    <row r="2322" spans="17:18" x14ac:dyDescent="0.25">
      <c r="Q2322"/>
      <c r="R2322"/>
    </row>
    <row r="2323" spans="17:18" x14ac:dyDescent="0.25">
      <c r="Q2323"/>
      <c r="R2323"/>
    </row>
    <row r="2324" spans="17:18" x14ac:dyDescent="0.25">
      <c r="Q2324"/>
      <c r="R2324"/>
    </row>
    <row r="2325" spans="17:18" x14ac:dyDescent="0.25">
      <c r="Q2325"/>
      <c r="R2325"/>
    </row>
    <row r="2326" spans="17:18" x14ac:dyDescent="0.25">
      <c r="Q2326"/>
      <c r="R2326"/>
    </row>
    <row r="2327" spans="17:18" x14ac:dyDescent="0.25">
      <c r="Q2327"/>
      <c r="R2327"/>
    </row>
    <row r="2328" spans="17:18" x14ac:dyDescent="0.25">
      <c r="Q2328"/>
      <c r="R2328"/>
    </row>
    <row r="2329" spans="17:18" x14ac:dyDescent="0.25">
      <c r="Q2329"/>
      <c r="R2329"/>
    </row>
    <row r="2330" spans="17:18" x14ac:dyDescent="0.25">
      <c r="Q2330"/>
      <c r="R2330"/>
    </row>
    <row r="2331" spans="17:18" x14ac:dyDescent="0.25">
      <c r="Q2331"/>
      <c r="R2331"/>
    </row>
    <row r="2332" spans="17:18" x14ac:dyDescent="0.25">
      <c r="Q2332"/>
      <c r="R2332"/>
    </row>
    <row r="2333" spans="17:18" x14ac:dyDescent="0.25">
      <c r="Q2333"/>
      <c r="R2333"/>
    </row>
    <row r="2334" spans="17:18" x14ac:dyDescent="0.25">
      <c r="Q2334"/>
      <c r="R2334"/>
    </row>
    <row r="2335" spans="17:18" x14ac:dyDescent="0.25">
      <c r="Q2335"/>
      <c r="R2335"/>
    </row>
    <row r="2336" spans="17:18" x14ac:dyDescent="0.25">
      <c r="Q2336"/>
      <c r="R2336"/>
    </row>
    <row r="2337" spans="17:18" x14ac:dyDescent="0.25">
      <c r="Q2337"/>
      <c r="R2337"/>
    </row>
    <row r="2338" spans="17:18" x14ac:dyDescent="0.25">
      <c r="Q2338"/>
      <c r="R2338"/>
    </row>
    <row r="2339" spans="17:18" x14ac:dyDescent="0.25">
      <c r="Q2339"/>
      <c r="R2339"/>
    </row>
    <row r="2340" spans="17:18" x14ac:dyDescent="0.25">
      <c r="Q2340"/>
      <c r="R2340"/>
    </row>
    <row r="2341" spans="17:18" x14ac:dyDescent="0.25">
      <c r="Q2341"/>
      <c r="R2341"/>
    </row>
    <row r="2342" spans="17:18" x14ac:dyDescent="0.25">
      <c r="Q2342"/>
      <c r="R2342"/>
    </row>
    <row r="2343" spans="17:18" x14ac:dyDescent="0.25">
      <c r="Q2343"/>
      <c r="R2343"/>
    </row>
    <row r="2344" spans="17:18" x14ac:dyDescent="0.25">
      <c r="Q2344"/>
      <c r="R2344"/>
    </row>
    <row r="2345" spans="17:18" x14ac:dyDescent="0.25">
      <c r="Q2345"/>
      <c r="R2345"/>
    </row>
    <row r="2346" spans="17:18" x14ac:dyDescent="0.25">
      <c r="Q2346"/>
      <c r="R2346"/>
    </row>
    <row r="2347" spans="17:18" x14ac:dyDescent="0.25">
      <c r="Q2347"/>
      <c r="R2347"/>
    </row>
    <row r="2348" spans="17:18" x14ac:dyDescent="0.25">
      <c r="Q2348"/>
      <c r="R2348"/>
    </row>
    <row r="2349" spans="17:18" x14ac:dyDescent="0.25">
      <c r="Q2349"/>
      <c r="R2349"/>
    </row>
    <row r="2350" spans="17:18" x14ac:dyDescent="0.25">
      <c r="Q2350"/>
      <c r="R2350"/>
    </row>
    <row r="2351" spans="17:18" x14ac:dyDescent="0.25">
      <c r="Q2351"/>
      <c r="R2351"/>
    </row>
    <row r="2352" spans="17:18" x14ac:dyDescent="0.25">
      <c r="Q2352"/>
      <c r="R2352"/>
    </row>
    <row r="2353" spans="17:18" x14ac:dyDescent="0.25">
      <c r="Q2353"/>
      <c r="R2353"/>
    </row>
    <row r="2354" spans="17:18" x14ac:dyDescent="0.25">
      <c r="Q2354"/>
      <c r="R2354"/>
    </row>
    <row r="2355" spans="17:18" x14ac:dyDescent="0.25">
      <c r="Q2355"/>
      <c r="R2355"/>
    </row>
    <row r="2356" spans="17:18" x14ac:dyDescent="0.25">
      <c r="Q2356"/>
      <c r="R2356"/>
    </row>
    <row r="2357" spans="17:18" x14ac:dyDescent="0.25">
      <c r="Q2357"/>
      <c r="R2357"/>
    </row>
    <row r="2358" spans="17:18" x14ac:dyDescent="0.25">
      <c r="Q2358"/>
      <c r="R2358"/>
    </row>
    <row r="2359" spans="17:18" x14ac:dyDescent="0.25">
      <c r="Q2359"/>
      <c r="R2359"/>
    </row>
    <row r="2360" spans="17:18" x14ac:dyDescent="0.25">
      <c r="Q2360"/>
      <c r="R2360"/>
    </row>
    <row r="2361" spans="17:18" x14ac:dyDescent="0.25">
      <c r="Q2361"/>
      <c r="R2361"/>
    </row>
    <row r="2362" spans="17:18" x14ac:dyDescent="0.25">
      <c r="Q2362"/>
      <c r="R2362"/>
    </row>
    <row r="2363" spans="17:18" x14ac:dyDescent="0.25">
      <c r="Q2363"/>
      <c r="R2363"/>
    </row>
    <row r="2364" spans="17:18" x14ac:dyDescent="0.25">
      <c r="Q2364"/>
      <c r="R2364"/>
    </row>
    <row r="2365" spans="17:18" x14ac:dyDescent="0.25">
      <c r="Q2365"/>
      <c r="R2365"/>
    </row>
    <row r="2366" spans="17:18" x14ac:dyDescent="0.25">
      <c r="Q2366"/>
      <c r="R2366"/>
    </row>
    <row r="2367" spans="17:18" x14ac:dyDescent="0.25">
      <c r="Q2367"/>
      <c r="R2367"/>
    </row>
    <row r="2368" spans="17:18" x14ac:dyDescent="0.25">
      <c r="Q2368"/>
      <c r="R2368"/>
    </row>
    <row r="2369" spans="17:18" x14ac:dyDescent="0.25">
      <c r="Q2369"/>
      <c r="R2369"/>
    </row>
    <row r="2370" spans="17:18" x14ac:dyDescent="0.25">
      <c r="Q2370"/>
      <c r="R2370"/>
    </row>
    <row r="2371" spans="17:18" x14ac:dyDescent="0.25">
      <c r="Q2371"/>
      <c r="R2371"/>
    </row>
    <row r="2372" spans="17:18" x14ac:dyDescent="0.25">
      <c r="Q2372"/>
      <c r="R2372"/>
    </row>
    <row r="2373" spans="17:18" x14ac:dyDescent="0.25">
      <c r="Q2373"/>
      <c r="R2373"/>
    </row>
    <row r="2374" spans="17:18" x14ac:dyDescent="0.25">
      <c r="Q2374"/>
      <c r="R2374"/>
    </row>
    <row r="2375" spans="17:18" x14ac:dyDescent="0.25">
      <c r="Q2375"/>
      <c r="R2375"/>
    </row>
    <row r="2376" spans="17:18" x14ac:dyDescent="0.25">
      <c r="Q2376"/>
      <c r="R2376"/>
    </row>
    <row r="2377" spans="17:18" x14ac:dyDescent="0.25">
      <c r="Q2377"/>
      <c r="R2377"/>
    </row>
    <row r="2378" spans="17:18" x14ac:dyDescent="0.25">
      <c r="Q2378"/>
      <c r="R2378"/>
    </row>
    <row r="2379" spans="17:18" x14ac:dyDescent="0.25">
      <c r="Q2379"/>
      <c r="R2379"/>
    </row>
    <row r="2380" spans="17:18" x14ac:dyDescent="0.25">
      <c r="Q2380"/>
      <c r="R2380"/>
    </row>
    <row r="2381" spans="17:18" x14ac:dyDescent="0.25">
      <c r="Q2381"/>
      <c r="R2381"/>
    </row>
    <row r="2382" spans="17:18" x14ac:dyDescent="0.25">
      <c r="Q2382"/>
      <c r="R2382"/>
    </row>
    <row r="2383" spans="17:18" x14ac:dyDescent="0.25">
      <c r="Q2383"/>
      <c r="R2383"/>
    </row>
    <row r="2384" spans="17:18" x14ac:dyDescent="0.25">
      <c r="Q2384"/>
      <c r="R2384"/>
    </row>
    <row r="2385" spans="17:18" x14ac:dyDescent="0.25">
      <c r="Q2385"/>
      <c r="R2385"/>
    </row>
    <row r="2386" spans="17:18" x14ac:dyDescent="0.25">
      <c r="Q2386"/>
      <c r="R2386"/>
    </row>
    <row r="2387" spans="17:18" x14ac:dyDescent="0.25">
      <c r="Q2387"/>
      <c r="R2387"/>
    </row>
    <row r="2388" spans="17:18" x14ac:dyDescent="0.25">
      <c r="Q2388"/>
      <c r="R2388"/>
    </row>
    <row r="2389" spans="17:18" x14ac:dyDescent="0.25">
      <c r="Q2389"/>
      <c r="R2389"/>
    </row>
    <row r="2390" spans="17:18" x14ac:dyDescent="0.25">
      <c r="Q2390"/>
      <c r="R2390"/>
    </row>
    <row r="2391" spans="17:18" x14ac:dyDescent="0.25">
      <c r="Q2391"/>
      <c r="R2391"/>
    </row>
    <row r="2392" spans="17:18" x14ac:dyDescent="0.25">
      <c r="Q2392"/>
      <c r="R2392"/>
    </row>
    <row r="2393" spans="17:18" x14ac:dyDescent="0.25">
      <c r="Q2393"/>
      <c r="R2393"/>
    </row>
    <row r="2394" spans="17:18" x14ac:dyDescent="0.25">
      <c r="Q2394"/>
      <c r="R2394"/>
    </row>
    <row r="2395" spans="17:18" x14ac:dyDescent="0.25">
      <c r="Q2395"/>
      <c r="R2395"/>
    </row>
    <row r="2396" spans="17:18" x14ac:dyDescent="0.25">
      <c r="Q2396"/>
      <c r="R2396"/>
    </row>
    <row r="2397" spans="17:18" x14ac:dyDescent="0.25">
      <c r="Q2397"/>
      <c r="R2397"/>
    </row>
    <row r="2398" spans="17:18" x14ac:dyDescent="0.25">
      <c r="Q2398"/>
      <c r="R2398"/>
    </row>
    <row r="2399" spans="17:18" x14ac:dyDescent="0.25">
      <c r="Q2399"/>
      <c r="R2399"/>
    </row>
    <row r="2400" spans="17:18" x14ac:dyDescent="0.25">
      <c r="Q2400"/>
      <c r="R2400"/>
    </row>
    <row r="2401" spans="17:18" x14ac:dyDescent="0.25">
      <c r="Q2401"/>
      <c r="R2401"/>
    </row>
    <row r="2402" spans="17:18" x14ac:dyDescent="0.25">
      <c r="Q2402"/>
      <c r="R2402"/>
    </row>
    <row r="2403" spans="17:18" x14ac:dyDescent="0.25">
      <c r="Q2403"/>
      <c r="R2403"/>
    </row>
    <row r="2404" spans="17:18" x14ac:dyDescent="0.25">
      <c r="Q2404"/>
      <c r="R2404"/>
    </row>
    <row r="2405" spans="17:18" x14ac:dyDescent="0.25">
      <c r="Q2405"/>
      <c r="R2405"/>
    </row>
    <row r="2406" spans="17:18" x14ac:dyDescent="0.25">
      <c r="Q2406"/>
      <c r="R2406"/>
    </row>
    <row r="2407" spans="17:18" x14ac:dyDescent="0.25">
      <c r="Q2407"/>
      <c r="R2407"/>
    </row>
    <row r="2408" spans="17:18" x14ac:dyDescent="0.25">
      <c r="Q2408"/>
      <c r="R2408"/>
    </row>
    <row r="2409" spans="17:18" x14ac:dyDescent="0.25">
      <c r="Q2409"/>
      <c r="R2409"/>
    </row>
    <row r="2410" spans="17:18" x14ac:dyDescent="0.25">
      <c r="Q2410"/>
      <c r="R2410"/>
    </row>
    <row r="2411" spans="17:18" x14ac:dyDescent="0.25">
      <c r="Q2411"/>
      <c r="R2411"/>
    </row>
    <row r="2412" spans="17:18" x14ac:dyDescent="0.25">
      <c r="Q2412"/>
      <c r="R2412"/>
    </row>
    <row r="2413" spans="17:18" x14ac:dyDescent="0.25">
      <c r="Q2413"/>
      <c r="R2413"/>
    </row>
    <row r="2414" spans="17:18" x14ac:dyDescent="0.25">
      <c r="Q2414"/>
      <c r="R2414"/>
    </row>
    <row r="2415" spans="17:18" x14ac:dyDescent="0.25">
      <c r="Q2415"/>
      <c r="R2415"/>
    </row>
    <row r="2416" spans="17:18" x14ac:dyDescent="0.25">
      <c r="Q2416"/>
      <c r="R2416"/>
    </row>
    <row r="2417" spans="17:18" x14ac:dyDescent="0.25">
      <c r="Q2417"/>
      <c r="R2417"/>
    </row>
    <row r="2418" spans="17:18" x14ac:dyDescent="0.25">
      <c r="Q2418"/>
      <c r="R2418"/>
    </row>
    <row r="2419" spans="17:18" x14ac:dyDescent="0.25">
      <c r="Q2419"/>
      <c r="R2419"/>
    </row>
    <row r="2420" spans="17:18" x14ac:dyDescent="0.25">
      <c r="Q2420"/>
      <c r="R2420"/>
    </row>
    <row r="2421" spans="17:18" x14ac:dyDescent="0.25">
      <c r="Q2421"/>
      <c r="R2421"/>
    </row>
    <row r="2422" spans="17:18" x14ac:dyDescent="0.25">
      <c r="Q2422"/>
      <c r="R2422"/>
    </row>
    <row r="2423" spans="17:18" x14ac:dyDescent="0.25">
      <c r="Q2423"/>
      <c r="R2423"/>
    </row>
    <row r="2424" spans="17:18" x14ac:dyDescent="0.25">
      <c r="Q2424"/>
      <c r="R2424"/>
    </row>
    <row r="2425" spans="17:18" x14ac:dyDescent="0.25">
      <c r="Q2425"/>
      <c r="R2425"/>
    </row>
    <row r="2426" spans="17:18" x14ac:dyDescent="0.25">
      <c r="Q2426"/>
      <c r="R2426"/>
    </row>
    <row r="2427" spans="17:18" x14ac:dyDescent="0.25">
      <c r="Q2427"/>
      <c r="R2427"/>
    </row>
    <row r="2428" spans="17:18" x14ac:dyDescent="0.25">
      <c r="Q2428"/>
      <c r="R2428"/>
    </row>
    <row r="2429" spans="17:18" x14ac:dyDescent="0.25">
      <c r="Q2429"/>
      <c r="R2429"/>
    </row>
    <row r="2430" spans="17:18" x14ac:dyDescent="0.25">
      <c r="Q2430"/>
      <c r="R2430"/>
    </row>
    <row r="2431" spans="17:18" x14ac:dyDescent="0.25">
      <c r="Q2431"/>
      <c r="R2431"/>
    </row>
    <row r="2432" spans="17:18" x14ac:dyDescent="0.25">
      <c r="Q2432"/>
      <c r="R2432"/>
    </row>
    <row r="2433" spans="17:18" x14ac:dyDescent="0.25">
      <c r="Q2433"/>
      <c r="R2433"/>
    </row>
    <row r="2434" spans="17:18" x14ac:dyDescent="0.25">
      <c r="Q2434"/>
      <c r="R2434"/>
    </row>
    <row r="2435" spans="17:18" x14ac:dyDescent="0.25">
      <c r="Q2435"/>
      <c r="R2435"/>
    </row>
    <row r="2436" spans="17:18" x14ac:dyDescent="0.25">
      <c r="Q2436"/>
      <c r="R2436"/>
    </row>
    <row r="2437" spans="17:18" x14ac:dyDescent="0.25">
      <c r="Q2437"/>
      <c r="R2437"/>
    </row>
    <row r="2438" spans="17:18" x14ac:dyDescent="0.25">
      <c r="Q2438"/>
      <c r="R2438"/>
    </row>
    <row r="2439" spans="17:18" x14ac:dyDescent="0.25">
      <c r="Q2439"/>
      <c r="R2439"/>
    </row>
    <row r="2440" spans="17:18" x14ac:dyDescent="0.25">
      <c r="Q2440"/>
      <c r="R2440"/>
    </row>
    <row r="2441" spans="17:18" x14ac:dyDescent="0.25">
      <c r="Q2441"/>
      <c r="R2441"/>
    </row>
    <row r="2442" spans="17:18" x14ac:dyDescent="0.25">
      <c r="Q2442"/>
      <c r="R2442"/>
    </row>
    <row r="2443" spans="17:18" x14ac:dyDescent="0.25">
      <c r="Q2443"/>
      <c r="R2443"/>
    </row>
    <row r="2444" spans="17:18" x14ac:dyDescent="0.25">
      <c r="Q2444"/>
      <c r="R2444"/>
    </row>
    <row r="2445" spans="17:18" x14ac:dyDescent="0.25">
      <c r="Q2445"/>
      <c r="R2445"/>
    </row>
    <row r="2446" spans="17:18" x14ac:dyDescent="0.25">
      <c r="Q2446"/>
      <c r="R2446"/>
    </row>
    <row r="2447" spans="17:18" x14ac:dyDescent="0.25">
      <c r="Q2447"/>
      <c r="R2447"/>
    </row>
    <row r="2448" spans="17:18" x14ac:dyDescent="0.25">
      <c r="Q2448"/>
      <c r="R2448"/>
    </row>
    <row r="2449" spans="17:18" x14ac:dyDescent="0.25">
      <c r="Q2449"/>
      <c r="R2449"/>
    </row>
    <row r="2450" spans="17:18" x14ac:dyDescent="0.25">
      <c r="Q2450"/>
      <c r="R2450"/>
    </row>
    <row r="2451" spans="17:18" x14ac:dyDescent="0.25">
      <c r="Q2451"/>
      <c r="R2451"/>
    </row>
    <row r="2452" spans="17:18" x14ac:dyDescent="0.25">
      <c r="Q2452"/>
      <c r="R2452"/>
    </row>
    <row r="2453" spans="17:18" x14ac:dyDescent="0.25">
      <c r="Q2453"/>
      <c r="R2453"/>
    </row>
    <row r="2454" spans="17:18" x14ac:dyDescent="0.25">
      <c r="Q2454"/>
      <c r="R2454"/>
    </row>
    <row r="2455" spans="17:18" x14ac:dyDescent="0.25">
      <c r="Q2455"/>
      <c r="R2455"/>
    </row>
    <row r="2456" spans="17:18" x14ac:dyDescent="0.25">
      <c r="Q2456"/>
      <c r="R2456"/>
    </row>
    <row r="2457" spans="17:18" x14ac:dyDescent="0.25">
      <c r="Q2457"/>
      <c r="R2457"/>
    </row>
    <row r="2458" spans="17:18" x14ac:dyDescent="0.25">
      <c r="Q2458"/>
      <c r="R2458"/>
    </row>
    <row r="2459" spans="17:18" x14ac:dyDescent="0.25">
      <c r="Q2459"/>
      <c r="R2459"/>
    </row>
    <row r="2460" spans="17:18" x14ac:dyDescent="0.25">
      <c r="Q2460"/>
      <c r="R2460"/>
    </row>
    <row r="2461" spans="17:18" x14ac:dyDescent="0.25">
      <c r="Q2461"/>
      <c r="R2461"/>
    </row>
    <row r="2462" spans="17:18" x14ac:dyDescent="0.25">
      <c r="Q2462"/>
      <c r="R2462"/>
    </row>
    <row r="2463" spans="17:18" x14ac:dyDescent="0.25">
      <c r="Q2463"/>
      <c r="R2463"/>
    </row>
    <row r="2464" spans="17:18" x14ac:dyDescent="0.25">
      <c r="Q2464"/>
      <c r="R2464"/>
    </row>
    <row r="2465" spans="17:18" x14ac:dyDescent="0.25">
      <c r="Q2465"/>
      <c r="R2465"/>
    </row>
    <row r="2466" spans="17:18" x14ac:dyDescent="0.25">
      <c r="Q2466"/>
      <c r="R2466"/>
    </row>
    <row r="2467" spans="17:18" x14ac:dyDescent="0.25">
      <c r="Q2467"/>
      <c r="R2467"/>
    </row>
    <row r="2468" spans="17:18" x14ac:dyDescent="0.25">
      <c r="Q2468"/>
      <c r="R2468"/>
    </row>
    <row r="2469" spans="17:18" x14ac:dyDescent="0.25">
      <c r="Q2469"/>
      <c r="R2469"/>
    </row>
    <row r="2470" spans="17:18" x14ac:dyDescent="0.25">
      <c r="Q2470"/>
      <c r="R2470"/>
    </row>
    <row r="2471" spans="17:18" x14ac:dyDescent="0.25">
      <c r="Q2471"/>
      <c r="R2471"/>
    </row>
    <row r="2472" spans="17:18" x14ac:dyDescent="0.25">
      <c r="Q2472"/>
      <c r="R2472"/>
    </row>
    <row r="2473" spans="17:18" x14ac:dyDescent="0.25">
      <c r="Q2473"/>
      <c r="R2473"/>
    </row>
    <row r="2474" spans="17:18" x14ac:dyDescent="0.25">
      <c r="Q2474"/>
      <c r="R2474"/>
    </row>
    <row r="2475" spans="17:18" x14ac:dyDescent="0.25">
      <c r="Q2475"/>
      <c r="R2475"/>
    </row>
    <row r="2476" spans="17:18" x14ac:dyDescent="0.25">
      <c r="Q2476"/>
      <c r="R2476"/>
    </row>
    <row r="2477" spans="17:18" x14ac:dyDescent="0.25">
      <c r="Q2477"/>
      <c r="R2477"/>
    </row>
    <row r="2478" spans="17:18" x14ac:dyDescent="0.25">
      <c r="Q2478"/>
      <c r="R2478"/>
    </row>
    <row r="2479" spans="17:18" x14ac:dyDescent="0.25">
      <c r="Q2479"/>
      <c r="R2479"/>
    </row>
    <row r="2480" spans="17:18" x14ac:dyDescent="0.25">
      <c r="Q2480"/>
      <c r="R2480"/>
    </row>
    <row r="2481" spans="17:18" x14ac:dyDescent="0.25">
      <c r="Q2481"/>
      <c r="R2481"/>
    </row>
    <row r="2482" spans="17:18" x14ac:dyDescent="0.25">
      <c r="Q2482"/>
      <c r="R2482"/>
    </row>
    <row r="2483" spans="17:18" x14ac:dyDescent="0.25">
      <c r="Q2483"/>
      <c r="R2483"/>
    </row>
    <row r="2484" spans="17:18" x14ac:dyDescent="0.25">
      <c r="Q2484"/>
      <c r="R2484"/>
    </row>
    <row r="2485" spans="17:18" x14ac:dyDescent="0.25">
      <c r="Q2485"/>
      <c r="R2485"/>
    </row>
    <row r="2486" spans="17:18" x14ac:dyDescent="0.25">
      <c r="Q2486"/>
      <c r="R2486"/>
    </row>
    <row r="2487" spans="17:18" x14ac:dyDescent="0.25">
      <c r="Q2487"/>
      <c r="R2487"/>
    </row>
    <row r="2488" spans="17:18" x14ac:dyDescent="0.25">
      <c r="Q2488"/>
      <c r="R2488"/>
    </row>
    <row r="2489" spans="17:18" x14ac:dyDescent="0.25">
      <c r="Q2489"/>
      <c r="R2489"/>
    </row>
    <row r="2490" spans="17:18" x14ac:dyDescent="0.25">
      <c r="Q2490"/>
      <c r="R2490"/>
    </row>
    <row r="2491" spans="17:18" x14ac:dyDescent="0.25">
      <c r="Q2491"/>
      <c r="R2491"/>
    </row>
    <row r="2492" spans="17:18" x14ac:dyDescent="0.25">
      <c r="Q2492"/>
      <c r="R2492"/>
    </row>
    <row r="2493" spans="17:18" x14ac:dyDescent="0.25">
      <c r="Q2493"/>
      <c r="R2493"/>
    </row>
    <row r="2494" spans="17:18" x14ac:dyDescent="0.25">
      <c r="Q2494"/>
      <c r="R2494"/>
    </row>
    <row r="2495" spans="17:18" x14ac:dyDescent="0.25">
      <c r="Q2495"/>
      <c r="R2495"/>
    </row>
    <row r="2496" spans="17:18" x14ac:dyDescent="0.25">
      <c r="Q2496"/>
      <c r="R2496"/>
    </row>
    <row r="2497" spans="17:18" x14ac:dyDescent="0.25">
      <c r="Q2497"/>
      <c r="R2497"/>
    </row>
    <row r="2498" spans="17:18" x14ac:dyDescent="0.25">
      <c r="Q2498"/>
      <c r="R2498"/>
    </row>
    <row r="2499" spans="17:18" x14ac:dyDescent="0.25">
      <c r="Q2499"/>
      <c r="R2499"/>
    </row>
    <row r="2500" spans="17:18" x14ac:dyDescent="0.25">
      <c r="Q2500"/>
      <c r="R2500"/>
    </row>
    <row r="2501" spans="17:18" x14ac:dyDescent="0.25">
      <c r="Q2501"/>
      <c r="R2501"/>
    </row>
    <row r="2502" spans="17:18" x14ac:dyDescent="0.25">
      <c r="Q2502"/>
      <c r="R2502"/>
    </row>
    <row r="2503" spans="17:18" x14ac:dyDescent="0.25">
      <c r="Q2503"/>
      <c r="R2503"/>
    </row>
    <row r="2504" spans="17:18" x14ac:dyDescent="0.25">
      <c r="Q2504"/>
      <c r="R2504"/>
    </row>
    <row r="2505" spans="17:18" x14ac:dyDescent="0.25">
      <c r="Q2505"/>
      <c r="R2505"/>
    </row>
    <row r="2506" spans="17:18" x14ac:dyDescent="0.25">
      <c r="Q2506"/>
      <c r="R2506"/>
    </row>
    <row r="2507" spans="17:18" x14ac:dyDescent="0.25">
      <c r="Q2507"/>
      <c r="R2507"/>
    </row>
    <row r="2508" spans="17:18" x14ac:dyDescent="0.25">
      <c r="Q2508"/>
      <c r="R2508"/>
    </row>
    <row r="2509" spans="17:18" x14ac:dyDescent="0.25">
      <c r="Q2509"/>
      <c r="R2509"/>
    </row>
    <row r="2510" spans="17:18" x14ac:dyDescent="0.25">
      <c r="Q2510"/>
      <c r="R2510"/>
    </row>
    <row r="2511" spans="17:18" x14ac:dyDescent="0.25">
      <c r="Q2511"/>
      <c r="R2511"/>
    </row>
    <row r="2512" spans="17:18" x14ac:dyDescent="0.25">
      <c r="Q2512"/>
      <c r="R2512"/>
    </row>
    <row r="2513" spans="17:18" x14ac:dyDescent="0.25">
      <c r="Q2513"/>
      <c r="R2513"/>
    </row>
    <row r="2514" spans="17:18" x14ac:dyDescent="0.25">
      <c r="Q2514"/>
      <c r="R2514"/>
    </row>
    <row r="2515" spans="17:18" x14ac:dyDescent="0.25">
      <c r="Q2515"/>
      <c r="R2515"/>
    </row>
    <row r="2516" spans="17:18" x14ac:dyDescent="0.25">
      <c r="Q2516"/>
      <c r="R2516"/>
    </row>
    <row r="2517" spans="17:18" x14ac:dyDescent="0.25">
      <c r="Q2517"/>
      <c r="R2517"/>
    </row>
    <row r="2518" spans="17:18" x14ac:dyDescent="0.25">
      <c r="Q2518"/>
      <c r="R2518"/>
    </row>
    <row r="2519" spans="17:18" x14ac:dyDescent="0.25">
      <c r="Q2519"/>
      <c r="R2519"/>
    </row>
    <row r="2520" spans="17:18" x14ac:dyDescent="0.25">
      <c r="Q2520"/>
      <c r="R2520"/>
    </row>
    <row r="2521" spans="17:18" x14ac:dyDescent="0.25">
      <c r="Q2521"/>
      <c r="R2521"/>
    </row>
    <row r="2522" spans="17:18" x14ac:dyDescent="0.25">
      <c r="Q2522"/>
      <c r="R2522"/>
    </row>
    <row r="2523" spans="17:18" x14ac:dyDescent="0.25">
      <c r="Q2523"/>
      <c r="R2523"/>
    </row>
    <row r="2524" spans="17:18" x14ac:dyDescent="0.25">
      <c r="Q2524"/>
      <c r="R2524"/>
    </row>
    <row r="2525" spans="17:18" x14ac:dyDescent="0.25">
      <c r="Q2525"/>
      <c r="R2525"/>
    </row>
    <row r="2526" spans="17:18" x14ac:dyDescent="0.25">
      <c r="Q2526"/>
      <c r="R2526"/>
    </row>
    <row r="2527" spans="17:18" x14ac:dyDescent="0.25">
      <c r="Q2527"/>
      <c r="R2527"/>
    </row>
    <row r="2528" spans="17:18" x14ac:dyDescent="0.25">
      <c r="Q2528"/>
      <c r="R2528"/>
    </row>
    <row r="2529" spans="17:18" x14ac:dyDescent="0.25">
      <c r="Q2529"/>
      <c r="R2529"/>
    </row>
    <row r="2530" spans="17:18" x14ac:dyDescent="0.25">
      <c r="Q2530"/>
      <c r="R2530"/>
    </row>
    <row r="2531" spans="17:18" x14ac:dyDescent="0.25">
      <c r="Q2531"/>
      <c r="R2531"/>
    </row>
    <row r="2532" spans="17:18" x14ac:dyDescent="0.25">
      <c r="Q2532"/>
      <c r="R2532"/>
    </row>
    <row r="2533" spans="17:18" x14ac:dyDescent="0.25">
      <c r="Q2533"/>
      <c r="R2533"/>
    </row>
    <row r="2534" spans="17:18" x14ac:dyDescent="0.25">
      <c r="Q2534"/>
      <c r="R2534"/>
    </row>
    <row r="2535" spans="17:18" x14ac:dyDescent="0.25">
      <c r="Q2535"/>
      <c r="R2535"/>
    </row>
    <row r="2536" spans="17:18" x14ac:dyDescent="0.25">
      <c r="Q2536"/>
      <c r="R2536"/>
    </row>
    <row r="2537" spans="17:18" x14ac:dyDescent="0.25">
      <c r="Q2537"/>
      <c r="R2537"/>
    </row>
    <row r="2538" spans="17:18" x14ac:dyDescent="0.25">
      <c r="Q2538"/>
      <c r="R2538"/>
    </row>
    <row r="2539" spans="17:18" x14ac:dyDescent="0.25">
      <c r="Q2539"/>
      <c r="R2539"/>
    </row>
    <row r="2540" spans="17:18" x14ac:dyDescent="0.25">
      <c r="Q2540"/>
      <c r="R2540"/>
    </row>
    <row r="2541" spans="17:18" x14ac:dyDescent="0.25">
      <c r="Q2541"/>
      <c r="R2541"/>
    </row>
    <row r="2542" spans="17:18" x14ac:dyDescent="0.25">
      <c r="Q2542"/>
      <c r="R2542"/>
    </row>
    <row r="2543" spans="17:18" x14ac:dyDescent="0.25">
      <c r="Q2543"/>
      <c r="R2543"/>
    </row>
    <row r="2544" spans="17:18" x14ac:dyDescent="0.25">
      <c r="Q2544"/>
      <c r="R2544"/>
    </row>
    <row r="2545" spans="17:18" x14ac:dyDescent="0.25">
      <c r="Q2545"/>
      <c r="R2545"/>
    </row>
    <row r="2546" spans="17:18" x14ac:dyDescent="0.25">
      <c r="Q2546"/>
      <c r="R2546"/>
    </row>
    <row r="2547" spans="17:18" x14ac:dyDescent="0.25">
      <c r="Q2547"/>
      <c r="R2547"/>
    </row>
    <row r="2548" spans="17:18" x14ac:dyDescent="0.25">
      <c r="Q2548"/>
      <c r="R2548"/>
    </row>
    <row r="2549" spans="17:18" x14ac:dyDescent="0.25">
      <c r="Q2549"/>
      <c r="R2549"/>
    </row>
    <row r="2550" spans="17:18" x14ac:dyDescent="0.25">
      <c r="Q2550"/>
      <c r="R2550"/>
    </row>
    <row r="2551" spans="17:18" x14ac:dyDescent="0.25">
      <c r="Q2551"/>
      <c r="R2551"/>
    </row>
    <row r="2552" spans="17:18" x14ac:dyDescent="0.25">
      <c r="Q2552"/>
      <c r="R2552"/>
    </row>
    <row r="2553" spans="17:18" x14ac:dyDescent="0.25">
      <c r="Q2553"/>
      <c r="R2553"/>
    </row>
    <row r="2554" spans="17:18" x14ac:dyDescent="0.25">
      <c r="Q2554"/>
      <c r="R2554"/>
    </row>
    <row r="2555" spans="17:18" x14ac:dyDescent="0.25">
      <c r="Q2555"/>
      <c r="R2555"/>
    </row>
    <row r="2556" spans="17:18" x14ac:dyDescent="0.25">
      <c r="Q2556"/>
      <c r="R2556"/>
    </row>
    <row r="2557" spans="17:18" x14ac:dyDescent="0.25">
      <c r="Q2557"/>
      <c r="R2557"/>
    </row>
    <row r="2558" spans="17:18" x14ac:dyDescent="0.25">
      <c r="Q2558"/>
      <c r="R2558"/>
    </row>
    <row r="2559" spans="17:18" x14ac:dyDescent="0.25">
      <c r="Q2559"/>
      <c r="R2559"/>
    </row>
    <row r="2560" spans="17:18" x14ac:dyDescent="0.25">
      <c r="Q2560"/>
      <c r="R2560"/>
    </row>
    <row r="2561" spans="17:18" x14ac:dyDescent="0.25">
      <c r="Q2561"/>
      <c r="R2561"/>
    </row>
    <row r="2562" spans="17:18" x14ac:dyDescent="0.25">
      <c r="Q2562"/>
      <c r="R2562"/>
    </row>
    <row r="2563" spans="17:18" x14ac:dyDescent="0.25">
      <c r="Q2563"/>
      <c r="R2563"/>
    </row>
    <row r="2564" spans="17:18" x14ac:dyDescent="0.25">
      <c r="Q2564"/>
      <c r="R2564"/>
    </row>
    <row r="2565" spans="17:18" x14ac:dyDescent="0.25">
      <c r="Q2565"/>
      <c r="R2565"/>
    </row>
    <row r="2566" spans="17:18" x14ac:dyDescent="0.25">
      <c r="Q2566"/>
      <c r="R2566"/>
    </row>
    <row r="2567" spans="17:18" x14ac:dyDescent="0.25">
      <c r="Q2567"/>
      <c r="R2567"/>
    </row>
    <row r="2568" spans="17:18" x14ac:dyDescent="0.25">
      <c r="Q2568"/>
      <c r="R2568"/>
    </row>
    <row r="2569" spans="17:18" x14ac:dyDescent="0.25">
      <c r="Q2569"/>
      <c r="R2569"/>
    </row>
    <row r="2570" spans="17:18" x14ac:dyDescent="0.25">
      <c r="Q2570"/>
      <c r="R2570"/>
    </row>
    <row r="2571" spans="17:18" x14ac:dyDescent="0.25">
      <c r="Q2571"/>
      <c r="R2571"/>
    </row>
    <row r="2572" spans="17:18" x14ac:dyDescent="0.25">
      <c r="Q2572"/>
      <c r="R2572"/>
    </row>
    <row r="2573" spans="17:18" x14ac:dyDescent="0.25">
      <c r="Q2573"/>
      <c r="R2573"/>
    </row>
    <row r="2574" spans="17:18" x14ac:dyDescent="0.25">
      <c r="Q2574"/>
      <c r="R2574"/>
    </row>
    <row r="2575" spans="17:18" x14ac:dyDescent="0.25">
      <c r="Q2575"/>
      <c r="R2575"/>
    </row>
    <row r="2576" spans="17:18" x14ac:dyDescent="0.25">
      <c r="Q2576"/>
      <c r="R2576"/>
    </row>
    <row r="2577" spans="17:18" x14ac:dyDescent="0.25">
      <c r="Q2577"/>
      <c r="R2577"/>
    </row>
    <row r="2578" spans="17:18" x14ac:dyDescent="0.25">
      <c r="Q2578"/>
      <c r="R2578"/>
    </row>
    <row r="2579" spans="17:18" x14ac:dyDescent="0.25">
      <c r="Q2579"/>
      <c r="R2579"/>
    </row>
    <row r="2580" spans="17:18" x14ac:dyDescent="0.25">
      <c r="Q2580"/>
      <c r="R2580"/>
    </row>
    <row r="2581" spans="17:18" x14ac:dyDescent="0.25">
      <c r="Q2581"/>
      <c r="R2581"/>
    </row>
    <row r="2582" spans="17:18" x14ac:dyDescent="0.25">
      <c r="Q2582"/>
      <c r="R2582"/>
    </row>
    <row r="2583" spans="17:18" x14ac:dyDescent="0.25">
      <c r="Q2583"/>
      <c r="R2583"/>
    </row>
    <row r="2584" spans="17:18" x14ac:dyDescent="0.25">
      <c r="Q2584"/>
      <c r="R2584"/>
    </row>
    <row r="2585" spans="17:18" x14ac:dyDescent="0.25">
      <c r="Q2585"/>
      <c r="R2585"/>
    </row>
    <row r="2586" spans="17:18" x14ac:dyDescent="0.25">
      <c r="Q2586"/>
      <c r="R2586"/>
    </row>
    <row r="2587" spans="17:18" x14ac:dyDescent="0.25">
      <c r="Q2587"/>
      <c r="R2587"/>
    </row>
    <row r="2588" spans="17:18" x14ac:dyDescent="0.25">
      <c r="Q2588"/>
      <c r="R2588"/>
    </row>
    <row r="2589" spans="17:18" x14ac:dyDescent="0.25">
      <c r="Q2589"/>
      <c r="R2589"/>
    </row>
    <row r="2590" spans="17:18" x14ac:dyDescent="0.25">
      <c r="Q2590"/>
      <c r="R2590"/>
    </row>
    <row r="2591" spans="17:18" x14ac:dyDescent="0.25">
      <c r="Q2591"/>
      <c r="R2591"/>
    </row>
    <row r="2592" spans="17:18" x14ac:dyDescent="0.25">
      <c r="Q2592"/>
      <c r="R2592"/>
    </row>
    <row r="2593" spans="17:18" x14ac:dyDescent="0.25">
      <c r="Q2593"/>
      <c r="R2593"/>
    </row>
    <row r="2594" spans="17:18" x14ac:dyDescent="0.25">
      <c r="Q2594"/>
      <c r="R2594"/>
    </row>
    <row r="2595" spans="17:18" x14ac:dyDescent="0.25">
      <c r="Q2595"/>
      <c r="R2595"/>
    </row>
    <row r="2596" spans="17:18" x14ac:dyDescent="0.25">
      <c r="Q2596"/>
      <c r="R2596"/>
    </row>
    <row r="2597" spans="17:18" x14ac:dyDescent="0.25">
      <c r="Q2597"/>
      <c r="R2597"/>
    </row>
    <row r="2598" spans="17:18" x14ac:dyDescent="0.25">
      <c r="Q2598"/>
      <c r="R2598"/>
    </row>
    <row r="2599" spans="17:18" x14ac:dyDescent="0.25">
      <c r="Q2599"/>
      <c r="R2599"/>
    </row>
    <row r="2600" spans="17:18" x14ac:dyDescent="0.25">
      <c r="Q2600"/>
      <c r="R2600"/>
    </row>
    <row r="2601" spans="17:18" x14ac:dyDescent="0.25">
      <c r="Q2601"/>
      <c r="R2601"/>
    </row>
    <row r="2602" spans="17:18" x14ac:dyDescent="0.25">
      <c r="Q2602"/>
      <c r="R2602"/>
    </row>
    <row r="2603" spans="17:18" x14ac:dyDescent="0.25">
      <c r="Q2603"/>
      <c r="R2603"/>
    </row>
    <row r="2604" spans="17:18" x14ac:dyDescent="0.25">
      <c r="Q2604"/>
      <c r="R2604"/>
    </row>
    <row r="2605" spans="17:18" x14ac:dyDescent="0.25">
      <c r="Q2605"/>
      <c r="R2605"/>
    </row>
    <row r="2606" spans="17:18" x14ac:dyDescent="0.25">
      <c r="Q2606"/>
      <c r="R2606"/>
    </row>
    <row r="2607" spans="17:18" x14ac:dyDescent="0.25">
      <c r="Q2607"/>
      <c r="R2607"/>
    </row>
    <row r="2608" spans="17:18" x14ac:dyDescent="0.25">
      <c r="Q2608"/>
      <c r="R2608"/>
    </row>
    <row r="2609" spans="17:18" x14ac:dyDescent="0.25">
      <c r="Q2609"/>
      <c r="R2609"/>
    </row>
    <row r="2610" spans="17:18" x14ac:dyDescent="0.25">
      <c r="Q2610"/>
      <c r="R2610"/>
    </row>
    <row r="2611" spans="17:18" x14ac:dyDescent="0.25">
      <c r="Q2611"/>
      <c r="R2611"/>
    </row>
    <row r="2612" spans="17:18" x14ac:dyDescent="0.25">
      <c r="Q2612"/>
      <c r="R2612"/>
    </row>
    <row r="2613" spans="17:18" x14ac:dyDescent="0.25">
      <c r="Q2613"/>
      <c r="R2613"/>
    </row>
    <row r="2614" spans="17:18" x14ac:dyDescent="0.25">
      <c r="Q2614"/>
      <c r="R2614"/>
    </row>
    <row r="2615" spans="17:18" x14ac:dyDescent="0.25">
      <c r="Q2615"/>
      <c r="R2615"/>
    </row>
    <row r="2616" spans="17:18" x14ac:dyDescent="0.25">
      <c r="Q2616"/>
      <c r="R2616"/>
    </row>
    <row r="2617" spans="17:18" x14ac:dyDescent="0.25">
      <c r="Q2617"/>
      <c r="R2617"/>
    </row>
    <row r="2618" spans="17:18" x14ac:dyDescent="0.25">
      <c r="Q2618"/>
      <c r="R2618"/>
    </row>
    <row r="2619" spans="17:18" x14ac:dyDescent="0.25">
      <c r="Q2619"/>
      <c r="R2619"/>
    </row>
    <row r="2620" spans="17:18" x14ac:dyDescent="0.25">
      <c r="Q2620"/>
      <c r="R2620"/>
    </row>
    <row r="2621" spans="17:18" x14ac:dyDescent="0.25">
      <c r="Q2621"/>
      <c r="R2621"/>
    </row>
    <row r="2622" spans="17:18" x14ac:dyDescent="0.25">
      <c r="Q2622"/>
      <c r="R2622"/>
    </row>
    <row r="2623" spans="17:18" x14ac:dyDescent="0.25">
      <c r="Q2623"/>
      <c r="R2623"/>
    </row>
    <row r="2624" spans="17:18" x14ac:dyDescent="0.25">
      <c r="Q2624"/>
      <c r="R2624"/>
    </row>
    <row r="2625" spans="17:18" x14ac:dyDescent="0.25">
      <c r="Q2625"/>
      <c r="R2625"/>
    </row>
    <row r="2626" spans="17:18" x14ac:dyDescent="0.25">
      <c r="Q2626"/>
      <c r="R2626"/>
    </row>
    <row r="2627" spans="17:18" x14ac:dyDescent="0.25">
      <c r="Q2627"/>
      <c r="R2627"/>
    </row>
    <row r="2628" spans="17:18" x14ac:dyDescent="0.25">
      <c r="Q2628"/>
      <c r="R2628"/>
    </row>
    <row r="2629" spans="17:18" x14ac:dyDescent="0.25">
      <c r="Q2629"/>
      <c r="R2629"/>
    </row>
    <row r="2630" spans="17:18" x14ac:dyDescent="0.25">
      <c r="Q2630"/>
      <c r="R2630"/>
    </row>
    <row r="2631" spans="17:18" x14ac:dyDescent="0.25">
      <c r="Q2631"/>
      <c r="R2631"/>
    </row>
    <row r="2632" spans="17:18" x14ac:dyDescent="0.25">
      <c r="Q2632"/>
      <c r="R2632"/>
    </row>
    <row r="2633" spans="17:18" x14ac:dyDescent="0.25">
      <c r="Q2633"/>
      <c r="R2633"/>
    </row>
    <row r="2634" spans="17:18" x14ac:dyDescent="0.25">
      <c r="Q2634"/>
      <c r="R2634"/>
    </row>
    <row r="2635" spans="17:18" x14ac:dyDescent="0.25">
      <c r="Q2635"/>
      <c r="R2635"/>
    </row>
    <row r="2636" spans="17:18" x14ac:dyDescent="0.25">
      <c r="Q2636"/>
      <c r="R2636"/>
    </row>
    <row r="2637" spans="17:18" x14ac:dyDescent="0.25">
      <c r="Q2637"/>
      <c r="R2637"/>
    </row>
    <row r="2638" spans="17:18" x14ac:dyDescent="0.25">
      <c r="Q2638"/>
      <c r="R2638"/>
    </row>
    <row r="2639" spans="17:18" x14ac:dyDescent="0.25">
      <c r="Q2639"/>
      <c r="R2639"/>
    </row>
    <row r="2640" spans="17:18" x14ac:dyDescent="0.25">
      <c r="Q2640"/>
      <c r="R2640"/>
    </row>
    <row r="2641" spans="17:18" x14ac:dyDescent="0.25">
      <c r="Q2641"/>
      <c r="R2641"/>
    </row>
    <row r="2642" spans="17:18" x14ac:dyDescent="0.25">
      <c r="Q2642"/>
      <c r="R2642"/>
    </row>
    <row r="2643" spans="17:18" x14ac:dyDescent="0.25">
      <c r="Q2643"/>
      <c r="R2643"/>
    </row>
    <row r="2644" spans="17:18" x14ac:dyDescent="0.25">
      <c r="Q2644"/>
      <c r="R2644"/>
    </row>
    <row r="2645" spans="17:18" x14ac:dyDescent="0.25">
      <c r="Q2645"/>
      <c r="R2645"/>
    </row>
    <row r="2646" spans="17:18" x14ac:dyDescent="0.25">
      <c r="Q2646"/>
      <c r="R2646"/>
    </row>
    <row r="2647" spans="17:18" x14ac:dyDescent="0.25">
      <c r="Q2647"/>
      <c r="R2647"/>
    </row>
    <row r="2648" spans="17:18" x14ac:dyDescent="0.25">
      <c r="Q2648"/>
      <c r="R2648"/>
    </row>
    <row r="2649" spans="17:18" x14ac:dyDescent="0.25">
      <c r="Q2649"/>
      <c r="R2649"/>
    </row>
    <row r="2650" spans="17:18" x14ac:dyDescent="0.25">
      <c r="Q2650"/>
      <c r="R2650"/>
    </row>
    <row r="2651" spans="17:18" x14ac:dyDescent="0.25">
      <c r="Q2651"/>
      <c r="R2651"/>
    </row>
    <row r="2652" spans="17:18" x14ac:dyDescent="0.25">
      <c r="Q2652"/>
      <c r="R2652"/>
    </row>
    <row r="2653" spans="17:18" x14ac:dyDescent="0.25">
      <c r="Q2653"/>
      <c r="R2653"/>
    </row>
    <row r="2654" spans="17:18" x14ac:dyDescent="0.25">
      <c r="Q2654"/>
      <c r="R2654"/>
    </row>
    <row r="2655" spans="17:18" x14ac:dyDescent="0.25">
      <c r="Q2655"/>
      <c r="R2655"/>
    </row>
    <row r="2656" spans="17:18" x14ac:dyDescent="0.25">
      <c r="Q2656"/>
      <c r="R2656"/>
    </row>
    <row r="2657" spans="17:18" x14ac:dyDescent="0.25">
      <c r="Q2657"/>
      <c r="R2657"/>
    </row>
    <row r="2658" spans="17:18" x14ac:dyDescent="0.25">
      <c r="Q2658"/>
      <c r="R2658"/>
    </row>
    <row r="2659" spans="17:18" x14ac:dyDescent="0.25">
      <c r="Q2659"/>
      <c r="R2659"/>
    </row>
    <row r="2660" spans="17:18" x14ac:dyDescent="0.25">
      <c r="Q2660"/>
      <c r="R2660"/>
    </row>
    <row r="2661" spans="17:18" x14ac:dyDescent="0.25">
      <c r="Q2661"/>
      <c r="R2661"/>
    </row>
    <row r="2662" spans="17:18" x14ac:dyDescent="0.25">
      <c r="Q2662"/>
      <c r="R2662"/>
    </row>
    <row r="2663" spans="17:18" x14ac:dyDescent="0.25">
      <c r="Q2663"/>
      <c r="R2663"/>
    </row>
    <row r="2664" spans="17:18" x14ac:dyDescent="0.25">
      <c r="Q2664"/>
      <c r="R2664"/>
    </row>
    <row r="2665" spans="17:18" x14ac:dyDescent="0.25">
      <c r="Q2665"/>
      <c r="R2665"/>
    </row>
    <row r="2666" spans="17:18" x14ac:dyDescent="0.25">
      <c r="Q2666"/>
      <c r="R2666"/>
    </row>
    <row r="2667" spans="17:18" x14ac:dyDescent="0.25">
      <c r="Q2667"/>
      <c r="R2667"/>
    </row>
    <row r="2668" spans="17:18" x14ac:dyDescent="0.25">
      <c r="Q2668"/>
      <c r="R2668"/>
    </row>
    <row r="2669" spans="17:18" x14ac:dyDescent="0.25">
      <c r="Q2669"/>
      <c r="R2669"/>
    </row>
    <row r="2670" spans="17:18" x14ac:dyDescent="0.25">
      <c r="Q2670"/>
      <c r="R2670"/>
    </row>
    <row r="2671" spans="17:18" x14ac:dyDescent="0.25">
      <c r="Q2671"/>
      <c r="R2671"/>
    </row>
    <row r="2672" spans="17:18" x14ac:dyDescent="0.25">
      <c r="Q2672"/>
      <c r="R2672"/>
    </row>
    <row r="2673" spans="17:18" x14ac:dyDescent="0.25">
      <c r="Q2673"/>
      <c r="R2673"/>
    </row>
    <row r="2674" spans="17:18" x14ac:dyDescent="0.25">
      <c r="Q2674"/>
      <c r="R2674"/>
    </row>
    <row r="2675" spans="17:18" x14ac:dyDescent="0.25">
      <c r="Q2675"/>
      <c r="R2675"/>
    </row>
    <row r="2676" spans="17:18" x14ac:dyDescent="0.25">
      <c r="Q2676"/>
      <c r="R2676"/>
    </row>
    <row r="2677" spans="17:18" x14ac:dyDescent="0.25">
      <c r="Q2677"/>
      <c r="R2677"/>
    </row>
    <row r="2678" spans="17:18" x14ac:dyDescent="0.25">
      <c r="Q2678"/>
      <c r="R2678"/>
    </row>
    <row r="2679" spans="17:18" x14ac:dyDescent="0.25">
      <c r="Q2679"/>
      <c r="R2679"/>
    </row>
    <row r="2680" spans="17:18" x14ac:dyDescent="0.25">
      <c r="Q2680"/>
      <c r="R2680"/>
    </row>
    <row r="2681" spans="17:18" x14ac:dyDescent="0.25">
      <c r="Q2681"/>
      <c r="R2681"/>
    </row>
    <row r="2682" spans="17:18" x14ac:dyDescent="0.25">
      <c r="Q2682"/>
      <c r="R2682"/>
    </row>
    <row r="2683" spans="17:18" x14ac:dyDescent="0.25">
      <c r="Q2683"/>
      <c r="R2683"/>
    </row>
    <row r="2684" spans="17:18" x14ac:dyDescent="0.25">
      <c r="Q2684"/>
      <c r="R2684"/>
    </row>
    <row r="2685" spans="17:18" x14ac:dyDescent="0.25">
      <c r="Q2685"/>
      <c r="R2685"/>
    </row>
    <row r="2686" spans="17:18" x14ac:dyDescent="0.25">
      <c r="Q2686"/>
      <c r="R2686"/>
    </row>
    <row r="2687" spans="17:18" x14ac:dyDescent="0.25">
      <c r="Q2687"/>
      <c r="R2687"/>
    </row>
    <row r="2688" spans="17:18" x14ac:dyDescent="0.25">
      <c r="Q2688"/>
      <c r="R2688"/>
    </row>
    <row r="2689" spans="17:18" x14ac:dyDescent="0.25">
      <c r="Q2689"/>
      <c r="R2689"/>
    </row>
    <row r="2690" spans="17:18" x14ac:dyDescent="0.25">
      <c r="Q2690"/>
      <c r="R2690"/>
    </row>
    <row r="2691" spans="17:18" x14ac:dyDescent="0.25">
      <c r="Q2691"/>
      <c r="R2691"/>
    </row>
    <row r="2692" spans="17:18" x14ac:dyDescent="0.25">
      <c r="Q2692"/>
      <c r="R2692"/>
    </row>
    <row r="2693" spans="17:18" x14ac:dyDescent="0.25">
      <c r="Q2693"/>
      <c r="R2693"/>
    </row>
    <row r="2694" spans="17:18" x14ac:dyDescent="0.25">
      <c r="Q2694"/>
      <c r="R2694"/>
    </row>
    <row r="2695" spans="17:18" x14ac:dyDescent="0.25">
      <c r="Q2695"/>
      <c r="R2695"/>
    </row>
    <row r="2696" spans="17:18" x14ac:dyDescent="0.25">
      <c r="Q2696"/>
      <c r="R2696"/>
    </row>
    <row r="2697" spans="17:18" x14ac:dyDescent="0.25">
      <c r="Q2697"/>
      <c r="R2697"/>
    </row>
    <row r="2698" spans="17:18" x14ac:dyDescent="0.25">
      <c r="Q2698"/>
      <c r="R2698"/>
    </row>
    <row r="2699" spans="17:18" x14ac:dyDescent="0.25">
      <c r="Q2699"/>
      <c r="R2699"/>
    </row>
    <row r="2700" spans="17:18" x14ac:dyDescent="0.25">
      <c r="Q2700"/>
      <c r="R2700"/>
    </row>
    <row r="2701" spans="17:18" x14ac:dyDescent="0.25">
      <c r="Q2701"/>
      <c r="R2701"/>
    </row>
    <row r="2702" spans="17:18" x14ac:dyDescent="0.25">
      <c r="Q2702"/>
      <c r="R2702"/>
    </row>
    <row r="2703" spans="17:18" x14ac:dyDescent="0.25">
      <c r="Q2703"/>
      <c r="R2703"/>
    </row>
    <row r="2704" spans="17:18" x14ac:dyDescent="0.25">
      <c r="Q2704"/>
      <c r="R2704"/>
    </row>
    <row r="2705" spans="17:18" x14ac:dyDescent="0.25">
      <c r="Q2705"/>
      <c r="R2705"/>
    </row>
    <row r="2706" spans="17:18" x14ac:dyDescent="0.25">
      <c r="Q2706"/>
      <c r="R2706"/>
    </row>
    <row r="2707" spans="17:18" x14ac:dyDescent="0.25">
      <c r="Q2707"/>
      <c r="R2707"/>
    </row>
    <row r="2708" spans="17:18" x14ac:dyDescent="0.25">
      <c r="Q2708"/>
      <c r="R2708"/>
    </row>
    <row r="2709" spans="17:18" x14ac:dyDescent="0.25">
      <c r="Q2709"/>
      <c r="R2709"/>
    </row>
    <row r="2710" spans="17:18" x14ac:dyDescent="0.25">
      <c r="Q2710"/>
      <c r="R2710"/>
    </row>
    <row r="2711" spans="17:18" x14ac:dyDescent="0.25">
      <c r="Q2711"/>
      <c r="R2711"/>
    </row>
    <row r="2712" spans="17:18" x14ac:dyDescent="0.25">
      <c r="Q2712"/>
      <c r="R2712"/>
    </row>
    <row r="2713" spans="17:18" x14ac:dyDescent="0.25">
      <c r="Q2713"/>
      <c r="R2713"/>
    </row>
    <row r="2714" spans="17:18" x14ac:dyDescent="0.25">
      <c r="Q2714"/>
      <c r="R2714"/>
    </row>
    <row r="2715" spans="17:18" x14ac:dyDescent="0.25">
      <c r="Q2715"/>
      <c r="R2715"/>
    </row>
    <row r="2716" spans="17:18" x14ac:dyDescent="0.25">
      <c r="Q2716"/>
      <c r="R2716"/>
    </row>
    <row r="2717" spans="17:18" x14ac:dyDescent="0.25">
      <c r="Q2717"/>
      <c r="R2717"/>
    </row>
    <row r="2718" spans="17:18" x14ac:dyDescent="0.25">
      <c r="Q2718"/>
      <c r="R2718"/>
    </row>
    <row r="2719" spans="17:18" x14ac:dyDescent="0.25">
      <c r="Q2719"/>
      <c r="R2719"/>
    </row>
    <row r="2720" spans="17:18" x14ac:dyDescent="0.25">
      <c r="Q2720"/>
      <c r="R2720"/>
    </row>
    <row r="2721" spans="17:18" x14ac:dyDescent="0.25">
      <c r="Q2721"/>
      <c r="R2721"/>
    </row>
    <row r="2722" spans="17:18" x14ac:dyDescent="0.25">
      <c r="Q2722"/>
      <c r="R2722"/>
    </row>
    <row r="2723" spans="17:18" x14ac:dyDescent="0.25">
      <c r="Q2723"/>
      <c r="R2723"/>
    </row>
    <row r="2724" spans="17:18" x14ac:dyDescent="0.25">
      <c r="Q2724"/>
      <c r="R2724"/>
    </row>
    <row r="2725" spans="17:18" x14ac:dyDescent="0.25">
      <c r="Q2725"/>
      <c r="R2725"/>
    </row>
    <row r="2726" spans="17:18" x14ac:dyDescent="0.25">
      <c r="Q2726"/>
      <c r="R2726"/>
    </row>
    <row r="2727" spans="17:18" x14ac:dyDescent="0.25">
      <c r="Q2727"/>
      <c r="R2727"/>
    </row>
    <row r="2728" spans="17:18" x14ac:dyDescent="0.25">
      <c r="Q2728"/>
      <c r="R2728"/>
    </row>
    <row r="2729" spans="17:18" x14ac:dyDescent="0.25">
      <c r="Q2729"/>
      <c r="R2729"/>
    </row>
    <row r="2730" spans="17:18" x14ac:dyDescent="0.25">
      <c r="Q2730"/>
      <c r="R2730"/>
    </row>
    <row r="2731" spans="17:18" x14ac:dyDescent="0.25">
      <c r="Q2731"/>
      <c r="R2731"/>
    </row>
    <row r="2732" spans="17:18" x14ac:dyDescent="0.25">
      <c r="Q2732"/>
      <c r="R2732"/>
    </row>
    <row r="2733" spans="17:18" x14ac:dyDescent="0.25">
      <c r="Q2733"/>
      <c r="R2733"/>
    </row>
    <row r="2734" spans="17:18" x14ac:dyDescent="0.25">
      <c r="Q2734"/>
      <c r="R2734"/>
    </row>
    <row r="2735" spans="17:18" x14ac:dyDescent="0.25">
      <c r="Q2735"/>
      <c r="R2735"/>
    </row>
    <row r="2736" spans="17:18" x14ac:dyDescent="0.25">
      <c r="Q2736"/>
      <c r="R2736"/>
    </row>
    <row r="2737" spans="17:18" x14ac:dyDescent="0.25">
      <c r="Q2737"/>
      <c r="R2737"/>
    </row>
    <row r="2738" spans="17:18" x14ac:dyDescent="0.25">
      <c r="Q2738"/>
      <c r="R2738"/>
    </row>
    <row r="2739" spans="17:18" x14ac:dyDescent="0.25">
      <c r="Q2739"/>
      <c r="R2739"/>
    </row>
    <row r="2740" spans="17:18" x14ac:dyDescent="0.25">
      <c r="Q2740"/>
      <c r="R2740"/>
    </row>
    <row r="2741" spans="17:18" x14ac:dyDescent="0.25">
      <c r="Q2741"/>
      <c r="R2741"/>
    </row>
    <row r="2742" spans="17:18" x14ac:dyDescent="0.25">
      <c r="Q2742"/>
      <c r="R2742"/>
    </row>
    <row r="2743" spans="17:18" x14ac:dyDescent="0.25">
      <c r="Q2743"/>
      <c r="R2743"/>
    </row>
    <row r="2744" spans="17:18" x14ac:dyDescent="0.25">
      <c r="Q2744"/>
      <c r="R2744"/>
    </row>
    <row r="2745" spans="17:18" x14ac:dyDescent="0.25">
      <c r="Q2745"/>
      <c r="R2745"/>
    </row>
    <row r="2746" spans="17:18" x14ac:dyDescent="0.25">
      <c r="Q2746"/>
      <c r="R2746"/>
    </row>
    <row r="2747" spans="17:18" x14ac:dyDescent="0.25">
      <c r="Q2747"/>
      <c r="R2747"/>
    </row>
    <row r="2748" spans="17:18" x14ac:dyDescent="0.25">
      <c r="Q2748"/>
      <c r="R2748"/>
    </row>
    <row r="2749" spans="17:18" x14ac:dyDescent="0.25">
      <c r="Q2749"/>
      <c r="R2749"/>
    </row>
    <row r="2750" spans="17:18" x14ac:dyDescent="0.25">
      <c r="Q2750"/>
      <c r="R2750"/>
    </row>
    <row r="2751" spans="17:18" x14ac:dyDescent="0.25">
      <c r="Q2751"/>
      <c r="R2751"/>
    </row>
    <row r="2752" spans="17:18" x14ac:dyDescent="0.25">
      <c r="Q2752"/>
      <c r="R2752"/>
    </row>
    <row r="2753" spans="17:18" x14ac:dyDescent="0.25">
      <c r="Q2753"/>
      <c r="R2753"/>
    </row>
    <row r="2754" spans="17:18" x14ac:dyDescent="0.25">
      <c r="Q2754"/>
      <c r="R2754"/>
    </row>
    <row r="2755" spans="17:18" x14ac:dyDescent="0.25">
      <c r="Q2755"/>
      <c r="R2755"/>
    </row>
    <row r="2756" spans="17:18" x14ac:dyDescent="0.25">
      <c r="Q2756"/>
      <c r="R2756"/>
    </row>
    <row r="2757" spans="17:18" x14ac:dyDescent="0.25">
      <c r="Q2757"/>
      <c r="R2757"/>
    </row>
    <row r="2758" spans="17:18" x14ac:dyDescent="0.25">
      <c r="Q2758"/>
      <c r="R2758"/>
    </row>
    <row r="2759" spans="17:18" x14ac:dyDescent="0.25">
      <c r="Q2759"/>
      <c r="R2759"/>
    </row>
    <row r="2760" spans="17:18" x14ac:dyDescent="0.25">
      <c r="Q2760"/>
      <c r="R2760"/>
    </row>
    <row r="2761" spans="17:18" x14ac:dyDescent="0.25">
      <c r="Q2761"/>
      <c r="R2761"/>
    </row>
    <row r="2762" spans="17:18" x14ac:dyDescent="0.25">
      <c r="Q2762"/>
      <c r="R2762"/>
    </row>
    <row r="2763" spans="17:18" x14ac:dyDescent="0.25">
      <c r="Q2763"/>
      <c r="R2763"/>
    </row>
    <row r="2764" spans="17:18" x14ac:dyDescent="0.25">
      <c r="Q2764"/>
      <c r="R2764"/>
    </row>
    <row r="2765" spans="17:18" x14ac:dyDescent="0.25">
      <c r="Q2765"/>
      <c r="R2765"/>
    </row>
    <row r="2766" spans="17:18" x14ac:dyDescent="0.25">
      <c r="Q2766"/>
      <c r="R2766"/>
    </row>
    <row r="2767" spans="17:18" x14ac:dyDescent="0.25">
      <c r="Q2767"/>
      <c r="R2767"/>
    </row>
    <row r="2768" spans="17:18" x14ac:dyDescent="0.25">
      <c r="Q2768"/>
      <c r="R2768"/>
    </row>
    <row r="2769" spans="17:18" x14ac:dyDescent="0.25">
      <c r="Q2769"/>
      <c r="R2769"/>
    </row>
    <row r="2770" spans="17:18" x14ac:dyDescent="0.25">
      <c r="Q2770"/>
      <c r="R2770"/>
    </row>
    <row r="2771" spans="17:18" x14ac:dyDescent="0.25">
      <c r="Q2771"/>
      <c r="R2771"/>
    </row>
    <row r="2772" spans="17:18" x14ac:dyDescent="0.25">
      <c r="Q2772"/>
      <c r="R2772"/>
    </row>
    <row r="2773" spans="17:18" x14ac:dyDescent="0.25">
      <c r="Q2773"/>
      <c r="R2773"/>
    </row>
    <row r="2774" spans="17:18" x14ac:dyDescent="0.25">
      <c r="Q2774"/>
      <c r="R2774"/>
    </row>
    <row r="2775" spans="17:18" x14ac:dyDescent="0.25">
      <c r="Q2775"/>
      <c r="R2775"/>
    </row>
    <row r="2776" spans="17:18" x14ac:dyDescent="0.25">
      <c r="Q2776"/>
      <c r="R2776"/>
    </row>
    <row r="2777" spans="17:18" x14ac:dyDescent="0.25">
      <c r="Q2777"/>
      <c r="R2777"/>
    </row>
    <row r="2778" spans="17:18" x14ac:dyDescent="0.25">
      <c r="Q2778"/>
      <c r="R2778"/>
    </row>
    <row r="2779" spans="17:18" x14ac:dyDescent="0.25">
      <c r="Q2779"/>
      <c r="R2779"/>
    </row>
    <row r="2780" spans="17:18" x14ac:dyDescent="0.25">
      <c r="Q2780"/>
      <c r="R2780"/>
    </row>
    <row r="2781" spans="17:18" x14ac:dyDescent="0.25">
      <c r="Q2781"/>
      <c r="R2781"/>
    </row>
    <row r="2782" spans="17:18" x14ac:dyDescent="0.25">
      <c r="Q2782"/>
      <c r="R2782"/>
    </row>
    <row r="2783" spans="17:18" x14ac:dyDescent="0.25">
      <c r="Q2783"/>
      <c r="R2783"/>
    </row>
    <row r="2784" spans="17:18" x14ac:dyDescent="0.25">
      <c r="Q2784"/>
      <c r="R2784"/>
    </row>
    <row r="2785" spans="17:18" x14ac:dyDescent="0.25">
      <c r="Q2785"/>
      <c r="R2785"/>
    </row>
    <row r="2786" spans="17:18" x14ac:dyDescent="0.25">
      <c r="Q2786"/>
      <c r="R2786"/>
    </row>
    <row r="2787" spans="17:18" x14ac:dyDescent="0.25">
      <c r="Q2787"/>
      <c r="R2787"/>
    </row>
    <row r="2788" spans="17:18" x14ac:dyDescent="0.25">
      <c r="Q2788"/>
      <c r="R2788"/>
    </row>
    <row r="2789" spans="17:18" x14ac:dyDescent="0.25">
      <c r="Q2789"/>
      <c r="R2789"/>
    </row>
    <row r="2790" spans="17:18" x14ac:dyDescent="0.25">
      <c r="Q2790"/>
      <c r="R2790"/>
    </row>
    <row r="2791" spans="17:18" x14ac:dyDescent="0.25">
      <c r="Q2791"/>
      <c r="R2791"/>
    </row>
    <row r="2792" spans="17:18" x14ac:dyDescent="0.25">
      <c r="Q2792"/>
      <c r="R2792"/>
    </row>
    <row r="2793" spans="17:18" x14ac:dyDescent="0.25">
      <c r="Q2793"/>
      <c r="R2793"/>
    </row>
    <row r="2794" spans="17:18" x14ac:dyDescent="0.25">
      <c r="Q2794"/>
      <c r="R2794"/>
    </row>
    <row r="2795" spans="17:18" x14ac:dyDescent="0.25">
      <c r="Q2795"/>
      <c r="R2795"/>
    </row>
    <row r="2796" spans="17:18" x14ac:dyDescent="0.25">
      <c r="Q2796"/>
      <c r="R2796"/>
    </row>
    <row r="2797" spans="17:18" x14ac:dyDescent="0.25">
      <c r="Q2797"/>
      <c r="R2797"/>
    </row>
    <row r="2798" spans="17:18" x14ac:dyDescent="0.25">
      <c r="Q2798"/>
      <c r="R2798"/>
    </row>
    <row r="2799" spans="17:18" x14ac:dyDescent="0.25">
      <c r="Q2799"/>
      <c r="R2799"/>
    </row>
    <row r="2800" spans="17:18" x14ac:dyDescent="0.25">
      <c r="Q2800"/>
      <c r="R2800"/>
    </row>
    <row r="2801" spans="17:18" x14ac:dyDescent="0.25">
      <c r="Q2801"/>
      <c r="R2801"/>
    </row>
    <row r="2802" spans="17:18" x14ac:dyDescent="0.25">
      <c r="Q2802"/>
      <c r="R2802"/>
    </row>
    <row r="2803" spans="17:18" x14ac:dyDescent="0.25">
      <c r="Q2803"/>
      <c r="R2803"/>
    </row>
    <row r="2804" spans="17:18" x14ac:dyDescent="0.25">
      <c r="Q2804"/>
      <c r="R2804"/>
    </row>
    <row r="2805" spans="17:18" x14ac:dyDescent="0.25">
      <c r="Q2805"/>
      <c r="R2805"/>
    </row>
    <row r="2806" spans="17:18" x14ac:dyDescent="0.25">
      <c r="Q2806"/>
      <c r="R2806"/>
    </row>
    <row r="2807" spans="17:18" x14ac:dyDescent="0.25">
      <c r="Q2807"/>
      <c r="R2807"/>
    </row>
    <row r="2808" spans="17:18" x14ac:dyDescent="0.25">
      <c r="Q2808"/>
      <c r="R2808"/>
    </row>
    <row r="2809" spans="17:18" x14ac:dyDescent="0.25">
      <c r="Q2809"/>
      <c r="R2809"/>
    </row>
    <row r="2810" spans="17:18" x14ac:dyDescent="0.25">
      <c r="Q2810"/>
      <c r="R2810"/>
    </row>
    <row r="2811" spans="17:18" x14ac:dyDescent="0.25">
      <c r="Q2811"/>
      <c r="R2811"/>
    </row>
    <row r="2812" spans="17:18" x14ac:dyDescent="0.25">
      <c r="Q2812"/>
      <c r="R2812"/>
    </row>
    <row r="2813" spans="17:18" x14ac:dyDescent="0.25">
      <c r="Q2813"/>
      <c r="R2813"/>
    </row>
    <row r="2814" spans="17:18" x14ac:dyDescent="0.25">
      <c r="Q2814"/>
      <c r="R2814"/>
    </row>
    <row r="2815" spans="17:18" x14ac:dyDescent="0.25">
      <c r="Q2815"/>
      <c r="R2815"/>
    </row>
    <row r="2816" spans="17:18" x14ac:dyDescent="0.25">
      <c r="Q2816"/>
      <c r="R2816"/>
    </row>
    <row r="2817" spans="17:18" x14ac:dyDescent="0.25">
      <c r="Q2817"/>
      <c r="R2817"/>
    </row>
    <row r="2818" spans="17:18" x14ac:dyDescent="0.25">
      <c r="Q2818"/>
      <c r="R2818"/>
    </row>
    <row r="2819" spans="17:18" x14ac:dyDescent="0.25">
      <c r="Q2819"/>
      <c r="R2819"/>
    </row>
    <row r="2820" spans="17:18" x14ac:dyDescent="0.25">
      <c r="Q2820"/>
      <c r="R2820"/>
    </row>
    <row r="2821" spans="17:18" x14ac:dyDescent="0.25">
      <c r="Q2821"/>
      <c r="R2821"/>
    </row>
    <row r="2822" spans="17:18" x14ac:dyDescent="0.25">
      <c r="Q2822"/>
      <c r="R2822"/>
    </row>
    <row r="2823" spans="17:18" x14ac:dyDescent="0.25">
      <c r="Q2823"/>
      <c r="R2823"/>
    </row>
    <row r="2824" spans="17:18" x14ac:dyDescent="0.25">
      <c r="Q2824"/>
      <c r="R2824"/>
    </row>
    <row r="2825" spans="17:18" x14ac:dyDescent="0.25">
      <c r="Q2825"/>
      <c r="R2825"/>
    </row>
    <row r="2826" spans="17:18" x14ac:dyDescent="0.25">
      <c r="Q2826"/>
      <c r="R2826"/>
    </row>
    <row r="2827" spans="17:18" x14ac:dyDescent="0.25">
      <c r="Q2827"/>
      <c r="R2827"/>
    </row>
    <row r="2828" spans="17:18" x14ac:dyDescent="0.25">
      <c r="Q2828"/>
      <c r="R2828"/>
    </row>
    <row r="2829" spans="17:18" x14ac:dyDescent="0.25">
      <c r="Q2829"/>
      <c r="R2829"/>
    </row>
    <row r="2830" spans="17:18" x14ac:dyDescent="0.25">
      <c r="Q2830"/>
      <c r="R2830"/>
    </row>
    <row r="2831" spans="17:18" x14ac:dyDescent="0.25">
      <c r="Q2831"/>
      <c r="R2831"/>
    </row>
    <row r="2832" spans="17:18" x14ac:dyDescent="0.25">
      <c r="Q2832"/>
      <c r="R2832"/>
    </row>
    <row r="2833" spans="17:18" x14ac:dyDescent="0.25">
      <c r="Q2833"/>
      <c r="R2833"/>
    </row>
    <row r="2834" spans="17:18" x14ac:dyDescent="0.25">
      <c r="Q2834"/>
      <c r="R2834"/>
    </row>
    <row r="2835" spans="17:18" x14ac:dyDescent="0.25">
      <c r="Q2835"/>
      <c r="R2835"/>
    </row>
    <row r="2836" spans="17:18" x14ac:dyDescent="0.25">
      <c r="Q2836"/>
      <c r="R2836"/>
    </row>
    <row r="2837" spans="17:18" x14ac:dyDescent="0.25">
      <c r="Q2837"/>
      <c r="R2837"/>
    </row>
    <row r="2838" spans="17:18" x14ac:dyDescent="0.25">
      <c r="Q2838"/>
      <c r="R2838"/>
    </row>
    <row r="2839" spans="17:18" x14ac:dyDescent="0.25">
      <c r="Q2839"/>
      <c r="R2839"/>
    </row>
    <row r="2840" spans="17:18" x14ac:dyDescent="0.25">
      <c r="Q2840"/>
      <c r="R2840"/>
    </row>
    <row r="2841" spans="17:18" x14ac:dyDescent="0.25">
      <c r="Q2841"/>
      <c r="R2841"/>
    </row>
    <row r="2842" spans="17:18" x14ac:dyDescent="0.25">
      <c r="Q2842"/>
      <c r="R2842"/>
    </row>
    <row r="2843" spans="17:18" x14ac:dyDescent="0.25">
      <c r="Q2843"/>
      <c r="R2843"/>
    </row>
    <row r="2844" spans="17:18" x14ac:dyDescent="0.25">
      <c r="Q2844"/>
      <c r="R2844"/>
    </row>
    <row r="2845" spans="17:18" x14ac:dyDescent="0.25">
      <c r="Q2845"/>
      <c r="R2845"/>
    </row>
    <row r="2846" spans="17:18" x14ac:dyDescent="0.25">
      <c r="Q2846"/>
      <c r="R2846"/>
    </row>
    <row r="2847" spans="17:18" x14ac:dyDescent="0.25">
      <c r="Q2847"/>
      <c r="R2847"/>
    </row>
    <row r="2848" spans="17:18" x14ac:dyDescent="0.25">
      <c r="Q2848"/>
      <c r="R2848"/>
    </row>
    <row r="2849" spans="17:18" x14ac:dyDescent="0.25">
      <c r="Q2849"/>
      <c r="R2849"/>
    </row>
    <row r="2850" spans="17:18" x14ac:dyDescent="0.25">
      <c r="Q2850"/>
      <c r="R2850"/>
    </row>
    <row r="2851" spans="17:18" x14ac:dyDescent="0.25">
      <c r="Q2851"/>
      <c r="R2851"/>
    </row>
    <row r="2852" spans="17:18" x14ac:dyDescent="0.25">
      <c r="Q2852"/>
      <c r="R2852"/>
    </row>
    <row r="2853" spans="17:18" x14ac:dyDescent="0.25">
      <c r="Q2853"/>
      <c r="R2853"/>
    </row>
    <row r="2854" spans="17:18" x14ac:dyDescent="0.25">
      <c r="Q2854"/>
      <c r="R2854"/>
    </row>
    <row r="2855" spans="17:18" x14ac:dyDescent="0.25">
      <c r="Q2855"/>
      <c r="R2855"/>
    </row>
    <row r="2856" spans="17:18" x14ac:dyDescent="0.25">
      <c r="Q2856"/>
      <c r="R2856"/>
    </row>
    <row r="2857" spans="17:18" x14ac:dyDescent="0.25">
      <c r="Q2857"/>
      <c r="R2857"/>
    </row>
    <row r="2858" spans="17:18" x14ac:dyDescent="0.25">
      <c r="Q2858"/>
      <c r="R2858"/>
    </row>
    <row r="2859" spans="17:18" x14ac:dyDescent="0.25">
      <c r="Q2859"/>
      <c r="R2859"/>
    </row>
    <row r="2860" spans="17:18" x14ac:dyDescent="0.25">
      <c r="Q2860"/>
      <c r="R2860"/>
    </row>
    <row r="2861" spans="17:18" x14ac:dyDescent="0.25">
      <c r="Q2861"/>
      <c r="R2861"/>
    </row>
    <row r="2862" spans="17:18" x14ac:dyDescent="0.25">
      <c r="Q2862"/>
      <c r="R2862"/>
    </row>
    <row r="2863" spans="17:18" x14ac:dyDescent="0.25">
      <c r="Q2863"/>
      <c r="R2863"/>
    </row>
    <row r="2864" spans="17:18" x14ac:dyDescent="0.25">
      <c r="Q2864"/>
      <c r="R2864"/>
    </row>
    <row r="2865" spans="17:18" x14ac:dyDescent="0.25">
      <c r="Q2865"/>
      <c r="R2865"/>
    </row>
    <row r="2866" spans="17:18" x14ac:dyDescent="0.25">
      <c r="Q2866"/>
      <c r="R2866"/>
    </row>
    <row r="2867" spans="17:18" x14ac:dyDescent="0.25">
      <c r="Q2867"/>
      <c r="R2867"/>
    </row>
    <row r="2868" spans="17:18" x14ac:dyDescent="0.25">
      <c r="Q2868"/>
      <c r="R2868"/>
    </row>
    <row r="2869" spans="17:18" x14ac:dyDescent="0.25">
      <c r="Q2869"/>
      <c r="R2869"/>
    </row>
    <row r="2870" spans="17:18" x14ac:dyDescent="0.25">
      <c r="Q2870"/>
      <c r="R2870"/>
    </row>
    <row r="2871" spans="17:18" x14ac:dyDescent="0.25">
      <c r="Q2871"/>
      <c r="R2871"/>
    </row>
    <row r="2872" spans="17:18" x14ac:dyDescent="0.25">
      <c r="Q2872"/>
      <c r="R2872"/>
    </row>
    <row r="2873" spans="17:18" x14ac:dyDescent="0.25">
      <c r="Q2873"/>
      <c r="R2873"/>
    </row>
    <row r="2874" spans="17:18" x14ac:dyDescent="0.25">
      <c r="Q2874"/>
      <c r="R2874"/>
    </row>
    <row r="2875" spans="17:18" x14ac:dyDescent="0.25">
      <c r="Q2875"/>
      <c r="R2875"/>
    </row>
    <row r="2876" spans="17:18" x14ac:dyDescent="0.25">
      <c r="Q2876"/>
      <c r="R2876"/>
    </row>
    <row r="2877" spans="17:18" x14ac:dyDescent="0.25">
      <c r="Q2877"/>
      <c r="R2877"/>
    </row>
    <row r="2878" spans="17:18" x14ac:dyDescent="0.25">
      <c r="Q2878"/>
      <c r="R2878"/>
    </row>
    <row r="2879" spans="17:18" x14ac:dyDescent="0.25">
      <c r="Q2879"/>
      <c r="R2879"/>
    </row>
    <row r="2880" spans="17:18" x14ac:dyDescent="0.25">
      <c r="Q2880"/>
      <c r="R2880"/>
    </row>
    <row r="2881" spans="17:18" x14ac:dyDescent="0.25">
      <c r="Q2881"/>
      <c r="R2881"/>
    </row>
    <row r="2882" spans="17:18" x14ac:dyDescent="0.25">
      <c r="Q2882"/>
      <c r="R2882"/>
    </row>
    <row r="2883" spans="17:18" x14ac:dyDescent="0.25">
      <c r="Q2883"/>
      <c r="R2883"/>
    </row>
    <row r="2884" spans="17:18" x14ac:dyDescent="0.25">
      <c r="Q2884"/>
      <c r="R2884"/>
    </row>
    <row r="2885" spans="17:18" x14ac:dyDescent="0.25">
      <c r="Q2885"/>
      <c r="R2885"/>
    </row>
    <row r="2886" spans="17:18" x14ac:dyDescent="0.25">
      <c r="Q2886"/>
      <c r="R2886"/>
    </row>
    <row r="2887" spans="17:18" x14ac:dyDescent="0.25">
      <c r="Q2887"/>
      <c r="R2887"/>
    </row>
    <row r="2888" spans="17:18" x14ac:dyDescent="0.25">
      <c r="Q2888"/>
      <c r="R2888"/>
    </row>
    <row r="2889" spans="17:18" x14ac:dyDescent="0.25">
      <c r="Q2889"/>
      <c r="R2889"/>
    </row>
    <row r="2890" spans="17:18" x14ac:dyDescent="0.25">
      <c r="Q2890"/>
      <c r="R2890"/>
    </row>
    <row r="2891" spans="17:18" x14ac:dyDescent="0.25">
      <c r="Q2891"/>
      <c r="R2891"/>
    </row>
    <row r="2892" spans="17:18" x14ac:dyDescent="0.25">
      <c r="Q2892"/>
      <c r="R2892"/>
    </row>
    <row r="2893" spans="17:18" x14ac:dyDescent="0.25">
      <c r="Q2893"/>
      <c r="R2893"/>
    </row>
    <row r="2894" spans="17:18" x14ac:dyDescent="0.25">
      <c r="Q2894"/>
      <c r="R2894"/>
    </row>
    <row r="2895" spans="17:18" x14ac:dyDescent="0.25">
      <c r="Q2895"/>
      <c r="R2895"/>
    </row>
    <row r="2896" spans="17:18" x14ac:dyDescent="0.25">
      <c r="Q2896"/>
      <c r="R2896"/>
    </row>
    <row r="2897" spans="17:18" x14ac:dyDescent="0.25">
      <c r="Q2897"/>
      <c r="R2897"/>
    </row>
    <row r="2898" spans="17:18" x14ac:dyDescent="0.25">
      <c r="Q2898"/>
      <c r="R2898"/>
    </row>
    <row r="2899" spans="17:18" x14ac:dyDescent="0.25">
      <c r="Q2899"/>
      <c r="R2899"/>
    </row>
    <row r="2900" spans="17:18" x14ac:dyDescent="0.25">
      <c r="Q2900"/>
      <c r="R2900"/>
    </row>
    <row r="2901" spans="17:18" x14ac:dyDescent="0.25">
      <c r="Q2901"/>
      <c r="R2901"/>
    </row>
    <row r="2902" spans="17:18" x14ac:dyDescent="0.25">
      <c r="Q2902"/>
      <c r="R2902"/>
    </row>
    <row r="2903" spans="17:18" x14ac:dyDescent="0.25">
      <c r="Q2903"/>
      <c r="R2903"/>
    </row>
    <row r="2904" spans="17:18" x14ac:dyDescent="0.25">
      <c r="Q2904"/>
      <c r="R2904"/>
    </row>
    <row r="2905" spans="17:18" x14ac:dyDescent="0.25">
      <c r="Q2905"/>
      <c r="R2905"/>
    </row>
    <row r="2906" spans="17:18" x14ac:dyDescent="0.25">
      <c r="Q2906"/>
      <c r="R2906"/>
    </row>
    <row r="2907" spans="17:18" x14ac:dyDescent="0.25">
      <c r="Q2907"/>
      <c r="R2907"/>
    </row>
    <row r="2908" spans="17:18" x14ac:dyDescent="0.25">
      <c r="Q2908"/>
      <c r="R2908"/>
    </row>
    <row r="2909" spans="17:18" x14ac:dyDescent="0.25">
      <c r="Q2909"/>
      <c r="R2909"/>
    </row>
    <row r="2910" spans="17:18" x14ac:dyDescent="0.25">
      <c r="Q2910"/>
      <c r="R2910"/>
    </row>
    <row r="2911" spans="17:18" x14ac:dyDescent="0.25">
      <c r="Q2911"/>
      <c r="R2911"/>
    </row>
    <row r="2912" spans="17:18" x14ac:dyDescent="0.25">
      <c r="Q2912"/>
      <c r="R2912"/>
    </row>
    <row r="2913" spans="17:18" x14ac:dyDescent="0.25">
      <c r="Q2913"/>
      <c r="R2913"/>
    </row>
    <row r="2914" spans="17:18" x14ac:dyDescent="0.25">
      <c r="Q2914"/>
      <c r="R2914"/>
    </row>
    <row r="2915" spans="17:18" x14ac:dyDescent="0.25">
      <c r="Q2915"/>
      <c r="R2915"/>
    </row>
    <row r="2916" spans="17:18" x14ac:dyDescent="0.25">
      <c r="Q2916"/>
      <c r="R2916"/>
    </row>
    <row r="2917" spans="17:18" x14ac:dyDescent="0.25">
      <c r="Q2917"/>
      <c r="R2917"/>
    </row>
    <row r="2918" spans="17:18" x14ac:dyDescent="0.25">
      <c r="Q2918"/>
      <c r="R2918"/>
    </row>
    <row r="2919" spans="17:18" x14ac:dyDescent="0.25">
      <c r="Q2919"/>
      <c r="R2919"/>
    </row>
    <row r="2920" spans="17:18" x14ac:dyDescent="0.25">
      <c r="Q2920"/>
      <c r="R2920"/>
    </row>
    <row r="2921" spans="17:18" x14ac:dyDescent="0.25">
      <c r="Q2921"/>
      <c r="R2921"/>
    </row>
    <row r="2922" spans="17:18" x14ac:dyDescent="0.25">
      <c r="Q2922"/>
      <c r="R2922"/>
    </row>
    <row r="2923" spans="17:18" x14ac:dyDescent="0.25">
      <c r="Q2923"/>
      <c r="R2923"/>
    </row>
    <row r="2924" spans="17:18" x14ac:dyDescent="0.25">
      <c r="Q2924"/>
      <c r="R2924"/>
    </row>
    <row r="2925" spans="17:18" x14ac:dyDescent="0.25">
      <c r="Q2925"/>
      <c r="R2925"/>
    </row>
    <row r="2926" spans="17:18" x14ac:dyDescent="0.25">
      <c r="Q2926"/>
      <c r="R2926"/>
    </row>
    <row r="2927" spans="17:18" x14ac:dyDescent="0.25">
      <c r="Q2927"/>
      <c r="R2927"/>
    </row>
    <row r="2928" spans="17:18" x14ac:dyDescent="0.25">
      <c r="Q2928"/>
      <c r="R2928"/>
    </row>
    <row r="2929" spans="17:18" x14ac:dyDescent="0.25">
      <c r="Q2929"/>
      <c r="R2929"/>
    </row>
    <row r="2930" spans="17:18" x14ac:dyDescent="0.25">
      <c r="Q2930"/>
      <c r="R2930"/>
    </row>
    <row r="2931" spans="17:18" x14ac:dyDescent="0.25">
      <c r="Q2931"/>
      <c r="R2931"/>
    </row>
    <row r="2932" spans="17:18" x14ac:dyDescent="0.25">
      <c r="Q2932"/>
      <c r="R2932"/>
    </row>
    <row r="2933" spans="17:18" x14ac:dyDescent="0.25">
      <c r="Q2933"/>
      <c r="R2933"/>
    </row>
    <row r="2934" spans="17:18" x14ac:dyDescent="0.25">
      <c r="Q2934"/>
      <c r="R2934"/>
    </row>
    <row r="2935" spans="17:18" x14ac:dyDescent="0.25">
      <c r="Q2935"/>
      <c r="R2935"/>
    </row>
    <row r="2936" spans="17:18" x14ac:dyDescent="0.25">
      <c r="Q2936"/>
      <c r="R2936"/>
    </row>
    <row r="2937" spans="17:18" x14ac:dyDescent="0.25">
      <c r="Q2937"/>
      <c r="R2937"/>
    </row>
    <row r="2938" spans="17:18" x14ac:dyDescent="0.25">
      <c r="Q2938"/>
      <c r="R2938"/>
    </row>
    <row r="2939" spans="17:18" x14ac:dyDescent="0.25">
      <c r="Q2939"/>
      <c r="R2939"/>
    </row>
    <row r="2940" spans="17:18" x14ac:dyDescent="0.25">
      <c r="Q2940"/>
      <c r="R2940"/>
    </row>
    <row r="2941" spans="17:18" x14ac:dyDescent="0.25">
      <c r="Q2941"/>
      <c r="R2941"/>
    </row>
    <row r="2942" spans="17:18" x14ac:dyDescent="0.25">
      <c r="Q2942"/>
      <c r="R2942"/>
    </row>
    <row r="2943" spans="17:18" x14ac:dyDescent="0.25">
      <c r="Q2943"/>
      <c r="R2943"/>
    </row>
    <row r="2944" spans="17:18" x14ac:dyDescent="0.25">
      <c r="Q2944"/>
      <c r="R2944"/>
    </row>
    <row r="2945" spans="17:18" x14ac:dyDescent="0.25">
      <c r="Q2945"/>
      <c r="R2945"/>
    </row>
    <row r="2946" spans="17:18" x14ac:dyDescent="0.25">
      <c r="Q2946"/>
      <c r="R2946"/>
    </row>
    <row r="2947" spans="17:18" x14ac:dyDescent="0.25">
      <c r="Q2947"/>
      <c r="R2947"/>
    </row>
    <row r="2948" spans="17:18" x14ac:dyDescent="0.25">
      <c r="Q2948"/>
      <c r="R2948"/>
    </row>
    <row r="2949" spans="17:18" x14ac:dyDescent="0.25">
      <c r="Q2949"/>
      <c r="R2949"/>
    </row>
    <row r="2950" spans="17:18" x14ac:dyDescent="0.25">
      <c r="Q2950"/>
      <c r="R2950"/>
    </row>
    <row r="2951" spans="17:18" x14ac:dyDescent="0.25">
      <c r="Q2951"/>
      <c r="R2951"/>
    </row>
    <row r="2952" spans="17:18" x14ac:dyDescent="0.25">
      <c r="Q2952"/>
      <c r="R2952"/>
    </row>
    <row r="2953" spans="17:18" x14ac:dyDescent="0.25">
      <c r="Q2953"/>
      <c r="R2953"/>
    </row>
    <row r="2954" spans="17:18" x14ac:dyDescent="0.25">
      <c r="Q2954"/>
      <c r="R2954"/>
    </row>
    <row r="2955" spans="17:18" x14ac:dyDescent="0.25">
      <c r="Q2955"/>
      <c r="R2955"/>
    </row>
    <row r="2956" spans="17:18" x14ac:dyDescent="0.25">
      <c r="Q2956"/>
      <c r="R2956"/>
    </row>
    <row r="2957" spans="17:18" x14ac:dyDescent="0.25">
      <c r="Q2957"/>
      <c r="R2957"/>
    </row>
    <row r="2958" spans="17:18" x14ac:dyDescent="0.25">
      <c r="Q2958"/>
      <c r="R2958"/>
    </row>
    <row r="2959" spans="17:18" x14ac:dyDescent="0.25">
      <c r="Q2959"/>
      <c r="R2959"/>
    </row>
    <row r="2960" spans="17:18" x14ac:dyDescent="0.25">
      <c r="Q2960"/>
      <c r="R2960"/>
    </row>
    <row r="2961" spans="17:18" x14ac:dyDescent="0.25">
      <c r="Q2961"/>
      <c r="R2961"/>
    </row>
    <row r="2962" spans="17:18" x14ac:dyDescent="0.25">
      <c r="Q2962"/>
      <c r="R2962"/>
    </row>
    <row r="2963" spans="17:18" x14ac:dyDescent="0.25">
      <c r="Q2963"/>
      <c r="R2963"/>
    </row>
    <row r="2964" spans="17:18" x14ac:dyDescent="0.25">
      <c r="Q2964"/>
      <c r="R2964"/>
    </row>
    <row r="2965" spans="17:18" x14ac:dyDescent="0.25">
      <c r="Q2965"/>
      <c r="R2965"/>
    </row>
    <row r="2966" spans="17:18" x14ac:dyDescent="0.25">
      <c r="Q2966"/>
      <c r="R2966"/>
    </row>
    <row r="2967" spans="17:18" x14ac:dyDescent="0.25">
      <c r="Q2967"/>
      <c r="R2967"/>
    </row>
    <row r="2968" spans="17:18" x14ac:dyDescent="0.25">
      <c r="Q2968"/>
      <c r="R2968"/>
    </row>
    <row r="2969" spans="17:18" x14ac:dyDescent="0.25">
      <c r="Q2969"/>
      <c r="R2969"/>
    </row>
    <row r="2970" spans="17:18" x14ac:dyDescent="0.25">
      <c r="Q2970"/>
      <c r="R2970"/>
    </row>
    <row r="2971" spans="17:18" x14ac:dyDescent="0.25">
      <c r="Q2971"/>
      <c r="R2971"/>
    </row>
    <row r="2972" spans="17:18" x14ac:dyDescent="0.25">
      <c r="Q2972"/>
      <c r="R2972"/>
    </row>
    <row r="2973" spans="17:18" x14ac:dyDescent="0.25">
      <c r="Q2973"/>
      <c r="R2973"/>
    </row>
    <row r="2974" spans="17:18" x14ac:dyDescent="0.25">
      <c r="Q2974"/>
      <c r="R2974"/>
    </row>
    <row r="2975" spans="17:18" x14ac:dyDescent="0.25">
      <c r="Q2975"/>
      <c r="R2975"/>
    </row>
    <row r="2976" spans="17:18" x14ac:dyDescent="0.25">
      <c r="Q2976"/>
      <c r="R2976"/>
    </row>
    <row r="2977" spans="17:18" x14ac:dyDescent="0.25">
      <c r="Q2977"/>
      <c r="R2977"/>
    </row>
    <row r="2978" spans="17:18" x14ac:dyDescent="0.25">
      <c r="Q2978"/>
      <c r="R2978"/>
    </row>
    <row r="2979" spans="17:18" x14ac:dyDescent="0.25">
      <c r="Q2979"/>
      <c r="R2979"/>
    </row>
    <row r="2980" spans="17:18" x14ac:dyDescent="0.25">
      <c r="Q2980"/>
      <c r="R2980"/>
    </row>
    <row r="2981" spans="17:18" x14ac:dyDescent="0.25">
      <c r="Q2981"/>
      <c r="R2981"/>
    </row>
    <row r="2982" spans="17:18" x14ac:dyDescent="0.25">
      <c r="Q2982"/>
      <c r="R2982"/>
    </row>
    <row r="2983" spans="17:18" x14ac:dyDescent="0.25">
      <c r="Q2983"/>
      <c r="R2983"/>
    </row>
    <row r="2984" spans="17:18" x14ac:dyDescent="0.25">
      <c r="Q2984"/>
      <c r="R2984"/>
    </row>
    <row r="2985" spans="17:18" x14ac:dyDescent="0.25">
      <c r="Q2985"/>
      <c r="R2985"/>
    </row>
    <row r="2986" spans="17:18" x14ac:dyDescent="0.25">
      <c r="Q2986"/>
      <c r="R2986"/>
    </row>
    <row r="2987" spans="17:18" x14ac:dyDescent="0.25">
      <c r="Q2987"/>
      <c r="R2987"/>
    </row>
    <row r="2988" spans="17:18" x14ac:dyDescent="0.25">
      <c r="Q2988"/>
      <c r="R2988"/>
    </row>
    <row r="2989" spans="17:18" x14ac:dyDescent="0.25">
      <c r="Q2989"/>
      <c r="R2989"/>
    </row>
    <row r="2990" spans="17:18" x14ac:dyDescent="0.25">
      <c r="Q2990"/>
      <c r="R2990"/>
    </row>
    <row r="2991" spans="17:18" x14ac:dyDescent="0.25">
      <c r="Q2991"/>
      <c r="R2991"/>
    </row>
    <row r="2992" spans="17:18" x14ac:dyDescent="0.25">
      <c r="Q2992"/>
      <c r="R2992"/>
    </row>
    <row r="2993" spans="17:18" x14ac:dyDescent="0.25">
      <c r="Q2993"/>
      <c r="R2993"/>
    </row>
    <row r="2994" spans="17:18" x14ac:dyDescent="0.25">
      <c r="Q2994"/>
      <c r="R2994"/>
    </row>
    <row r="2995" spans="17:18" x14ac:dyDescent="0.25">
      <c r="Q2995"/>
      <c r="R2995"/>
    </row>
    <row r="2996" spans="17:18" x14ac:dyDescent="0.25">
      <c r="Q2996"/>
      <c r="R2996"/>
    </row>
    <row r="2997" spans="17:18" x14ac:dyDescent="0.25">
      <c r="Q2997"/>
      <c r="R2997"/>
    </row>
    <row r="2998" spans="17:18" x14ac:dyDescent="0.25">
      <c r="Q2998"/>
      <c r="R2998"/>
    </row>
    <row r="2999" spans="17:18" x14ac:dyDescent="0.25">
      <c r="Q2999"/>
      <c r="R2999"/>
    </row>
    <row r="3000" spans="17:18" x14ac:dyDescent="0.25">
      <c r="Q3000"/>
      <c r="R3000"/>
    </row>
    <row r="3001" spans="17:18" x14ac:dyDescent="0.25">
      <c r="Q3001"/>
      <c r="R3001"/>
    </row>
    <row r="3002" spans="17:18" x14ac:dyDescent="0.25">
      <c r="Q3002"/>
      <c r="R3002"/>
    </row>
    <row r="3003" spans="17:18" x14ac:dyDescent="0.25">
      <c r="Q3003"/>
      <c r="R3003"/>
    </row>
    <row r="3004" spans="17:18" x14ac:dyDescent="0.25">
      <c r="Q3004"/>
      <c r="R3004"/>
    </row>
    <row r="3005" spans="17:18" x14ac:dyDescent="0.25">
      <c r="Q3005"/>
      <c r="R3005"/>
    </row>
    <row r="3006" spans="17:18" x14ac:dyDescent="0.25">
      <c r="Q3006"/>
      <c r="R3006"/>
    </row>
    <row r="3007" spans="17:18" x14ac:dyDescent="0.25">
      <c r="Q3007"/>
      <c r="R3007"/>
    </row>
    <row r="3008" spans="17:18" x14ac:dyDescent="0.25">
      <c r="Q3008"/>
      <c r="R3008"/>
    </row>
    <row r="3009" spans="17:18" x14ac:dyDescent="0.25">
      <c r="Q3009"/>
      <c r="R3009"/>
    </row>
    <row r="3010" spans="17:18" x14ac:dyDescent="0.25">
      <c r="Q3010"/>
      <c r="R3010"/>
    </row>
    <row r="3011" spans="17:18" x14ac:dyDescent="0.25">
      <c r="Q3011"/>
      <c r="R3011"/>
    </row>
    <row r="3012" spans="17:18" x14ac:dyDescent="0.25">
      <c r="Q3012"/>
      <c r="R3012"/>
    </row>
    <row r="3013" spans="17:18" x14ac:dyDescent="0.25">
      <c r="Q3013"/>
      <c r="R3013"/>
    </row>
    <row r="3014" spans="17:18" x14ac:dyDescent="0.25">
      <c r="Q3014"/>
      <c r="R3014"/>
    </row>
    <row r="3015" spans="17:18" x14ac:dyDescent="0.25">
      <c r="Q3015"/>
      <c r="R3015"/>
    </row>
    <row r="3016" spans="17:18" x14ac:dyDescent="0.25">
      <c r="Q3016"/>
      <c r="R3016"/>
    </row>
    <row r="3017" spans="17:18" x14ac:dyDescent="0.25">
      <c r="Q3017"/>
      <c r="R3017"/>
    </row>
    <row r="3018" spans="17:18" x14ac:dyDescent="0.25">
      <c r="Q3018"/>
      <c r="R3018"/>
    </row>
    <row r="3019" spans="17:18" x14ac:dyDescent="0.25">
      <c r="Q3019"/>
      <c r="R3019"/>
    </row>
    <row r="3020" spans="17:18" x14ac:dyDescent="0.25">
      <c r="Q3020"/>
      <c r="R3020"/>
    </row>
    <row r="3021" spans="17:18" x14ac:dyDescent="0.25">
      <c r="Q3021"/>
      <c r="R3021"/>
    </row>
    <row r="3022" spans="17:18" x14ac:dyDescent="0.25">
      <c r="Q3022"/>
      <c r="R3022"/>
    </row>
    <row r="3023" spans="17:18" x14ac:dyDescent="0.25">
      <c r="Q3023"/>
      <c r="R3023"/>
    </row>
    <row r="3024" spans="17:18" x14ac:dyDescent="0.25">
      <c r="Q3024"/>
      <c r="R3024"/>
    </row>
    <row r="3025" spans="17:18" x14ac:dyDescent="0.25">
      <c r="Q3025"/>
      <c r="R3025"/>
    </row>
    <row r="3026" spans="17:18" x14ac:dyDescent="0.25">
      <c r="Q3026"/>
      <c r="R3026"/>
    </row>
    <row r="3027" spans="17:18" x14ac:dyDescent="0.25">
      <c r="Q3027"/>
      <c r="R3027"/>
    </row>
    <row r="3028" spans="17:18" x14ac:dyDescent="0.25">
      <c r="Q3028"/>
      <c r="R3028"/>
    </row>
    <row r="3029" spans="17:18" x14ac:dyDescent="0.25">
      <c r="Q3029"/>
      <c r="R3029"/>
    </row>
    <row r="3030" spans="17:18" x14ac:dyDescent="0.25">
      <c r="Q3030"/>
      <c r="R3030"/>
    </row>
    <row r="3031" spans="17:18" x14ac:dyDescent="0.25">
      <c r="Q3031"/>
      <c r="R3031"/>
    </row>
    <row r="3032" spans="17:18" x14ac:dyDescent="0.25">
      <c r="Q3032"/>
      <c r="R3032"/>
    </row>
    <row r="3033" spans="17:18" x14ac:dyDescent="0.25">
      <c r="Q3033"/>
      <c r="R3033"/>
    </row>
    <row r="3034" spans="17:18" x14ac:dyDescent="0.25">
      <c r="Q3034"/>
      <c r="R3034"/>
    </row>
    <row r="3035" spans="17:18" x14ac:dyDescent="0.25">
      <c r="Q3035"/>
      <c r="R3035"/>
    </row>
    <row r="3036" spans="17:18" x14ac:dyDescent="0.25">
      <c r="Q3036"/>
      <c r="R3036"/>
    </row>
    <row r="3037" spans="17:18" x14ac:dyDescent="0.25">
      <c r="Q3037"/>
      <c r="R3037"/>
    </row>
    <row r="3038" spans="17:18" x14ac:dyDescent="0.25">
      <c r="Q3038"/>
      <c r="R3038"/>
    </row>
    <row r="3039" spans="17:18" x14ac:dyDescent="0.25">
      <c r="Q3039"/>
      <c r="R3039"/>
    </row>
    <row r="3040" spans="17:18" x14ac:dyDescent="0.25">
      <c r="Q3040"/>
      <c r="R3040"/>
    </row>
    <row r="3041" spans="17:18" x14ac:dyDescent="0.25">
      <c r="Q3041"/>
      <c r="R3041"/>
    </row>
    <row r="3042" spans="17:18" x14ac:dyDescent="0.25">
      <c r="Q3042"/>
      <c r="R3042"/>
    </row>
    <row r="3043" spans="17:18" x14ac:dyDescent="0.25">
      <c r="Q3043"/>
      <c r="R3043"/>
    </row>
    <row r="3044" spans="17:18" x14ac:dyDescent="0.25">
      <c r="Q3044"/>
      <c r="R3044"/>
    </row>
    <row r="3045" spans="17:18" x14ac:dyDescent="0.25">
      <c r="Q3045"/>
      <c r="R3045"/>
    </row>
    <row r="3046" spans="17:18" x14ac:dyDescent="0.25">
      <c r="Q3046"/>
      <c r="R3046"/>
    </row>
    <row r="3047" spans="17:18" x14ac:dyDescent="0.25">
      <c r="Q3047"/>
      <c r="R3047"/>
    </row>
    <row r="3048" spans="17:18" x14ac:dyDescent="0.25">
      <c r="Q3048"/>
      <c r="R3048"/>
    </row>
    <row r="3049" spans="17:18" x14ac:dyDescent="0.25">
      <c r="Q3049"/>
      <c r="R3049"/>
    </row>
    <row r="3050" spans="17:18" x14ac:dyDescent="0.25">
      <c r="Q3050"/>
      <c r="R3050"/>
    </row>
    <row r="3051" spans="17:18" x14ac:dyDescent="0.25">
      <c r="Q3051"/>
      <c r="R3051"/>
    </row>
    <row r="3052" spans="17:18" x14ac:dyDescent="0.25">
      <c r="Q3052"/>
      <c r="R3052"/>
    </row>
    <row r="3053" spans="17:18" x14ac:dyDescent="0.25">
      <c r="Q3053"/>
      <c r="R3053"/>
    </row>
    <row r="3054" spans="17:18" x14ac:dyDescent="0.25">
      <c r="Q3054"/>
      <c r="R3054"/>
    </row>
    <row r="3055" spans="17:18" x14ac:dyDescent="0.25">
      <c r="Q3055"/>
      <c r="R3055"/>
    </row>
    <row r="3056" spans="17:18" x14ac:dyDescent="0.25">
      <c r="Q3056"/>
      <c r="R3056"/>
    </row>
    <row r="3057" spans="17:18" x14ac:dyDescent="0.25">
      <c r="Q3057"/>
      <c r="R3057"/>
    </row>
    <row r="3058" spans="17:18" x14ac:dyDescent="0.25">
      <c r="Q3058"/>
      <c r="R3058"/>
    </row>
    <row r="3059" spans="17:18" x14ac:dyDescent="0.25">
      <c r="Q3059"/>
      <c r="R3059"/>
    </row>
    <row r="3060" spans="17:18" x14ac:dyDescent="0.25">
      <c r="Q3060"/>
      <c r="R3060"/>
    </row>
    <row r="3061" spans="17:18" x14ac:dyDescent="0.25">
      <c r="Q3061"/>
      <c r="R3061"/>
    </row>
    <row r="3062" spans="17:18" x14ac:dyDescent="0.25">
      <c r="Q3062"/>
      <c r="R3062"/>
    </row>
    <row r="3063" spans="17:18" x14ac:dyDescent="0.25">
      <c r="Q3063"/>
      <c r="R3063"/>
    </row>
    <row r="3064" spans="17:18" x14ac:dyDescent="0.25">
      <c r="Q3064"/>
      <c r="R3064"/>
    </row>
    <row r="3065" spans="17:18" x14ac:dyDescent="0.25">
      <c r="Q3065"/>
      <c r="R3065"/>
    </row>
    <row r="3066" spans="17:18" x14ac:dyDescent="0.25">
      <c r="Q3066"/>
      <c r="R3066"/>
    </row>
    <row r="3067" spans="17:18" x14ac:dyDescent="0.25">
      <c r="Q3067"/>
      <c r="R3067"/>
    </row>
    <row r="3068" spans="17:18" x14ac:dyDescent="0.25">
      <c r="Q3068"/>
      <c r="R3068"/>
    </row>
    <row r="3069" spans="17:18" x14ac:dyDescent="0.25">
      <c r="Q3069"/>
      <c r="R3069"/>
    </row>
    <row r="3070" spans="17:18" x14ac:dyDescent="0.25">
      <c r="Q3070"/>
      <c r="R3070"/>
    </row>
    <row r="3071" spans="17:18" x14ac:dyDescent="0.25">
      <c r="Q3071"/>
      <c r="R3071"/>
    </row>
    <row r="3072" spans="17:18" x14ac:dyDescent="0.25">
      <c r="Q3072"/>
      <c r="R3072"/>
    </row>
    <row r="3073" spans="17:18" x14ac:dyDescent="0.25">
      <c r="Q3073"/>
      <c r="R3073"/>
    </row>
    <row r="3074" spans="17:18" x14ac:dyDescent="0.25">
      <c r="Q3074"/>
      <c r="R3074"/>
    </row>
    <row r="3075" spans="17:18" x14ac:dyDescent="0.25">
      <c r="Q3075"/>
      <c r="R3075"/>
    </row>
    <row r="3076" spans="17:18" x14ac:dyDescent="0.25">
      <c r="Q3076"/>
      <c r="R3076"/>
    </row>
    <row r="3077" spans="17:18" x14ac:dyDescent="0.25">
      <c r="Q3077"/>
      <c r="R3077"/>
    </row>
    <row r="3078" spans="17:18" x14ac:dyDescent="0.25">
      <c r="Q3078"/>
      <c r="R3078"/>
    </row>
    <row r="3079" spans="17:18" x14ac:dyDescent="0.25">
      <c r="Q3079"/>
      <c r="R3079"/>
    </row>
    <row r="3080" spans="17:18" x14ac:dyDescent="0.25">
      <c r="Q3080"/>
      <c r="R3080"/>
    </row>
    <row r="3081" spans="17:18" x14ac:dyDescent="0.25">
      <c r="Q3081"/>
      <c r="R3081"/>
    </row>
    <row r="3082" spans="17:18" x14ac:dyDescent="0.25">
      <c r="Q3082"/>
      <c r="R3082"/>
    </row>
    <row r="3083" spans="17:18" x14ac:dyDescent="0.25">
      <c r="Q3083"/>
      <c r="R3083"/>
    </row>
    <row r="3084" spans="17:18" x14ac:dyDescent="0.25">
      <c r="Q3084"/>
      <c r="R3084"/>
    </row>
    <row r="3085" spans="17:18" x14ac:dyDescent="0.25">
      <c r="Q3085"/>
      <c r="R3085"/>
    </row>
    <row r="3086" spans="17:18" x14ac:dyDescent="0.25">
      <c r="Q3086"/>
      <c r="R3086"/>
    </row>
    <row r="3087" spans="17:18" x14ac:dyDescent="0.25">
      <c r="Q3087"/>
      <c r="R3087"/>
    </row>
    <row r="3088" spans="17:18" x14ac:dyDescent="0.25">
      <c r="Q3088"/>
      <c r="R3088"/>
    </row>
    <row r="3089" spans="17:18" x14ac:dyDescent="0.25">
      <c r="Q3089"/>
      <c r="R3089"/>
    </row>
    <row r="3090" spans="17:18" x14ac:dyDescent="0.25">
      <c r="Q3090"/>
      <c r="R3090"/>
    </row>
    <row r="3091" spans="17:18" x14ac:dyDescent="0.25">
      <c r="Q3091"/>
      <c r="R3091"/>
    </row>
    <row r="3092" spans="17:18" x14ac:dyDescent="0.25">
      <c r="Q3092"/>
      <c r="R3092"/>
    </row>
    <row r="3093" spans="17:18" x14ac:dyDescent="0.25">
      <c r="Q3093"/>
      <c r="R3093"/>
    </row>
    <row r="3094" spans="17:18" x14ac:dyDescent="0.25">
      <c r="Q3094"/>
      <c r="R3094"/>
    </row>
    <row r="3095" spans="17:18" x14ac:dyDescent="0.25">
      <c r="Q3095"/>
      <c r="R3095"/>
    </row>
    <row r="3096" spans="17:18" x14ac:dyDescent="0.25">
      <c r="Q3096"/>
      <c r="R3096"/>
    </row>
    <row r="3097" spans="17:18" x14ac:dyDescent="0.25">
      <c r="Q3097"/>
      <c r="R3097"/>
    </row>
    <row r="3098" spans="17:18" x14ac:dyDescent="0.25">
      <c r="Q3098"/>
      <c r="R3098"/>
    </row>
    <row r="3099" spans="17:18" x14ac:dyDescent="0.25">
      <c r="Q3099"/>
      <c r="R3099"/>
    </row>
    <row r="3100" spans="17:18" x14ac:dyDescent="0.25">
      <c r="Q3100"/>
      <c r="R3100"/>
    </row>
    <row r="3101" spans="17:18" x14ac:dyDescent="0.25">
      <c r="Q3101"/>
      <c r="R3101"/>
    </row>
    <row r="3102" spans="17:18" x14ac:dyDescent="0.25">
      <c r="Q3102"/>
      <c r="R3102"/>
    </row>
    <row r="3103" spans="17:18" x14ac:dyDescent="0.25">
      <c r="Q3103"/>
      <c r="R3103"/>
    </row>
    <row r="3104" spans="17:18" x14ac:dyDescent="0.25">
      <c r="Q3104"/>
      <c r="R3104"/>
    </row>
    <row r="3105" spans="17:18" x14ac:dyDescent="0.25">
      <c r="Q3105"/>
      <c r="R3105"/>
    </row>
    <row r="3106" spans="17:18" x14ac:dyDescent="0.25">
      <c r="Q3106"/>
      <c r="R3106"/>
    </row>
    <row r="3107" spans="17:18" x14ac:dyDescent="0.25">
      <c r="Q3107"/>
      <c r="R3107"/>
    </row>
    <row r="3108" spans="17:18" x14ac:dyDescent="0.25">
      <c r="Q3108"/>
      <c r="R3108"/>
    </row>
    <row r="3109" spans="17:18" x14ac:dyDescent="0.25">
      <c r="Q3109"/>
      <c r="R3109"/>
    </row>
    <row r="3110" spans="17:18" x14ac:dyDescent="0.25">
      <c r="Q3110"/>
      <c r="R3110"/>
    </row>
    <row r="3111" spans="17:18" x14ac:dyDescent="0.25">
      <c r="Q3111"/>
      <c r="R3111"/>
    </row>
    <row r="3112" spans="17:18" x14ac:dyDescent="0.25">
      <c r="Q3112"/>
      <c r="R3112"/>
    </row>
    <row r="3113" spans="17:18" x14ac:dyDescent="0.25">
      <c r="Q3113"/>
      <c r="R3113"/>
    </row>
    <row r="3114" spans="17:18" x14ac:dyDescent="0.25">
      <c r="Q3114"/>
      <c r="R3114"/>
    </row>
    <row r="3115" spans="17:18" x14ac:dyDescent="0.25">
      <c r="Q3115"/>
      <c r="R3115"/>
    </row>
    <row r="3116" spans="17:18" x14ac:dyDescent="0.25">
      <c r="Q3116"/>
      <c r="R3116"/>
    </row>
    <row r="3117" spans="17:18" x14ac:dyDescent="0.25">
      <c r="Q3117"/>
      <c r="R3117"/>
    </row>
    <row r="3118" spans="17:18" x14ac:dyDescent="0.25">
      <c r="Q3118"/>
      <c r="R3118"/>
    </row>
    <row r="3119" spans="17:18" x14ac:dyDescent="0.25">
      <c r="Q3119"/>
      <c r="R3119"/>
    </row>
    <row r="3120" spans="17:18" x14ac:dyDescent="0.25">
      <c r="Q3120"/>
      <c r="R3120"/>
    </row>
    <row r="3121" spans="17:18" x14ac:dyDescent="0.25">
      <c r="Q3121"/>
      <c r="R3121"/>
    </row>
    <row r="3122" spans="17:18" x14ac:dyDescent="0.25">
      <c r="Q3122"/>
      <c r="R3122"/>
    </row>
    <row r="3123" spans="17:18" x14ac:dyDescent="0.25">
      <c r="Q3123"/>
      <c r="R3123"/>
    </row>
    <row r="3124" spans="17:18" x14ac:dyDescent="0.25">
      <c r="Q3124"/>
      <c r="R3124"/>
    </row>
    <row r="3125" spans="17:18" x14ac:dyDescent="0.25">
      <c r="Q3125"/>
      <c r="R3125"/>
    </row>
    <row r="3126" spans="17:18" x14ac:dyDescent="0.25">
      <c r="Q3126"/>
      <c r="R3126"/>
    </row>
    <row r="3127" spans="17:18" x14ac:dyDescent="0.25">
      <c r="Q3127"/>
      <c r="R3127"/>
    </row>
    <row r="3128" spans="17:18" x14ac:dyDescent="0.25">
      <c r="Q3128"/>
      <c r="R3128"/>
    </row>
    <row r="3129" spans="17:18" x14ac:dyDescent="0.25">
      <c r="Q3129"/>
      <c r="R3129"/>
    </row>
    <row r="3130" spans="17:18" x14ac:dyDescent="0.25">
      <c r="Q3130"/>
      <c r="R3130"/>
    </row>
    <row r="3131" spans="17:18" x14ac:dyDescent="0.25">
      <c r="Q3131"/>
      <c r="R3131"/>
    </row>
    <row r="3132" spans="17:18" x14ac:dyDescent="0.25">
      <c r="Q3132"/>
      <c r="R3132"/>
    </row>
    <row r="3133" spans="17:18" x14ac:dyDescent="0.25">
      <c r="Q3133"/>
      <c r="R3133"/>
    </row>
    <row r="3134" spans="17:18" x14ac:dyDescent="0.25">
      <c r="Q3134"/>
      <c r="R3134"/>
    </row>
    <row r="3135" spans="17:18" x14ac:dyDescent="0.25">
      <c r="Q3135"/>
      <c r="R3135"/>
    </row>
    <row r="3136" spans="17:18" x14ac:dyDescent="0.25">
      <c r="Q3136"/>
      <c r="R3136"/>
    </row>
    <row r="3137" spans="17:18" x14ac:dyDescent="0.25">
      <c r="Q3137"/>
      <c r="R3137"/>
    </row>
    <row r="3138" spans="17:18" x14ac:dyDescent="0.25">
      <c r="Q3138"/>
      <c r="R3138"/>
    </row>
    <row r="3139" spans="17:18" x14ac:dyDescent="0.25">
      <c r="Q3139"/>
      <c r="R3139"/>
    </row>
    <row r="3140" spans="17:18" x14ac:dyDescent="0.25">
      <c r="Q3140"/>
      <c r="R3140"/>
    </row>
    <row r="3141" spans="17:18" x14ac:dyDescent="0.25">
      <c r="Q3141"/>
      <c r="R3141"/>
    </row>
    <row r="3142" spans="17:18" x14ac:dyDescent="0.25">
      <c r="Q3142"/>
      <c r="R3142"/>
    </row>
    <row r="3143" spans="17:18" x14ac:dyDescent="0.25">
      <c r="Q3143"/>
      <c r="R3143"/>
    </row>
    <row r="3144" spans="17:18" x14ac:dyDescent="0.25">
      <c r="Q3144"/>
      <c r="R3144"/>
    </row>
    <row r="3145" spans="17:18" x14ac:dyDescent="0.25">
      <c r="Q3145"/>
      <c r="R3145"/>
    </row>
    <row r="3146" spans="17:18" x14ac:dyDescent="0.25">
      <c r="Q3146"/>
      <c r="R3146"/>
    </row>
    <row r="3147" spans="17:18" x14ac:dyDescent="0.25">
      <c r="Q3147"/>
      <c r="R3147"/>
    </row>
    <row r="3148" spans="17:18" x14ac:dyDescent="0.25">
      <c r="Q3148"/>
      <c r="R3148"/>
    </row>
    <row r="3149" spans="17:18" x14ac:dyDescent="0.25">
      <c r="Q3149"/>
      <c r="R3149"/>
    </row>
    <row r="3150" spans="17:18" x14ac:dyDescent="0.25">
      <c r="Q3150"/>
      <c r="R3150"/>
    </row>
    <row r="3151" spans="17:18" x14ac:dyDescent="0.25">
      <c r="Q3151"/>
      <c r="R3151"/>
    </row>
    <row r="3152" spans="17:18" x14ac:dyDescent="0.25">
      <c r="Q3152"/>
      <c r="R3152"/>
    </row>
    <row r="3153" spans="17:18" x14ac:dyDescent="0.25">
      <c r="Q3153"/>
      <c r="R3153"/>
    </row>
    <row r="3154" spans="17:18" x14ac:dyDescent="0.25">
      <c r="Q3154"/>
      <c r="R3154"/>
    </row>
    <row r="3155" spans="17:18" x14ac:dyDescent="0.25">
      <c r="Q3155"/>
      <c r="R3155"/>
    </row>
    <row r="3156" spans="17:18" x14ac:dyDescent="0.25">
      <c r="Q3156"/>
      <c r="R3156"/>
    </row>
    <row r="3157" spans="17:18" x14ac:dyDescent="0.25">
      <c r="Q3157"/>
      <c r="R3157"/>
    </row>
    <row r="3158" spans="17:18" x14ac:dyDescent="0.25">
      <c r="Q3158"/>
      <c r="R3158"/>
    </row>
    <row r="3159" spans="17:18" x14ac:dyDescent="0.25">
      <c r="Q3159"/>
      <c r="R3159"/>
    </row>
    <row r="3160" spans="17:18" x14ac:dyDescent="0.25">
      <c r="Q3160"/>
      <c r="R3160"/>
    </row>
    <row r="3161" spans="17:18" x14ac:dyDescent="0.25">
      <c r="Q3161"/>
      <c r="R3161"/>
    </row>
    <row r="3162" spans="17:18" x14ac:dyDescent="0.25">
      <c r="Q3162"/>
      <c r="R3162"/>
    </row>
    <row r="3163" spans="17:18" x14ac:dyDescent="0.25">
      <c r="Q3163"/>
      <c r="R3163"/>
    </row>
    <row r="3164" spans="17:18" x14ac:dyDescent="0.25">
      <c r="Q3164"/>
      <c r="R3164"/>
    </row>
    <row r="3165" spans="17:18" x14ac:dyDescent="0.25">
      <c r="Q3165"/>
      <c r="R3165"/>
    </row>
    <row r="3166" spans="17:18" x14ac:dyDescent="0.25">
      <c r="Q3166"/>
      <c r="R3166"/>
    </row>
    <row r="3167" spans="17:18" x14ac:dyDescent="0.25">
      <c r="Q3167"/>
      <c r="R3167"/>
    </row>
    <row r="3168" spans="17:18" x14ac:dyDescent="0.25">
      <c r="Q3168"/>
      <c r="R3168"/>
    </row>
    <row r="3169" spans="17:18" x14ac:dyDescent="0.25">
      <c r="Q3169"/>
      <c r="R3169"/>
    </row>
    <row r="3170" spans="17:18" x14ac:dyDescent="0.25">
      <c r="Q3170"/>
      <c r="R3170"/>
    </row>
    <row r="3171" spans="17:18" x14ac:dyDescent="0.25">
      <c r="Q3171"/>
      <c r="R3171"/>
    </row>
    <row r="3172" spans="17:18" x14ac:dyDescent="0.25">
      <c r="Q3172"/>
      <c r="R3172"/>
    </row>
    <row r="3173" spans="17:18" x14ac:dyDescent="0.25">
      <c r="Q3173"/>
      <c r="R3173"/>
    </row>
    <row r="3174" spans="17:18" x14ac:dyDescent="0.25">
      <c r="Q3174"/>
      <c r="R3174"/>
    </row>
    <row r="3175" spans="17:18" x14ac:dyDescent="0.25">
      <c r="Q3175"/>
      <c r="R3175"/>
    </row>
    <row r="3176" spans="17:18" x14ac:dyDescent="0.25">
      <c r="Q3176"/>
      <c r="R3176"/>
    </row>
    <row r="3177" spans="17:18" x14ac:dyDescent="0.25">
      <c r="Q3177"/>
      <c r="R3177"/>
    </row>
    <row r="3178" spans="17:18" x14ac:dyDescent="0.25">
      <c r="Q3178"/>
      <c r="R3178"/>
    </row>
    <row r="3179" spans="17:18" x14ac:dyDescent="0.25">
      <c r="Q3179"/>
      <c r="R3179"/>
    </row>
    <row r="3180" spans="17:18" x14ac:dyDescent="0.25">
      <c r="Q3180"/>
      <c r="R3180"/>
    </row>
    <row r="3181" spans="17:18" x14ac:dyDescent="0.25">
      <c r="Q3181"/>
      <c r="R3181"/>
    </row>
    <row r="3182" spans="17:18" x14ac:dyDescent="0.25">
      <c r="Q3182"/>
      <c r="R3182"/>
    </row>
    <row r="3183" spans="17:18" x14ac:dyDescent="0.25">
      <c r="Q3183"/>
      <c r="R3183"/>
    </row>
    <row r="3184" spans="17:18" x14ac:dyDescent="0.25">
      <c r="Q3184"/>
      <c r="R3184"/>
    </row>
    <row r="3185" spans="17:18" x14ac:dyDescent="0.25">
      <c r="Q3185"/>
      <c r="R3185"/>
    </row>
    <row r="3186" spans="17:18" x14ac:dyDescent="0.25">
      <c r="Q3186"/>
      <c r="R3186"/>
    </row>
    <row r="3187" spans="17:18" x14ac:dyDescent="0.25">
      <c r="Q3187"/>
      <c r="R3187"/>
    </row>
    <row r="3188" spans="17:18" x14ac:dyDescent="0.25">
      <c r="Q3188"/>
      <c r="R3188"/>
    </row>
    <row r="3189" spans="17:18" x14ac:dyDescent="0.25">
      <c r="Q3189"/>
      <c r="R3189"/>
    </row>
    <row r="3190" spans="17:18" x14ac:dyDescent="0.25">
      <c r="Q3190"/>
      <c r="R3190"/>
    </row>
    <row r="3191" spans="17:18" x14ac:dyDescent="0.25">
      <c r="Q3191"/>
      <c r="R3191"/>
    </row>
    <row r="3192" spans="17:18" x14ac:dyDescent="0.25">
      <c r="Q3192"/>
      <c r="R3192"/>
    </row>
    <row r="3193" spans="17:18" x14ac:dyDescent="0.25">
      <c r="Q3193"/>
      <c r="R3193"/>
    </row>
    <row r="3194" spans="17:18" x14ac:dyDescent="0.25">
      <c r="Q3194"/>
      <c r="R3194"/>
    </row>
    <row r="3195" spans="17:18" x14ac:dyDescent="0.25">
      <c r="Q3195"/>
      <c r="R3195"/>
    </row>
    <row r="3196" spans="17:18" x14ac:dyDescent="0.25">
      <c r="Q3196"/>
      <c r="R3196"/>
    </row>
    <row r="3197" spans="17:18" x14ac:dyDescent="0.25">
      <c r="Q3197"/>
      <c r="R3197"/>
    </row>
    <row r="3198" spans="17:18" x14ac:dyDescent="0.25">
      <c r="Q3198"/>
      <c r="R3198"/>
    </row>
    <row r="3199" spans="17:18" x14ac:dyDescent="0.25">
      <c r="Q3199"/>
      <c r="R3199"/>
    </row>
    <row r="3200" spans="17:18" x14ac:dyDescent="0.25">
      <c r="Q3200"/>
      <c r="R3200"/>
    </row>
    <row r="3201" spans="17:18" x14ac:dyDescent="0.25">
      <c r="Q3201"/>
      <c r="R3201"/>
    </row>
    <row r="3202" spans="17:18" x14ac:dyDescent="0.25">
      <c r="Q3202"/>
      <c r="R3202"/>
    </row>
    <row r="3203" spans="17:18" x14ac:dyDescent="0.25">
      <c r="Q3203"/>
      <c r="R3203"/>
    </row>
    <row r="3204" spans="17:18" x14ac:dyDescent="0.25">
      <c r="Q3204"/>
      <c r="R3204"/>
    </row>
    <row r="3205" spans="17:18" x14ac:dyDescent="0.25">
      <c r="Q3205"/>
      <c r="R3205"/>
    </row>
    <row r="3206" spans="17:18" x14ac:dyDescent="0.25">
      <c r="Q3206"/>
      <c r="R3206"/>
    </row>
    <row r="3207" spans="17:18" x14ac:dyDescent="0.25">
      <c r="Q3207"/>
      <c r="R3207"/>
    </row>
    <row r="3208" spans="17:18" x14ac:dyDescent="0.25">
      <c r="Q3208"/>
      <c r="R3208"/>
    </row>
    <row r="3209" spans="17:18" x14ac:dyDescent="0.25">
      <c r="Q3209"/>
      <c r="R3209"/>
    </row>
    <row r="3210" spans="17:18" x14ac:dyDescent="0.25">
      <c r="Q3210"/>
      <c r="R3210"/>
    </row>
    <row r="3211" spans="17:18" x14ac:dyDescent="0.25">
      <c r="Q3211"/>
      <c r="R3211"/>
    </row>
    <row r="3212" spans="17:18" x14ac:dyDescent="0.25">
      <c r="Q3212"/>
      <c r="R3212"/>
    </row>
    <row r="3213" spans="17:18" x14ac:dyDescent="0.25">
      <c r="Q3213"/>
      <c r="R3213"/>
    </row>
    <row r="3214" spans="17:18" x14ac:dyDescent="0.25">
      <c r="Q3214"/>
      <c r="R3214"/>
    </row>
    <row r="3215" spans="17:18" x14ac:dyDescent="0.25">
      <c r="Q3215"/>
      <c r="R3215"/>
    </row>
    <row r="3216" spans="17:18" x14ac:dyDescent="0.25">
      <c r="Q3216"/>
      <c r="R3216"/>
    </row>
    <row r="3217" spans="17:18" x14ac:dyDescent="0.25">
      <c r="Q3217"/>
      <c r="R3217"/>
    </row>
    <row r="3218" spans="17:18" x14ac:dyDescent="0.25">
      <c r="Q3218"/>
      <c r="R3218"/>
    </row>
    <row r="3219" spans="17:18" x14ac:dyDescent="0.25">
      <c r="Q3219"/>
      <c r="R3219"/>
    </row>
    <row r="3220" spans="17:18" x14ac:dyDescent="0.25">
      <c r="Q3220"/>
      <c r="R3220"/>
    </row>
    <row r="3221" spans="17:18" x14ac:dyDescent="0.25">
      <c r="Q3221"/>
      <c r="R3221"/>
    </row>
    <row r="3222" spans="17:18" x14ac:dyDescent="0.25">
      <c r="Q3222"/>
      <c r="R3222"/>
    </row>
    <row r="3223" spans="17:18" x14ac:dyDescent="0.25">
      <c r="Q3223"/>
      <c r="R3223"/>
    </row>
    <row r="3224" spans="17:18" x14ac:dyDescent="0.25">
      <c r="Q3224"/>
      <c r="R3224"/>
    </row>
    <row r="3225" spans="17:18" x14ac:dyDescent="0.25">
      <c r="Q3225"/>
      <c r="R3225"/>
    </row>
    <row r="3226" spans="17:18" x14ac:dyDescent="0.25">
      <c r="Q3226"/>
      <c r="R3226"/>
    </row>
    <row r="3227" spans="17:18" x14ac:dyDescent="0.25">
      <c r="Q3227"/>
      <c r="R3227"/>
    </row>
    <row r="3228" spans="17:18" x14ac:dyDescent="0.25">
      <c r="Q3228"/>
      <c r="R3228"/>
    </row>
    <row r="3229" spans="17:18" x14ac:dyDescent="0.25">
      <c r="Q3229"/>
      <c r="R3229"/>
    </row>
    <row r="3230" spans="17:18" x14ac:dyDescent="0.25">
      <c r="Q3230"/>
      <c r="R3230"/>
    </row>
    <row r="3231" spans="17:18" x14ac:dyDescent="0.25">
      <c r="Q3231"/>
      <c r="R3231"/>
    </row>
    <row r="3232" spans="17:18" x14ac:dyDescent="0.25">
      <c r="Q3232"/>
      <c r="R3232"/>
    </row>
    <row r="3233" spans="17:18" x14ac:dyDescent="0.25">
      <c r="Q3233"/>
      <c r="R3233"/>
    </row>
    <row r="3234" spans="17:18" x14ac:dyDescent="0.25">
      <c r="Q3234"/>
      <c r="R3234"/>
    </row>
    <row r="3235" spans="17:18" x14ac:dyDescent="0.25">
      <c r="Q3235"/>
      <c r="R3235"/>
    </row>
    <row r="3236" spans="17:18" x14ac:dyDescent="0.25">
      <c r="Q3236"/>
      <c r="R3236"/>
    </row>
    <row r="3237" spans="17:18" x14ac:dyDescent="0.25">
      <c r="Q3237"/>
      <c r="R3237"/>
    </row>
    <row r="3238" spans="17:18" x14ac:dyDescent="0.25">
      <c r="Q3238"/>
      <c r="R3238"/>
    </row>
    <row r="3239" spans="17:18" x14ac:dyDescent="0.25">
      <c r="Q3239"/>
      <c r="R3239"/>
    </row>
    <row r="3240" spans="17:18" x14ac:dyDescent="0.25">
      <c r="Q3240"/>
      <c r="R3240"/>
    </row>
    <row r="3241" spans="17:18" x14ac:dyDescent="0.25">
      <c r="Q3241"/>
      <c r="R3241"/>
    </row>
    <row r="3242" spans="17:18" x14ac:dyDescent="0.25">
      <c r="Q3242"/>
      <c r="R3242"/>
    </row>
    <row r="3243" spans="17:18" x14ac:dyDescent="0.25">
      <c r="Q3243"/>
      <c r="R3243"/>
    </row>
    <row r="3244" spans="17:18" x14ac:dyDescent="0.25">
      <c r="Q3244"/>
      <c r="R3244"/>
    </row>
    <row r="3245" spans="17:18" x14ac:dyDescent="0.25">
      <c r="Q3245"/>
      <c r="R3245"/>
    </row>
    <row r="3246" spans="17:18" x14ac:dyDescent="0.25">
      <c r="Q3246"/>
      <c r="R3246"/>
    </row>
    <row r="3247" spans="17:18" x14ac:dyDescent="0.25">
      <c r="Q3247"/>
      <c r="R3247"/>
    </row>
    <row r="3248" spans="17:18" x14ac:dyDescent="0.25">
      <c r="Q3248"/>
      <c r="R3248"/>
    </row>
    <row r="3249" spans="17:18" x14ac:dyDescent="0.25">
      <c r="Q3249"/>
      <c r="R3249"/>
    </row>
    <row r="3250" spans="17:18" x14ac:dyDescent="0.25">
      <c r="Q3250"/>
      <c r="R3250"/>
    </row>
    <row r="3251" spans="17:18" x14ac:dyDescent="0.25">
      <c r="Q3251"/>
      <c r="R3251"/>
    </row>
    <row r="3252" spans="17:18" x14ac:dyDescent="0.25">
      <c r="Q3252"/>
      <c r="R3252"/>
    </row>
    <row r="3253" spans="17:18" x14ac:dyDescent="0.25">
      <c r="Q3253"/>
      <c r="R3253"/>
    </row>
    <row r="3254" spans="17:18" x14ac:dyDescent="0.25">
      <c r="Q3254"/>
      <c r="R3254"/>
    </row>
    <row r="3255" spans="17:18" x14ac:dyDescent="0.25">
      <c r="Q3255"/>
      <c r="R3255"/>
    </row>
    <row r="3256" spans="17:18" x14ac:dyDescent="0.25">
      <c r="Q3256"/>
      <c r="R3256"/>
    </row>
    <row r="3257" spans="17:18" x14ac:dyDescent="0.25">
      <c r="Q3257"/>
      <c r="R3257"/>
    </row>
    <row r="3258" spans="17:18" x14ac:dyDescent="0.25">
      <c r="Q3258"/>
      <c r="R3258"/>
    </row>
    <row r="3259" spans="17:18" x14ac:dyDescent="0.25">
      <c r="Q3259"/>
      <c r="R3259"/>
    </row>
    <row r="3260" spans="17:18" x14ac:dyDescent="0.25">
      <c r="Q3260"/>
      <c r="R3260"/>
    </row>
    <row r="3261" spans="17:18" x14ac:dyDescent="0.25">
      <c r="Q3261"/>
      <c r="R3261"/>
    </row>
    <row r="3262" spans="17:18" x14ac:dyDescent="0.25">
      <c r="Q3262"/>
      <c r="R3262"/>
    </row>
    <row r="3263" spans="17:18" x14ac:dyDescent="0.25">
      <c r="Q3263"/>
      <c r="R3263"/>
    </row>
    <row r="3264" spans="17:18" x14ac:dyDescent="0.25">
      <c r="Q3264"/>
      <c r="R3264"/>
    </row>
    <row r="3265" spans="17:18" x14ac:dyDescent="0.25">
      <c r="Q3265"/>
      <c r="R3265"/>
    </row>
    <row r="3266" spans="17:18" x14ac:dyDescent="0.25">
      <c r="Q3266"/>
      <c r="R3266"/>
    </row>
    <row r="3267" spans="17:18" x14ac:dyDescent="0.25">
      <c r="Q3267"/>
      <c r="R3267"/>
    </row>
    <row r="3268" spans="17:18" x14ac:dyDescent="0.25">
      <c r="Q3268"/>
      <c r="R3268"/>
    </row>
    <row r="3269" spans="17:18" x14ac:dyDescent="0.25">
      <c r="Q3269"/>
      <c r="R3269"/>
    </row>
    <row r="3270" spans="17:18" x14ac:dyDescent="0.25">
      <c r="Q3270"/>
      <c r="R3270"/>
    </row>
    <row r="3271" spans="17:18" x14ac:dyDescent="0.25">
      <c r="Q3271"/>
      <c r="R3271"/>
    </row>
    <row r="3272" spans="17:18" x14ac:dyDescent="0.25">
      <c r="Q3272"/>
      <c r="R3272"/>
    </row>
    <row r="3273" spans="17:18" x14ac:dyDescent="0.25">
      <c r="Q3273"/>
      <c r="R3273"/>
    </row>
    <row r="3274" spans="17:18" x14ac:dyDescent="0.25">
      <c r="Q3274"/>
      <c r="R3274"/>
    </row>
    <row r="3275" spans="17:18" x14ac:dyDescent="0.25">
      <c r="Q3275"/>
      <c r="R3275"/>
    </row>
    <row r="3276" spans="17:18" x14ac:dyDescent="0.25">
      <c r="Q3276"/>
      <c r="R3276"/>
    </row>
    <row r="3277" spans="17:18" x14ac:dyDescent="0.25">
      <c r="Q3277"/>
      <c r="R3277"/>
    </row>
    <row r="3278" spans="17:18" x14ac:dyDescent="0.25">
      <c r="Q3278"/>
      <c r="R3278"/>
    </row>
    <row r="3279" spans="17:18" x14ac:dyDescent="0.25">
      <c r="Q3279"/>
      <c r="R3279"/>
    </row>
    <row r="3280" spans="17:18" x14ac:dyDescent="0.25">
      <c r="Q3280"/>
      <c r="R3280"/>
    </row>
    <row r="3281" spans="17:18" x14ac:dyDescent="0.25">
      <c r="Q3281"/>
      <c r="R3281"/>
    </row>
    <row r="3282" spans="17:18" x14ac:dyDescent="0.25">
      <c r="Q3282"/>
      <c r="R3282"/>
    </row>
    <row r="3283" spans="17:18" x14ac:dyDescent="0.25">
      <c r="Q3283"/>
      <c r="R3283"/>
    </row>
    <row r="3284" spans="17:18" x14ac:dyDescent="0.25">
      <c r="Q3284"/>
      <c r="R3284"/>
    </row>
    <row r="3285" spans="17:18" x14ac:dyDescent="0.25">
      <c r="Q3285"/>
      <c r="R3285"/>
    </row>
    <row r="3286" spans="17:18" x14ac:dyDescent="0.25">
      <c r="Q3286"/>
      <c r="R3286"/>
    </row>
    <row r="3287" spans="17:18" x14ac:dyDescent="0.25">
      <c r="Q3287"/>
      <c r="R3287"/>
    </row>
    <row r="3288" spans="17:18" x14ac:dyDescent="0.25">
      <c r="Q3288"/>
      <c r="R3288"/>
    </row>
    <row r="3289" spans="17:18" x14ac:dyDescent="0.25">
      <c r="Q3289"/>
      <c r="R3289"/>
    </row>
    <row r="3290" spans="17:18" x14ac:dyDescent="0.25">
      <c r="Q3290"/>
      <c r="R3290"/>
    </row>
    <row r="3291" spans="17:18" x14ac:dyDescent="0.25">
      <c r="Q3291"/>
      <c r="R3291"/>
    </row>
    <row r="3292" spans="17:18" x14ac:dyDescent="0.25">
      <c r="Q3292"/>
      <c r="R3292"/>
    </row>
    <row r="3293" spans="17:18" x14ac:dyDescent="0.25">
      <c r="Q3293"/>
      <c r="R3293"/>
    </row>
    <row r="3294" spans="17:18" x14ac:dyDescent="0.25">
      <c r="Q3294"/>
      <c r="R3294"/>
    </row>
    <row r="3295" spans="17:18" x14ac:dyDescent="0.25">
      <c r="Q3295"/>
      <c r="R3295"/>
    </row>
    <row r="3296" spans="17:18" x14ac:dyDescent="0.25">
      <c r="Q3296"/>
      <c r="R3296"/>
    </row>
    <row r="3297" spans="17:18" x14ac:dyDescent="0.25">
      <c r="Q3297"/>
      <c r="R3297"/>
    </row>
    <row r="3298" spans="17:18" x14ac:dyDescent="0.25">
      <c r="Q3298"/>
      <c r="R3298"/>
    </row>
    <row r="3299" spans="17:18" x14ac:dyDescent="0.25">
      <c r="Q3299"/>
      <c r="R3299"/>
    </row>
    <row r="3300" spans="17:18" x14ac:dyDescent="0.25">
      <c r="Q3300"/>
      <c r="R3300"/>
    </row>
    <row r="3301" spans="17:18" x14ac:dyDescent="0.25">
      <c r="Q3301"/>
      <c r="R3301"/>
    </row>
    <row r="3302" spans="17:18" x14ac:dyDescent="0.25">
      <c r="Q3302"/>
      <c r="R3302"/>
    </row>
    <row r="3303" spans="17:18" x14ac:dyDescent="0.25">
      <c r="Q3303"/>
      <c r="R3303"/>
    </row>
    <row r="3304" spans="17:18" x14ac:dyDescent="0.25">
      <c r="Q3304"/>
      <c r="R3304"/>
    </row>
    <row r="3305" spans="17:18" x14ac:dyDescent="0.25">
      <c r="Q3305"/>
      <c r="R3305"/>
    </row>
    <row r="3306" spans="17:18" x14ac:dyDescent="0.25">
      <c r="Q3306"/>
      <c r="R3306"/>
    </row>
    <row r="3307" spans="17:18" x14ac:dyDescent="0.25">
      <c r="Q3307"/>
      <c r="R3307"/>
    </row>
    <row r="3308" spans="17:18" x14ac:dyDescent="0.25">
      <c r="Q3308"/>
      <c r="R3308"/>
    </row>
    <row r="3309" spans="17:18" x14ac:dyDescent="0.25">
      <c r="Q3309"/>
      <c r="R3309"/>
    </row>
    <row r="3310" spans="17:18" x14ac:dyDescent="0.25">
      <c r="Q3310"/>
      <c r="R3310"/>
    </row>
    <row r="3311" spans="17:18" x14ac:dyDescent="0.25">
      <c r="Q3311"/>
      <c r="R3311"/>
    </row>
    <row r="3312" spans="17:18" x14ac:dyDescent="0.25">
      <c r="Q3312"/>
      <c r="R3312"/>
    </row>
    <row r="3313" spans="17:18" x14ac:dyDescent="0.25">
      <c r="Q3313"/>
      <c r="R3313"/>
    </row>
    <row r="3314" spans="17:18" x14ac:dyDescent="0.25">
      <c r="Q3314"/>
      <c r="R3314"/>
    </row>
    <row r="3315" spans="17:18" x14ac:dyDescent="0.25">
      <c r="Q3315"/>
      <c r="R3315"/>
    </row>
    <row r="3316" spans="17:18" x14ac:dyDescent="0.25">
      <c r="Q3316"/>
      <c r="R3316"/>
    </row>
    <row r="3317" spans="17:18" x14ac:dyDescent="0.25">
      <c r="Q3317"/>
      <c r="R3317"/>
    </row>
    <row r="3318" spans="17:18" x14ac:dyDescent="0.25">
      <c r="Q3318"/>
      <c r="R3318"/>
    </row>
    <row r="3319" spans="17:18" x14ac:dyDescent="0.25">
      <c r="Q3319"/>
      <c r="R3319"/>
    </row>
    <row r="3320" spans="17:18" x14ac:dyDescent="0.25">
      <c r="Q3320"/>
      <c r="R3320"/>
    </row>
    <row r="3321" spans="17:18" x14ac:dyDescent="0.25">
      <c r="Q3321"/>
      <c r="R3321"/>
    </row>
    <row r="3322" spans="17:18" x14ac:dyDescent="0.25">
      <c r="Q3322"/>
      <c r="R3322"/>
    </row>
    <row r="3323" spans="17:18" x14ac:dyDescent="0.25">
      <c r="Q3323"/>
      <c r="R3323"/>
    </row>
    <row r="3324" spans="17:18" x14ac:dyDescent="0.25">
      <c r="Q3324"/>
      <c r="R3324"/>
    </row>
    <row r="3325" spans="17:18" x14ac:dyDescent="0.25">
      <c r="Q3325"/>
      <c r="R3325"/>
    </row>
    <row r="3326" spans="17:18" x14ac:dyDescent="0.25">
      <c r="Q3326"/>
      <c r="R3326"/>
    </row>
    <row r="3327" spans="17:18" x14ac:dyDescent="0.25">
      <c r="Q3327"/>
      <c r="R3327"/>
    </row>
    <row r="3328" spans="17:18" x14ac:dyDescent="0.25">
      <c r="Q3328"/>
      <c r="R3328"/>
    </row>
    <row r="3329" spans="17:18" x14ac:dyDescent="0.25">
      <c r="Q3329"/>
      <c r="R3329"/>
    </row>
    <row r="3330" spans="17:18" x14ac:dyDescent="0.25">
      <c r="Q3330"/>
      <c r="R3330"/>
    </row>
    <row r="3331" spans="17:18" x14ac:dyDescent="0.25">
      <c r="Q3331"/>
      <c r="R3331"/>
    </row>
    <row r="3332" spans="17:18" x14ac:dyDescent="0.25">
      <c r="Q3332"/>
      <c r="R3332"/>
    </row>
    <row r="3333" spans="17:18" x14ac:dyDescent="0.25">
      <c r="Q3333"/>
      <c r="R3333"/>
    </row>
    <row r="3334" spans="17:18" x14ac:dyDescent="0.25">
      <c r="Q3334"/>
      <c r="R3334"/>
    </row>
    <row r="3335" spans="17:18" x14ac:dyDescent="0.25">
      <c r="Q3335"/>
      <c r="R3335"/>
    </row>
    <row r="3336" spans="17:18" x14ac:dyDescent="0.25">
      <c r="Q3336"/>
      <c r="R3336"/>
    </row>
    <row r="3337" spans="17:18" x14ac:dyDescent="0.25">
      <c r="Q3337"/>
      <c r="R3337"/>
    </row>
    <row r="3338" spans="17:18" x14ac:dyDescent="0.25">
      <c r="Q3338"/>
      <c r="R3338"/>
    </row>
    <row r="3339" spans="17:18" x14ac:dyDescent="0.25">
      <c r="Q3339"/>
      <c r="R3339"/>
    </row>
    <row r="3340" spans="17:18" x14ac:dyDescent="0.25">
      <c r="Q3340"/>
      <c r="R3340"/>
    </row>
    <row r="3341" spans="17:18" x14ac:dyDescent="0.25">
      <c r="Q3341"/>
      <c r="R3341"/>
    </row>
    <row r="3342" spans="17:18" x14ac:dyDescent="0.25">
      <c r="Q3342"/>
      <c r="R3342"/>
    </row>
    <row r="3343" spans="17:18" x14ac:dyDescent="0.25">
      <c r="Q3343"/>
      <c r="R3343"/>
    </row>
    <row r="3344" spans="17:18" x14ac:dyDescent="0.25">
      <c r="Q3344"/>
      <c r="R3344"/>
    </row>
    <row r="3345" spans="17:18" x14ac:dyDescent="0.25">
      <c r="Q3345"/>
      <c r="R3345"/>
    </row>
    <row r="3346" spans="17:18" x14ac:dyDescent="0.25">
      <c r="Q3346"/>
      <c r="R3346"/>
    </row>
    <row r="3347" spans="17:18" x14ac:dyDescent="0.25">
      <c r="Q3347"/>
      <c r="R3347"/>
    </row>
    <row r="3348" spans="17:18" x14ac:dyDescent="0.25">
      <c r="Q3348"/>
      <c r="R3348"/>
    </row>
    <row r="3349" spans="17:18" x14ac:dyDescent="0.25">
      <c r="Q3349"/>
      <c r="R3349"/>
    </row>
    <row r="3350" spans="17:18" x14ac:dyDescent="0.25">
      <c r="Q3350"/>
      <c r="R3350"/>
    </row>
    <row r="3351" spans="17:18" x14ac:dyDescent="0.25">
      <c r="Q3351"/>
      <c r="R3351"/>
    </row>
    <row r="3352" spans="17:18" x14ac:dyDescent="0.25">
      <c r="Q3352"/>
      <c r="R3352"/>
    </row>
    <row r="3353" spans="17:18" x14ac:dyDescent="0.25">
      <c r="Q3353"/>
      <c r="R3353"/>
    </row>
    <row r="3354" spans="17:18" x14ac:dyDescent="0.25">
      <c r="Q3354"/>
      <c r="R3354"/>
    </row>
    <row r="3355" spans="17:18" x14ac:dyDescent="0.25">
      <c r="Q3355"/>
      <c r="R3355"/>
    </row>
    <row r="3356" spans="17:18" x14ac:dyDescent="0.25">
      <c r="Q3356"/>
      <c r="R3356"/>
    </row>
    <row r="3357" spans="17:18" x14ac:dyDescent="0.25">
      <c r="Q3357"/>
      <c r="R3357"/>
    </row>
    <row r="3358" spans="17:18" x14ac:dyDescent="0.25">
      <c r="Q3358"/>
      <c r="R3358"/>
    </row>
    <row r="3359" spans="17:18" x14ac:dyDescent="0.25">
      <c r="Q3359"/>
      <c r="R3359"/>
    </row>
    <row r="3360" spans="17:18" x14ac:dyDescent="0.25">
      <c r="Q3360"/>
      <c r="R3360"/>
    </row>
    <row r="3361" spans="17:18" x14ac:dyDescent="0.25">
      <c r="Q3361"/>
      <c r="R3361"/>
    </row>
    <row r="3362" spans="17:18" x14ac:dyDescent="0.25">
      <c r="Q3362"/>
      <c r="R3362"/>
    </row>
    <row r="3363" spans="17:18" x14ac:dyDescent="0.25">
      <c r="Q3363"/>
      <c r="R3363"/>
    </row>
    <row r="3364" spans="17:18" x14ac:dyDescent="0.25">
      <c r="Q3364"/>
      <c r="R3364"/>
    </row>
    <row r="3365" spans="17:18" x14ac:dyDescent="0.25">
      <c r="Q3365"/>
      <c r="R3365"/>
    </row>
    <row r="3366" spans="17:18" x14ac:dyDescent="0.25">
      <c r="Q3366"/>
      <c r="R3366"/>
    </row>
    <row r="3367" spans="17:18" x14ac:dyDescent="0.25">
      <c r="Q3367"/>
      <c r="R3367"/>
    </row>
    <row r="3368" spans="17:18" x14ac:dyDescent="0.25">
      <c r="Q3368"/>
      <c r="R3368"/>
    </row>
    <row r="3369" spans="17:18" x14ac:dyDescent="0.25">
      <c r="Q3369"/>
      <c r="R3369"/>
    </row>
    <row r="3370" spans="17:18" x14ac:dyDescent="0.25">
      <c r="Q3370"/>
      <c r="R3370"/>
    </row>
    <row r="3371" spans="17:18" x14ac:dyDescent="0.25">
      <c r="Q3371"/>
      <c r="R3371"/>
    </row>
    <row r="3372" spans="17:18" x14ac:dyDescent="0.25">
      <c r="Q3372"/>
      <c r="R3372"/>
    </row>
    <row r="3373" spans="17:18" x14ac:dyDescent="0.25">
      <c r="Q3373"/>
      <c r="R3373"/>
    </row>
    <row r="3374" spans="17:18" x14ac:dyDescent="0.25">
      <c r="Q3374"/>
      <c r="R3374"/>
    </row>
    <row r="3375" spans="17:18" x14ac:dyDescent="0.25">
      <c r="Q3375"/>
      <c r="R3375"/>
    </row>
    <row r="3376" spans="17:18" x14ac:dyDescent="0.25">
      <c r="Q3376"/>
      <c r="R3376"/>
    </row>
    <row r="3377" spans="17:18" x14ac:dyDescent="0.25">
      <c r="Q3377"/>
      <c r="R3377"/>
    </row>
    <row r="3378" spans="17:18" x14ac:dyDescent="0.25">
      <c r="Q3378"/>
      <c r="R3378"/>
    </row>
    <row r="3379" spans="17:18" x14ac:dyDescent="0.25">
      <c r="Q3379"/>
      <c r="R3379"/>
    </row>
    <row r="3380" spans="17:18" x14ac:dyDescent="0.25">
      <c r="Q3380"/>
      <c r="R3380"/>
    </row>
    <row r="3381" spans="17:18" x14ac:dyDescent="0.25">
      <c r="Q3381"/>
      <c r="R3381"/>
    </row>
    <row r="3382" spans="17:18" x14ac:dyDescent="0.25">
      <c r="Q3382"/>
      <c r="R3382"/>
    </row>
    <row r="3383" spans="17:18" x14ac:dyDescent="0.25">
      <c r="Q3383"/>
      <c r="R3383"/>
    </row>
    <row r="3384" spans="17:18" x14ac:dyDescent="0.25">
      <c r="Q3384"/>
      <c r="R3384"/>
    </row>
    <row r="3385" spans="17:18" x14ac:dyDescent="0.25">
      <c r="Q3385"/>
      <c r="R3385"/>
    </row>
    <row r="3386" spans="17:18" x14ac:dyDescent="0.25">
      <c r="Q3386"/>
      <c r="R3386"/>
    </row>
    <row r="3387" spans="17:18" x14ac:dyDescent="0.25">
      <c r="Q3387"/>
      <c r="R3387"/>
    </row>
    <row r="3388" spans="17:18" x14ac:dyDescent="0.25">
      <c r="Q3388"/>
      <c r="R3388"/>
    </row>
    <row r="3389" spans="17:18" x14ac:dyDescent="0.25">
      <c r="Q3389"/>
      <c r="R3389"/>
    </row>
    <row r="3390" spans="17:18" x14ac:dyDescent="0.25">
      <c r="Q3390"/>
      <c r="R3390"/>
    </row>
    <row r="3391" spans="17:18" x14ac:dyDescent="0.25">
      <c r="Q3391"/>
      <c r="R3391"/>
    </row>
    <row r="3392" spans="17:18" x14ac:dyDescent="0.25">
      <c r="Q3392"/>
      <c r="R3392"/>
    </row>
    <row r="3393" spans="17:18" x14ac:dyDescent="0.25">
      <c r="Q3393"/>
      <c r="R3393"/>
    </row>
    <row r="3394" spans="17:18" x14ac:dyDescent="0.25">
      <c r="Q3394"/>
      <c r="R3394"/>
    </row>
    <row r="3395" spans="17:18" x14ac:dyDescent="0.25">
      <c r="Q3395"/>
      <c r="R3395"/>
    </row>
    <row r="3396" spans="17:18" x14ac:dyDescent="0.25">
      <c r="Q3396"/>
      <c r="R3396"/>
    </row>
    <row r="3397" spans="17:18" x14ac:dyDescent="0.25">
      <c r="Q3397"/>
      <c r="R3397"/>
    </row>
    <row r="3398" spans="17:18" x14ac:dyDescent="0.25">
      <c r="Q3398"/>
      <c r="R3398"/>
    </row>
    <row r="3399" spans="17:18" x14ac:dyDescent="0.25">
      <c r="Q3399"/>
      <c r="R3399"/>
    </row>
    <row r="3400" spans="17:18" x14ac:dyDescent="0.25">
      <c r="Q3400"/>
      <c r="R3400"/>
    </row>
    <row r="3401" spans="17:18" x14ac:dyDescent="0.25">
      <c r="Q3401"/>
      <c r="R3401"/>
    </row>
    <row r="3402" spans="17:18" x14ac:dyDescent="0.25">
      <c r="Q3402"/>
      <c r="R3402"/>
    </row>
    <row r="3403" spans="17:18" x14ac:dyDescent="0.25">
      <c r="Q3403"/>
      <c r="R3403"/>
    </row>
    <row r="3404" spans="17:18" x14ac:dyDescent="0.25">
      <c r="Q3404"/>
      <c r="R3404"/>
    </row>
    <row r="3405" spans="17:18" x14ac:dyDescent="0.25">
      <c r="Q3405"/>
      <c r="R3405"/>
    </row>
    <row r="3406" spans="17:18" x14ac:dyDescent="0.25">
      <c r="Q3406"/>
      <c r="R3406"/>
    </row>
    <row r="3407" spans="17:18" x14ac:dyDescent="0.25">
      <c r="Q3407"/>
      <c r="R3407"/>
    </row>
    <row r="3408" spans="17:18" x14ac:dyDescent="0.25">
      <c r="Q3408"/>
      <c r="R3408"/>
    </row>
    <row r="3409" spans="17:18" x14ac:dyDescent="0.25">
      <c r="Q3409"/>
      <c r="R3409"/>
    </row>
    <row r="3410" spans="17:18" x14ac:dyDescent="0.25">
      <c r="Q3410"/>
      <c r="R3410"/>
    </row>
    <row r="3411" spans="17:18" x14ac:dyDescent="0.25">
      <c r="Q3411"/>
      <c r="R3411"/>
    </row>
    <row r="3412" spans="17:18" x14ac:dyDescent="0.25">
      <c r="Q3412"/>
      <c r="R3412"/>
    </row>
    <row r="3413" spans="17:18" x14ac:dyDescent="0.25">
      <c r="Q3413"/>
      <c r="R3413"/>
    </row>
    <row r="3414" spans="17:18" x14ac:dyDescent="0.25">
      <c r="Q3414"/>
      <c r="R3414"/>
    </row>
    <row r="3415" spans="17:18" x14ac:dyDescent="0.25">
      <c r="Q3415"/>
      <c r="R3415"/>
    </row>
    <row r="3416" spans="17:18" x14ac:dyDescent="0.25">
      <c r="Q3416"/>
      <c r="R3416"/>
    </row>
    <row r="3417" spans="17:18" x14ac:dyDescent="0.25">
      <c r="Q3417"/>
      <c r="R3417"/>
    </row>
    <row r="3418" spans="17:18" x14ac:dyDescent="0.25">
      <c r="Q3418"/>
      <c r="R3418"/>
    </row>
    <row r="3419" spans="17:18" x14ac:dyDescent="0.25">
      <c r="Q3419"/>
      <c r="R3419"/>
    </row>
    <row r="3420" spans="17:18" x14ac:dyDescent="0.25">
      <c r="Q3420"/>
      <c r="R3420"/>
    </row>
    <row r="3421" spans="17:18" x14ac:dyDescent="0.25">
      <c r="Q3421"/>
      <c r="R3421"/>
    </row>
    <row r="3422" spans="17:18" x14ac:dyDescent="0.25">
      <c r="Q3422"/>
      <c r="R3422"/>
    </row>
    <row r="3423" spans="17:18" x14ac:dyDescent="0.25">
      <c r="Q3423"/>
      <c r="R3423"/>
    </row>
    <row r="3424" spans="17:18" x14ac:dyDescent="0.25">
      <c r="Q3424"/>
      <c r="R3424"/>
    </row>
    <row r="3425" spans="17:18" x14ac:dyDescent="0.25">
      <c r="Q3425"/>
      <c r="R3425"/>
    </row>
    <row r="3426" spans="17:18" x14ac:dyDescent="0.25">
      <c r="Q3426"/>
      <c r="R3426"/>
    </row>
    <row r="3427" spans="17:18" x14ac:dyDescent="0.25">
      <c r="Q3427"/>
      <c r="R3427"/>
    </row>
    <row r="3428" spans="17:18" x14ac:dyDescent="0.25">
      <c r="Q3428"/>
      <c r="R3428"/>
    </row>
    <row r="3429" spans="17:18" x14ac:dyDescent="0.25">
      <c r="Q3429"/>
      <c r="R3429"/>
    </row>
    <row r="3430" spans="17:18" x14ac:dyDescent="0.25">
      <c r="Q3430"/>
      <c r="R3430"/>
    </row>
    <row r="3431" spans="17:18" x14ac:dyDescent="0.25">
      <c r="Q3431"/>
      <c r="R3431"/>
    </row>
    <row r="3432" spans="17:18" x14ac:dyDescent="0.25">
      <c r="Q3432"/>
      <c r="R3432"/>
    </row>
    <row r="3433" spans="17:18" x14ac:dyDescent="0.25">
      <c r="Q3433"/>
      <c r="R3433"/>
    </row>
    <row r="3434" spans="17:18" x14ac:dyDescent="0.25">
      <c r="Q3434"/>
      <c r="R3434"/>
    </row>
    <row r="3435" spans="17:18" x14ac:dyDescent="0.25">
      <c r="Q3435"/>
      <c r="R3435"/>
    </row>
    <row r="3436" spans="17:18" x14ac:dyDescent="0.25">
      <c r="Q3436"/>
      <c r="R3436"/>
    </row>
    <row r="3437" spans="17:18" x14ac:dyDescent="0.25">
      <c r="Q3437"/>
      <c r="R3437"/>
    </row>
    <row r="3438" spans="17:18" x14ac:dyDescent="0.25">
      <c r="Q3438"/>
      <c r="R3438"/>
    </row>
    <row r="3439" spans="17:18" x14ac:dyDescent="0.25">
      <c r="Q3439"/>
      <c r="R3439"/>
    </row>
    <row r="3440" spans="17:18" x14ac:dyDescent="0.25">
      <c r="Q3440"/>
      <c r="R3440"/>
    </row>
    <row r="3441" spans="17:18" x14ac:dyDescent="0.25">
      <c r="Q3441"/>
      <c r="R3441"/>
    </row>
    <row r="3442" spans="17:18" x14ac:dyDescent="0.25">
      <c r="Q3442"/>
      <c r="R3442"/>
    </row>
    <row r="3443" spans="17:18" x14ac:dyDescent="0.25">
      <c r="Q3443"/>
      <c r="R3443"/>
    </row>
    <row r="3444" spans="17:18" x14ac:dyDescent="0.25">
      <c r="Q3444"/>
      <c r="R3444"/>
    </row>
    <row r="3445" spans="17:18" x14ac:dyDescent="0.25">
      <c r="Q3445"/>
      <c r="R3445"/>
    </row>
    <row r="3446" spans="17:18" x14ac:dyDescent="0.25">
      <c r="Q3446"/>
      <c r="R3446"/>
    </row>
    <row r="3447" spans="17:18" x14ac:dyDescent="0.25">
      <c r="Q3447"/>
      <c r="R3447"/>
    </row>
    <row r="3448" spans="17:18" x14ac:dyDescent="0.25">
      <c r="Q3448"/>
      <c r="R3448"/>
    </row>
    <row r="3449" spans="17:18" x14ac:dyDescent="0.25">
      <c r="Q3449"/>
      <c r="R3449"/>
    </row>
    <row r="3450" spans="17:18" x14ac:dyDescent="0.25">
      <c r="Q3450"/>
      <c r="R3450"/>
    </row>
    <row r="3451" spans="17:18" x14ac:dyDescent="0.25">
      <c r="Q3451"/>
      <c r="R3451"/>
    </row>
    <row r="3452" spans="17:18" x14ac:dyDescent="0.25">
      <c r="Q3452"/>
      <c r="R3452"/>
    </row>
    <row r="3453" spans="17:18" x14ac:dyDescent="0.25">
      <c r="Q3453"/>
      <c r="R3453"/>
    </row>
    <row r="3454" spans="17:18" x14ac:dyDescent="0.25">
      <c r="Q3454"/>
      <c r="R3454"/>
    </row>
    <row r="3455" spans="17:18" x14ac:dyDescent="0.25">
      <c r="Q3455"/>
      <c r="R3455"/>
    </row>
    <row r="3456" spans="17:18" x14ac:dyDescent="0.25">
      <c r="Q3456"/>
      <c r="R3456"/>
    </row>
    <row r="3457" spans="17:18" x14ac:dyDescent="0.25">
      <c r="Q3457"/>
      <c r="R3457"/>
    </row>
    <row r="3458" spans="17:18" x14ac:dyDescent="0.25">
      <c r="Q3458"/>
      <c r="R3458"/>
    </row>
    <row r="3459" spans="17:18" x14ac:dyDescent="0.25">
      <c r="Q3459"/>
      <c r="R3459"/>
    </row>
    <row r="3460" spans="17:18" x14ac:dyDescent="0.25">
      <c r="Q3460"/>
      <c r="R3460"/>
    </row>
    <row r="3461" spans="17:18" x14ac:dyDescent="0.25">
      <c r="Q3461"/>
      <c r="R3461"/>
    </row>
    <row r="3462" spans="17:18" x14ac:dyDescent="0.25">
      <c r="Q3462"/>
      <c r="R3462"/>
    </row>
    <row r="3463" spans="17:18" x14ac:dyDescent="0.25">
      <c r="Q3463"/>
      <c r="R3463"/>
    </row>
    <row r="3464" spans="17:18" x14ac:dyDescent="0.25">
      <c r="Q3464"/>
      <c r="R3464"/>
    </row>
    <row r="3465" spans="17:18" x14ac:dyDescent="0.25">
      <c r="Q3465"/>
      <c r="R3465"/>
    </row>
    <row r="3466" spans="17:18" x14ac:dyDescent="0.25">
      <c r="Q3466"/>
      <c r="R3466"/>
    </row>
    <row r="3467" spans="17:18" x14ac:dyDescent="0.25">
      <c r="Q3467"/>
      <c r="R3467"/>
    </row>
    <row r="3468" spans="17:18" x14ac:dyDescent="0.25">
      <c r="Q3468"/>
      <c r="R3468"/>
    </row>
    <row r="3469" spans="17:18" x14ac:dyDescent="0.25">
      <c r="Q3469"/>
      <c r="R3469"/>
    </row>
    <row r="3470" spans="17:18" x14ac:dyDescent="0.25">
      <c r="Q3470"/>
      <c r="R3470"/>
    </row>
    <row r="3471" spans="17:18" x14ac:dyDescent="0.25">
      <c r="Q3471"/>
      <c r="R3471"/>
    </row>
    <row r="3472" spans="17:18" x14ac:dyDescent="0.25">
      <c r="Q3472"/>
      <c r="R3472"/>
    </row>
    <row r="3473" spans="17:18" x14ac:dyDescent="0.25">
      <c r="Q3473"/>
      <c r="R3473"/>
    </row>
    <row r="3474" spans="17:18" x14ac:dyDescent="0.25">
      <c r="Q3474"/>
      <c r="R3474"/>
    </row>
    <row r="3475" spans="17:18" x14ac:dyDescent="0.25">
      <c r="Q3475"/>
      <c r="R3475"/>
    </row>
    <row r="3476" spans="17:18" x14ac:dyDescent="0.25">
      <c r="Q3476"/>
      <c r="R3476"/>
    </row>
    <row r="3477" spans="17:18" x14ac:dyDescent="0.25">
      <c r="Q3477"/>
      <c r="R3477"/>
    </row>
    <row r="3478" spans="17:18" x14ac:dyDescent="0.25">
      <c r="Q3478"/>
      <c r="R3478"/>
    </row>
    <row r="3479" spans="17:18" x14ac:dyDescent="0.25">
      <c r="Q3479"/>
      <c r="R3479"/>
    </row>
    <row r="3480" spans="17:18" x14ac:dyDescent="0.25">
      <c r="Q3480"/>
      <c r="R3480"/>
    </row>
    <row r="3481" spans="17:18" x14ac:dyDescent="0.25">
      <c r="Q3481"/>
      <c r="R3481"/>
    </row>
    <row r="3482" spans="17:18" x14ac:dyDescent="0.25">
      <c r="Q3482"/>
      <c r="R3482"/>
    </row>
    <row r="3483" spans="17:18" x14ac:dyDescent="0.25">
      <c r="Q3483"/>
      <c r="R3483"/>
    </row>
    <row r="3484" spans="17:18" x14ac:dyDescent="0.25">
      <c r="Q3484"/>
      <c r="R3484"/>
    </row>
    <row r="3485" spans="17:18" x14ac:dyDescent="0.25">
      <c r="Q3485"/>
      <c r="R3485"/>
    </row>
    <row r="3486" spans="17:18" x14ac:dyDescent="0.25">
      <c r="Q3486"/>
      <c r="R3486"/>
    </row>
    <row r="3487" spans="17:18" x14ac:dyDescent="0.25">
      <c r="Q3487"/>
      <c r="R3487"/>
    </row>
    <row r="3488" spans="17:18" x14ac:dyDescent="0.25">
      <c r="Q3488"/>
      <c r="R3488"/>
    </row>
    <row r="3489" spans="17:18" x14ac:dyDescent="0.25">
      <c r="Q3489"/>
      <c r="R3489"/>
    </row>
    <row r="3490" spans="17:18" x14ac:dyDescent="0.25">
      <c r="Q3490"/>
      <c r="R3490"/>
    </row>
    <row r="3491" spans="17:18" x14ac:dyDescent="0.25">
      <c r="Q3491"/>
      <c r="R3491"/>
    </row>
    <row r="3492" spans="17:18" x14ac:dyDescent="0.25">
      <c r="Q3492"/>
      <c r="R3492"/>
    </row>
    <row r="3493" spans="17:18" x14ac:dyDescent="0.25">
      <c r="Q3493"/>
      <c r="R3493"/>
    </row>
    <row r="3494" spans="17:18" x14ac:dyDescent="0.25">
      <c r="Q3494"/>
      <c r="R3494"/>
    </row>
    <row r="3495" spans="17:18" x14ac:dyDescent="0.25">
      <c r="Q3495"/>
      <c r="R3495"/>
    </row>
    <row r="3496" spans="17:18" x14ac:dyDescent="0.25">
      <c r="Q3496"/>
      <c r="R3496"/>
    </row>
    <row r="3497" spans="17:18" x14ac:dyDescent="0.25">
      <c r="Q3497"/>
      <c r="R3497"/>
    </row>
    <row r="3498" spans="17:18" x14ac:dyDescent="0.25">
      <c r="Q3498"/>
      <c r="R3498"/>
    </row>
    <row r="3499" spans="17:18" x14ac:dyDescent="0.25">
      <c r="Q3499"/>
      <c r="R3499"/>
    </row>
    <row r="3500" spans="17:18" x14ac:dyDescent="0.25">
      <c r="Q3500"/>
      <c r="R3500"/>
    </row>
    <row r="3501" spans="17:18" x14ac:dyDescent="0.25">
      <c r="Q3501"/>
      <c r="R3501"/>
    </row>
    <row r="3502" spans="17:18" x14ac:dyDescent="0.25">
      <c r="Q3502"/>
      <c r="R3502"/>
    </row>
    <row r="3503" spans="17:18" x14ac:dyDescent="0.25">
      <c r="Q3503"/>
      <c r="R3503"/>
    </row>
    <row r="3504" spans="17:18" x14ac:dyDescent="0.25">
      <c r="Q3504"/>
      <c r="R3504"/>
    </row>
    <row r="3505" spans="17:18" x14ac:dyDescent="0.25">
      <c r="Q3505"/>
      <c r="R3505"/>
    </row>
    <row r="3506" spans="17:18" x14ac:dyDescent="0.25">
      <c r="Q3506"/>
      <c r="R3506"/>
    </row>
    <row r="3507" spans="17:18" x14ac:dyDescent="0.25">
      <c r="Q3507"/>
      <c r="R3507"/>
    </row>
    <row r="3508" spans="17:18" x14ac:dyDescent="0.25">
      <c r="Q3508"/>
      <c r="R3508"/>
    </row>
    <row r="3509" spans="17:18" x14ac:dyDescent="0.25">
      <c r="Q3509"/>
      <c r="R3509"/>
    </row>
    <row r="3510" spans="17:18" x14ac:dyDescent="0.25">
      <c r="Q3510"/>
      <c r="R3510"/>
    </row>
    <row r="3511" spans="17:18" x14ac:dyDescent="0.25">
      <c r="Q3511"/>
      <c r="R3511"/>
    </row>
    <row r="3512" spans="17:18" x14ac:dyDescent="0.25">
      <c r="Q3512"/>
      <c r="R3512"/>
    </row>
    <row r="3513" spans="17:18" x14ac:dyDescent="0.25">
      <c r="Q3513"/>
      <c r="R3513"/>
    </row>
    <row r="3514" spans="17:18" x14ac:dyDescent="0.25">
      <c r="Q3514"/>
      <c r="R3514"/>
    </row>
    <row r="3515" spans="17:18" x14ac:dyDescent="0.25">
      <c r="Q3515"/>
      <c r="R3515"/>
    </row>
    <row r="3516" spans="17:18" x14ac:dyDescent="0.25">
      <c r="Q3516"/>
      <c r="R3516"/>
    </row>
    <row r="3517" spans="17:18" x14ac:dyDescent="0.25">
      <c r="Q3517"/>
      <c r="R3517"/>
    </row>
    <row r="3518" spans="17:18" x14ac:dyDescent="0.25">
      <c r="Q3518"/>
      <c r="R3518"/>
    </row>
    <row r="3519" spans="17:18" x14ac:dyDescent="0.25">
      <c r="Q3519"/>
      <c r="R3519"/>
    </row>
    <row r="3520" spans="17:18" x14ac:dyDescent="0.25">
      <c r="Q3520"/>
      <c r="R3520"/>
    </row>
    <row r="3521" spans="17:18" x14ac:dyDescent="0.25">
      <c r="Q3521"/>
      <c r="R3521"/>
    </row>
    <row r="3522" spans="17:18" x14ac:dyDescent="0.25">
      <c r="Q3522"/>
      <c r="R3522"/>
    </row>
    <row r="3523" spans="17:18" x14ac:dyDescent="0.25">
      <c r="Q3523"/>
      <c r="R3523"/>
    </row>
    <row r="3524" spans="17:18" x14ac:dyDescent="0.25">
      <c r="Q3524"/>
      <c r="R3524"/>
    </row>
    <row r="3525" spans="17:18" x14ac:dyDescent="0.25">
      <c r="Q3525"/>
      <c r="R3525"/>
    </row>
    <row r="3526" spans="17:18" x14ac:dyDescent="0.25">
      <c r="Q3526"/>
      <c r="R3526"/>
    </row>
    <row r="3527" spans="17:18" x14ac:dyDescent="0.25">
      <c r="Q3527"/>
      <c r="R3527"/>
    </row>
    <row r="3528" spans="17:18" x14ac:dyDescent="0.25">
      <c r="Q3528"/>
      <c r="R3528"/>
    </row>
    <row r="3529" spans="17:18" x14ac:dyDescent="0.25">
      <c r="Q3529"/>
      <c r="R3529"/>
    </row>
    <row r="3530" spans="17:18" x14ac:dyDescent="0.25">
      <c r="Q3530"/>
      <c r="R3530"/>
    </row>
    <row r="3531" spans="17:18" x14ac:dyDescent="0.25">
      <c r="Q3531"/>
      <c r="R3531"/>
    </row>
    <row r="3532" spans="17:18" x14ac:dyDescent="0.25">
      <c r="Q3532"/>
      <c r="R3532"/>
    </row>
    <row r="3533" spans="17:18" x14ac:dyDescent="0.25">
      <c r="Q3533"/>
      <c r="R3533"/>
    </row>
    <row r="3534" spans="17:18" x14ac:dyDescent="0.25">
      <c r="Q3534"/>
      <c r="R3534"/>
    </row>
    <row r="3535" spans="17:18" x14ac:dyDescent="0.25">
      <c r="Q3535"/>
      <c r="R3535"/>
    </row>
    <row r="3536" spans="17:18" x14ac:dyDescent="0.25">
      <c r="Q3536"/>
      <c r="R3536"/>
    </row>
    <row r="3537" spans="17:18" x14ac:dyDescent="0.25">
      <c r="Q3537"/>
      <c r="R3537"/>
    </row>
    <row r="3538" spans="17:18" x14ac:dyDescent="0.25">
      <c r="Q3538"/>
      <c r="R3538"/>
    </row>
    <row r="3539" spans="17:18" x14ac:dyDescent="0.25">
      <c r="Q3539"/>
      <c r="R3539"/>
    </row>
    <row r="3540" spans="17:18" x14ac:dyDescent="0.25">
      <c r="Q3540"/>
      <c r="R3540"/>
    </row>
    <row r="3541" spans="17:18" x14ac:dyDescent="0.25">
      <c r="Q3541"/>
      <c r="R3541"/>
    </row>
    <row r="3542" spans="17:18" x14ac:dyDescent="0.25">
      <c r="Q3542"/>
      <c r="R3542"/>
    </row>
    <row r="3543" spans="17:18" x14ac:dyDescent="0.25">
      <c r="Q3543"/>
      <c r="R3543"/>
    </row>
    <row r="3544" spans="17:18" x14ac:dyDescent="0.25">
      <c r="Q3544"/>
      <c r="R3544"/>
    </row>
    <row r="3545" spans="17:18" x14ac:dyDescent="0.25">
      <c r="Q3545"/>
      <c r="R3545"/>
    </row>
    <row r="3546" spans="17:18" x14ac:dyDescent="0.25">
      <c r="Q3546"/>
      <c r="R3546"/>
    </row>
    <row r="3547" spans="17:18" x14ac:dyDescent="0.25">
      <c r="Q3547"/>
      <c r="R3547"/>
    </row>
    <row r="3548" spans="17:18" x14ac:dyDescent="0.25">
      <c r="Q3548"/>
      <c r="R3548"/>
    </row>
    <row r="3549" spans="17:18" x14ac:dyDescent="0.25">
      <c r="Q3549"/>
      <c r="R3549"/>
    </row>
    <row r="3550" spans="17:18" x14ac:dyDescent="0.25">
      <c r="Q3550"/>
      <c r="R3550"/>
    </row>
    <row r="3551" spans="17:18" x14ac:dyDescent="0.25">
      <c r="Q3551"/>
      <c r="R3551"/>
    </row>
    <row r="3552" spans="17:18" x14ac:dyDescent="0.25">
      <c r="Q3552"/>
      <c r="R3552"/>
    </row>
    <row r="3553" spans="17:18" x14ac:dyDescent="0.25">
      <c r="Q3553"/>
      <c r="R3553"/>
    </row>
    <row r="3554" spans="17:18" x14ac:dyDescent="0.25">
      <c r="Q3554"/>
      <c r="R3554"/>
    </row>
    <row r="3555" spans="17:18" x14ac:dyDescent="0.25">
      <c r="Q3555"/>
      <c r="R3555"/>
    </row>
    <row r="3556" spans="17:18" x14ac:dyDescent="0.25">
      <c r="Q3556"/>
      <c r="R3556"/>
    </row>
    <row r="3557" spans="17:18" x14ac:dyDescent="0.25">
      <c r="Q3557"/>
      <c r="R3557"/>
    </row>
    <row r="3558" spans="17:18" x14ac:dyDescent="0.25">
      <c r="Q3558"/>
      <c r="R3558"/>
    </row>
    <row r="3559" spans="17:18" x14ac:dyDescent="0.25">
      <c r="Q3559"/>
      <c r="R3559"/>
    </row>
    <row r="3560" spans="17:18" x14ac:dyDescent="0.25">
      <c r="Q3560"/>
      <c r="R3560"/>
    </row>
    <row r="3561" spans="17:18" x14ac:dyDescent="0.25">
      <c r="Q3561"/>
      <c r="R3561"/>
    </row>
    <row r="3562" spans="17:18" x14ac:dyDescent="0.25">
      <c r="Q3562"/>
      <c r="R3562"/>
    </row>
    <row r="3563" spans="17:18" x14ac:dyDescent="0.25">
      <c r="Q3563"/>
      <c r="R3563"/>
    </row>
    <row r="3564" spans="17:18" x14ac:dyDescent="0.25">
      <c r="Q3564"/>
      <c r="R3564"/>
    </row>
    <row r="3565" spans="17:18" x14ac:dyDescent="0.25">
      <c r="Q3565"/>
      <c r="R3565"/>
    </row>
    <row r="3566" spans="17:18" x14ac:dyDescent="0.25">
      <c r="Q3566"/>
      <c r="R3566"/>
    </row>
    <row r="3567" spans="17:18" x14ac:dyDescent="0.25">
      <c r="Q3567"/>
      <c r="R3567"/>
    </row>
    <row r="3568" spans="17:18" x14ac:dyDescent="0.25">
      <c r="Q3568"/>
      <c r="R3568"/>
    </row>
    <row r="3569" spans="17:18" x14ac:dyDescent="0.25">
      <c r="Q3569"/>
      <c r="R3569"/>
    </row>
    <row r="3570" spans="17:18" x14ac:dyDescent="0.25">
      <c r="Q3570"/>
      <c r="R3570"/>
    </row>
    <row r="3571" spans="17:18" x14ac:dyDescent="0.25">
      <c r="Q3571"/>
      <c r="R3571"/>
    </row>
    <row r="3572" spans="17:18" x14ac:dyDescent="0.25">
      <c r="Q3572"/>
      <c r="R3572"/>
    </row>
    <row r="3573" spans="17:18" x14ac:dyDescent="0.25">
      <c r="Q3573"/>
      <c r="R3573"/>
    </row>
    <row r="3574" spans="17:18" x14ac:dyDescent="0.25">
      <c r="Q3574"/>
      <c r="R3574"/>
    </row>
    <row r="3575" spans="17:18" x14ac:dyDescent="0.25">
      <c r="Q3575"/>
      <c r="R3575"/>
    </row>
    <row r="3576" spans="17:18" x14ac:dyDescent="0.25">
      <c r="Q3576"/>
      <c r="R3576"/>
    </row>
    <row r="3577" spans="17:18" x14ac:dyDescent="0.25">
      <c r="Q3577"/>
      <c r="R3577"/>
    </row>
    <row r="3578" spans="17:18" x14ac:dyDescent="0.25">
      <c r="Q3578"/>
      <c r="R3578"/>
    </row>
    <row r="3579" spans="17:18" x14ac:dyDescent="0.25">
      <c r="Q3579"/>
      <c r="R3579"/>
    </row>
    <row r="3580" spans="17:18" x14ac:dyDescent="0.25">
      <c r="Q3580"/>
      <c r="R3580"/>
    </row>
    <row r="3581" spans="17:18" x14ac:dyDescent="0.25">
      <c r="Q3581"/>
      <c r="R3581"/>
    </row>
    <row r="3582" spans="17:18" x14ac:dyDescent="0.25">
      <c r="Q3582"/>
      <c r="R3582"/>
    </row>
    <row r="3583" spans="17:18" x14ac:dyDescent="0.25">
      <c r="Q3583"/>
      <c r="R3583"/>
    </row>
    <row r="3584" spans="17:18" x14ac:dyDescent="0.25">
      <c r="Q3584"/>
      <c r="R3584"/>
    </row>
    <row r="3585" spans="17:18" x14ac:dyDescent="0.25">
      <c r="Q3585"/>
      <c r="R3585"/>
    </row>
    <row r="3586" spans="17:18" x14ac:dyDescent="0.25">
      <c r="Q3586"/>
      <c r="R3586"/>
    </row>
    <row r="3587" spans="17:18" x14ac:dyDescent="0.25">
      <c r="Q3587"/>
      <c r="R3587"/>
    </row>
    <row r="3588" spans="17:18" x14ac:dyDescent="0.25">
      <c r="Q3588"/>
      <c r="R3588"/>
    </row>
    <row r="3589" spans="17:18" x14ac:dyDescent="0.25">
      <c r="Q3589"/>
      <c r="R3589"/>
    </row>
    <row r="3590" spans="17:18" x14ac:dyDescent="0.25">
      <c r="Q3590"/>
      <c r="R3590"/>
    </row>
    <row r="3591" spans="17:18" x14ac:dyDescent="0.25">
      <c r="Q3591"/>
      <c r="R3591"/>
    </row>
    <row r="3592" spans="17:18" x14ac:dyDescent="0.25">
      <c r="Q3592"/>
      <c r="R3592"/>
    </row>
    <row r="3593" spans="17:18" x14ac:dyDescent="0.25">
      <c r="Q3593"/>
      <c r="R3593"/>
    </row>
    <row r="3594" spans="17:18" x14ac:dyDescent="0.25">
      <c r="Q3594"/>
      <c r="R3594"/>
    </row>
    <row r="3595" spans="17:18" x14ac:dyDescent="0.25">
      <c r="Q3595"/>
      <c r="R3595"/>
    </row>
    <row r="3596" spans="17:18" x14ac:dyDescent="0.25">
      <c r="Q3596"/>
      <c r="R3596"/>
    </row>
    <row r="3597" spans="17:18" x14ac:dyDescent="0.25">
      <c r="Q3597"/>
      <c r="R3597"/>
    </row>
    <row r="3598" spans="17:18" x14ac:dyDescent="0.25">
      <c r="Q3598"/>
      <c r="R3598"/>
    </row>
    <row r="3599" spans="17:18" x14ac:dyDescent="0.25">
      <c r="Q3599"/>
      <c r="R3599"/>
    </row>
    <row r="3600" spans="17:18" x14ac:dyDescent="0.25">
      <c r="Q3600"/>
      <c r="R3600"/>
    </row>
    <row r="3601" spans="17:18" x14ac:dyDescent="0.25">
      <c r="Q3601"/>
      <c r="R3601"/>
    </row>
    <row r="3602" spans="17:18" x14ac:dyDescent="0.25">
      <c r="Q3602"/>
      <c r="R3602"/>
    </row>
    <row r="3603" spans="17:18" x14ac:dyDescent="0.25">
      <c r="Q3603"/>
      <c r="R3603"/>
    </row>
    <row r="3604" spans="17:18" x14ac:dyDescent="0.25">
      <c r="Q3604"/>
      <c r="R3604"/>
    </row>
    <row r="3605" spans="17:18" x14ac:dyDescent="0.25">
      <c r="Q3605"/>
      <c r="R3605"/>
    </row>
    <row r="3606" spans="17:18" x14ac:dyDescent="0.25">
      <c r="Q3606"/>
      <c r="R3606"/>
    </row>
    <row r="3607" spans="17:18" x14ac:dyDescent="0.25">
      <c r="Q3607"/>
      <c r="R3607"/>
    </row>
    <row r="3608" spans="17:18" x14ac:dyDescent="0.25">
      <c r="Q3608"/>
      <c r="R3608"/>
    </row>
    <row r="3609" spans="17:18" x14ac:dyDescent="0.25">
      <c r="Q3609"/>
      <c r="R3609"/>
    </row>
    <row r="3610" spans="17:18" x14ac:dyDescent="0.25">
      <c r="Q3610"/>
      <c r="R3610"/>
    </row>
    <row r="3611" spans="17:18" x14ac:dyDescent="0.25">
      <c r="Q3611"/>
      <c r="R3611"/>
    </row>
    <row r="3612" spans="17:18" x14ac:dyDescent="0.25">
      <c r="Q3612"/>
      <c r="R3612"/>
    </row>
    <row r="3613" spans="17:18" x14ac:dyDescent="0.25">
      <c r="Q3613"/>
      <c r="R3613"/>
    </row>
    <row r="3614" spans="17:18" x14ac:dyDescent="0.25">
      <c r="Q3614"/>
      <c r="R3614"/>
    </row>
    <row r="3615" spans="17:18" x14ac:dyDescent="0.25">
      <c r="Q3615"/>
      <c r="R3615"/>
    </row>
    <row r="3616" spans="17:18" x14ac:dyDescent="0.25">
      <c r="Q3616"/>
      <c r="R3616"/>
    </row>
    <row r="3617" spans="17:18" x14ac:dyDescent="0.25">
      <c r="Q3617"/>
      <c r="R3617"/>
    </row>
    <row r="3618" spans="17:18" x14ac:dyDescent="0.25">
      <c r="Q3618"/>
      <c r="R3618"/>
    </row>
    <row r="3619" spans="17:18" x14ac:dyDescent="0.25">
      <c r="Q3619"/>
      <c r="R3619"/>
    </row>
    <row r="3620" spans="17:18" x14ac:dyDescent="0.25">
      <c r="Q3620"/>
      <c r="R3620"/>
    </row>
    <row r="3621" spans="17:18" x14ac:dyDescent="0.25">
      <c r="Q3621"/>
      <c r="R3621"/>
    </row>
    <row r="3622" spans="17:18" x14ac:dyDescent="0.25">
      <c r="Q3622"/>
      <c r="R3622"/>
    </row>
    <row r="3623" spans="17:18" x14ac:dyDescent="0.25">
      <c r="Q3623"/>
      <c r="R3623"/>
    </row>
    <row r="3624" spans="17:18" x14ac:dyDescent="0.25">
      <c r="Q3624"/>
      <c r="R3624"/>
    </row>
    <row r="3625" spans="17:18" x14ac:dyDescent="0.25">
      <c r="Q3625"/>
      <c r="R3625"/>
    </row>
    <row r="3626" spans="17:18" x14ac:dyDescent="0.25">
      <c r="Q3626"/>
      <c r="R3626"/>
    </row>
    <row r="3627" spans="17:18" x14ac:dyDescent="0.25">
      <c r="Q3627"/>
      <c r="R3627"/>
    </row>
    <row r="3628" spans="17:18" x14ac:dyDescent="0.25">
      <c r="Q3628"/>
      <c r="R3628"/>
    </row>
    <row r="3629" spans="17:18" x14ac:dyDescent="0.25">
      <c r="Q3629"/>
      <c r="R3629"/>
    </row>
    <row r="3630" spans="17:18" x14ac:dyDescent="0.25">
      <c r="Q3630"/>
      <c r="R3630"/>
    </row>
    <row r="3631" spans="17:18" x14ac:dyDescent="0.25">
      <c r="Q3631"/>
      <c r="R3631"/>
    </row>
    <row r="3632" spans="17:18" x14ac:dyDescent="0.25">
      <c r="Q3632"/>
      <c r="R3632"/>
    </row>
    <row r="3633" spans="17:18" x14ac:dyDescent="0.25">
      <c r="Q3633"/>
      <c r="R3633"/>
    </row>
    <row r="3634" spans="17:18" x14ac:dyDescent="0.25">
      <c r="Q3634"/>
      <c r="R3634"/>
    </row>
    <row r="3635" spans="17:18" x14ac:dyDescent="0.25">
      <c r="Q3635"/>
      <c r="R3635"/>
    </row>
    <row r="3636" spans="17:18" x14ac:dyDescent="0.25">
      <c r="Q3636"/>
      <c r="R3636"/>
    </row>
    <row r="3637" spans="17:18" x14ac:dyDescent="0.25">
      <c r="Q3637"/>
      <c r="R3637"/>
    </row>
    <row r="3638" spans="17:18" x14ac:dyDescent="0.25">
      <c r="Q3638"/>
      <c r="R3638"/>
    </row>
    <row r="3639" spans="17:18" x14ac:dyDescent="0.25">
      <c r="Q3639"/>
      <c r="R3639"/>
    </row>
    <row r="3640" spans="17:18" x14ac:dyDescent="0.25">
      <c r="Q3640"/>
      <c r="R3640"/>
    </row>
    <row r="3641" spans="17:18" x14ac:dyDescent="0.25">
      <c r="Q3641"/>
      <c r="R3641"/>
    </row>
    <row r="3642" spans="17:18" x14ac:dyDescent="0.25">
      <c r="Q3642"/>
      <c r="R3642"/>
    </row>
    <row r="3643" spans="17:18" x14ac:dyDescent="0.25">
      <c r="Q3643"/>
      <c r="R3643"/>
    </row>
    <row r="3644" spans="17:18" x14ac:dyDescent="0.25">
      <c r="Q3644"/>
      <c r="R3644"/>
    </row>
    <row r="3645" spans="17:18" x14ac:dyDescent="0.25">
      <c r="Q3645"/>
      <c r="R3645"/>
    </row>
    <row r="3646" spans="17:18" x14ac:dyDescent="0.25">
      <c r="Q3646"/>
      <c r="R3646"/>
    </row>
    <row r="3647" spans="17:18" x14ac:dyDescent="0.25">
      <c r="Q3647"/>
      <c r="R3647"/>
    </row>
    <row r="3648" spans="17:18" x14ac:dyDescent="0.25">
      <c r="Q3648"/>
      <c r="R3648"/>
    </row>
    <row r="3649" spans="17:18" x14ac:dyDescent="0.25">
      <c r="Q3649"/>
      <c r="R3649"/>
    </row>
    <row r="3650" spans="17:18" x14ac:dyDescent="0.25">
      <c r="Q3650"/>
      <c r="R3650"/>
    </row>
    <row r="3651" spans="17:18" x14ac:dyDescent="0.25">
      <c r="Q3651"/>
      <c r="R3651"/>
    </row>
    <row r="3652" spans="17:18" x14ac:dyDescent="0.25">
      <c r="Q3652"/>
      <c r="R3652"/>
    </row>
    <row r="3653" spans="17:18" x14ac:dyDescent="0.25">
      <c r="Q3653"/>
      <c r="R3653"/>
    </row>
    <row r="3654" spans="17:18" x14ac:dyDescent="0.25">
      <c r="Q3654"/>
      <c r="R3654"/>
    </row>
    <row r="3655" spans="17:18" x14ac:dyDescent="0.25">
      <c r="Q3655"/>
      <c r="R3655"/>
    </row>
    <row r="3656" spans="17:18" x14ac:dyDescent="0.25">
      <c r="Q3656"/>
      <c r="R3656"/>
    </row>
    <row r="3657" spans="17:18" x14ac:dyDescent="0.25">
      <c r="Q3657"/>
      <c r="R3657"/>
    </row>
    <row r="3658" spans="17:18" x14ac:dyDescent="0.25">
      <c r="Q3658"/>
      <c r="R3658"/>
    </row>
    <row r="3659" spans="17:18" x14ac:dyDescent="0.25">
      <c r="Q3659"/>
      <c r="R3659"/>
    </row>
    <row r="3660" spans="17:18" x14ac:dyDescent="0.25">
      <c r="Q3660"/>
      <c r="R3660"/>
    </row>
    <row r="3661" spans="17:18" x14ac:dyDescent="0.25">
      <c r="Q3661"/>
      <c r="R3661"/>
    </row>
    <row r="3662" spans="17:18" x14ac:dyDescent="0.25">
      <c r="Q3662"/>
      <c r="R3662"/>
    </row>
    <row r="3663" spans="17:18" x14ac:dyDescent="0.25">
      <c r="Q3663"/>
      <c r="R3663"/>
    </row>
    <row r="3664" spans="17:18" x14ac:dyDescent="0.25">
      <c r="Q3664"/>
      <c r="R3664"/>
    </row>
    <row r="3665" spans="17:18" x14ac:dyDescent="0.25">
      <c r="Q3665"/>
      <c r="R3665"/>
    </row>
    <row r="3666" spans="17:18" x14ac:dyDescent="0.25">
      <c r="Q3666"/>
      <c r="R3666"/>
    </row>
    <row r="3667" spans="17:18" x14ac:dyDescent="0.25">
      <c r="Q3667"/>
      <c r="R3667"/>
    </row>
    <row r="3668" spans="17:18" x14ac:dyDescent="0.25">
      <c r="Q3668"/>
      <c r="R3668"/>
    </row>
    <row r="3669" spans="17:18" x14ac:dyDescent="0.25">
      <c r="Q3669"/>
      <c r="R3669"/>
    </row>
    <row r="3670" spans="17:18" x14ac:dyDescent="0.25">
      <c r="Q3670"/>
      <c r="R3670"/>
    </row>
    <row r="3671" spans="17:18" x14ac:dyDescent="0.25">
      <c r="Q3671"/>
      <c r="R3671"/>
    </row>
    <row r="3672" spans="17:18" x14ac:dyDescent="0.25">
      <c r="Q3672"/>
      <c r="R3672"/>
    </row>
    <row r="3673" spans="17:18" x14ac:dyDescent="0.25">
      <c r="Q3673"/>
      <c r="R3673"/>
    </row>
    <row r="3674" spans="17:18" x14ac:dyDescent="0.25">
      <c r="Q3674"/>
      <c r="R3674"/>
    </row>
    <row r="3675" spans="17:18" x14ac:dyDescent="0.25">
      <c r="Q3675"/>
      <c r="R3675"/>
    </row>
    <row r="3676" spans="17:18" x14ac:dyDescent="0.25">
      <c r="Q3676"/>
      <c r="R3676"/>
    </row>
    <row r="3677" spans="17:18" x14ac:dyDescent="0.25">
      <c r="Q3677"/>
      <c r="R3677"/>
    </row>
    <row r="3678" spans="17:18" x14ac:dyDescent="0.25">
      <c r="Q3678"/>
      <c r="R3678"/>
    </row>
    <row r="3679" spans="17:18" x14ac:dyDescent="0.25">
      <c r="Q3679"/>
      <c r="R3679"/>
    </row>
    <row r="3680" spans="17:18" x14ac:dyDescent="0.25">
      <c r="Q3680"/>
      <c r="R3680"/>
    </row>
    <row r="3681" spans="17:18" x14ac:dyDescent="0.25">
      <c r="Q3681"/>
      <c r="R3681"/>
    </row>
    <row r="3682" spans="17:18" x14ac:dyDescent="0.25">
      <c r="Q3682"/>
      <c r="R3682"/>
    </row>
    <row r="3683" spans="17:18" x14ac:dyDescent="0.25">
      <c r="Q3683"/>
      <c r="R3683"/>
    </row>
    <row r="3684" spans="17:18" x14ac:dyDescent="0.25">
      <c r="Q3684"/>
      <c r="R3684"/>
    </row>
    <row r="3685" spans="17:18" x14ac:dyDescent="0.25">
      <c r="Q3685"/>
      <c r="R3685"/>
    </row>
    <row r="3686" spans="17:18" x14ac:dyDescent="0.25">
      <c r="Q3686"/>
      <c r="R3686"/>
    </row>
    <row r="3687" spans="17:18" x14ac:dyDescent="0.25">
      <c r="Q3687"/>
      <c r="R3687"/>
    </row>
    <row r="3688" spans="17:18" x14ac:dyDescent="0.25">
      <c r="Q3688"/>
      <c r="R3688"/>
    </row>
    <row r="3689" spans="17:18" x14ac:dyDescent="0.25">
      <c r="Q3689"/>
      <c r="R3689"/>
    </row>
    <row r="3690" spans="17:18" x14ac:dyDescent="0.25">
      <c r="Q3690"/>
      <c r="R3690"/>
    </row>
    <row r="3691" spans="17:18" x14ac:dyDescent="0.25">
      <c r="Q3691"/>
      <c r="R3691"/>
    </row>
    <row r="3692" spans="17:18" x14ac:dyDescent="0.25">
      <c r="Q3692"/>
      <c r="R3692"/>
    </row>
    <row r="3693" spans="17:18" x14ac:dyDescent="0.25">
      <c r="Q3693"/>
      <c r="R3693"/>
    </row>
    <row r="3694" spans="17:18" x14ac:dyDescent="0.25">
      <c r="Q3694"/>
      <c r="R3694"/>
    </row>
    <row r="3695" spans="17:18" x14ac:dyDescent="0.25">
      <c r="Q3695"/>
      <c r="R3695"/>
    </row>
    <row r="3696" spans="17:18" x14ac:dyDescent="0.25">
      <c r="Q3696"/>
      <c r="R3696"/>
    </row>
    <row r="3697" spans="17:18" x14ac:dyDescent="0.25">
      <c r="Q3697"/>
      <c r="R3697"/>
    </row>
    <row r="3698" spans="17:18" x14ac:dyDescent="0.25">
      <c r="Q3698"/>
      <c r="R3698"/>
    </row>
    <row r="3699" spans="17:18" x14ac:dyDescent="0.25">
      <c r="Q3699"/>
      <c r="R3699"/>
    </row>
    <row r="3700" spans="17:18" x14ac:dyDescent="0.25">
      <c r="Q3700"/>
      <c r="R3700"/>
    </row>
    <row r="3701" spans="17:18" x14ac:dyDescent="0.25">
      <c r="Q3701"/>
      <c r="R3701"/>
    </row>
    <row r="3702" spans="17:18" x14ac:dyDescent="0.25">
      <c r="Q3702"/>
      <c r="R3702"/>
    </row>
    <row r="3703" spans="17:18" x14ac:dyDescent="0.25">
      <c r="Q3703"/>
      <c r="R3703"/>
    </row>
    <row r="3704" spans="17:18" x14ac:dyDescent="0.25">
      <c r="Q3704"/>
      <c r="R3704"/>
    </row>
    <row r="3705" spans="17:18" x14ac:dyDescent="0.25">
      <c r="Q3705"/>
      <c r="R3705"/>
    </row>
    <row r="3706" spans="17:18" x14ac:dyDescent="0.25">
      <c r="Q3706"/>
      <c r="R3706"/>
    </row>
    <row r="3707" spans="17:18" x14ac:dyDescent="0.25">
      <c r="Q3707"/>
      <c r="R3707"/>
    </row>
    <row r="3708" spans="17:18" x14ac:dyDescent="0.25">
      <c r="Q3708"/>
      <c r="R3708"/>
    </row>
    <row r="3709" spans="17:18" x14ac:dyDescent="0.25">
      <c r="Q3709"/>
      <c r="R3709"/>
    </row>
    <row r="3710" spans="17:18" x14ac:dyDescent="0.25">
      <c r="Q3710"/>
      <c r="R3710"/>
    </row>
    <row r="3711" spans="17:18" x14ac:dyDescent="0.25">
      <c r="Q3711"/>
      <c r="R3711"/>
    </row>
    <row r="3712" spans="17:18" x14ac:dyDescent="0.25">
      <c r="Q3712"/>
      <c r="R3712"/>
    </row>
    <row r="3713" spans="17:18" x14ac:dyDescent="0.25">
      <c r="Q3713"/>
      <c r="R3713"/>
    </row>
    <row r="3714" spans="17:18" x14ac:dyDescent="0.25">
      <c r="Q3714"/>
      <c r="R3714"/>
    </row>
    <row r="3715" spans="17:18" x14ac:dyDescent="0.25">
      <c r="Q3715"/>
      <c r="R3715"/>
    </row>
    <row r="3716" spans="17:18" x14ac:dyDescent="0.25">
      <c r="Q3716"/>
      <c r="R3716"/>
    </row>
    <row r="3717" spans="17:18" x14ac:dyDescent="0.25">
      <c r="Q3717"/>
      <c r="R3717"/>
    </row>
    <row r="3718" spans="17:18" x14ac:dyDescent="0.25">
      <c r="Q3718"/>
      <c r="R3718"/>
    </row>
    <row r="3719" spans="17:18" x14ac:dyDescent="0.25">
      <c r="Q3719"/>
      <c r="R3719"/>
    </row>
    <row r="3720" spans="17:18" x14ac:dyDescent="0.25">
      <c r="Q3720"/>
      <c r="R3720"/>
    </row>
    <row r="3721" spans="17:18" x14ac:dyDescent="0.25">
      <c r="Q3721"/>
      <c r="R3721"/>
    </row>
    <row r="3722" spans="17:18" x14ac:dyDescent="0.25">
      <c r="Q3722"/>
      <c r="R3722"/>
    </row>
    <row r="3723" spans="17:18" x14ac:dyDescent="0.25">
      <c r="Q3723"/>
      <c r="R3723"/>
    </row>
    <row r="3724" spans="17:18" x14ac:dyDescent="0.25">
      <c r="Q3724"/>
      <c r="R3724"/>
    </row>
    <row r="3725" spans="17:18" x14ac:dyDescent="0.25">
      <c r="Q3725"/>
      <c r="R3725"/>
    </row>
    <row r="3726" spans="17:18" x14ac:dyDescent="0.25">
      <c r="Q3726"/>
      <c r="R3726"/>
    </row>
    <row r="3727" spans="17:18" x14ac:dyDescent="0.25">
      <c r="Q3727"/>
      <c r="R3727"/>
    </row>
    <row r="3728" spans="17:18" x14ac:dyDescent="0.25">
      <c r="Q3728"/>
      <c r="R3728"/>
    </row>
    <row r="3729" spans="17:18" x14ac:dyDescent="0.25">
      <c r="Q3729"/>
      <c r="R3729"/>
    </row>
    <row r="3730" spans="17:18" x14ac:dyDescent="0.25">
      <c r="Q3730"/>
      <c r="R3730"/>
    </row>
    <row r="3731" spans="17:18" x14ac:dyDescent="0.25">
      <c r="Q3731"/>
      <c r="R3731"/>
    </row>
    <row r="3732" spans="17:18" x14ac:dyDescent="0.25">
      <c r="Q3732"/>
      <c r="R3732"/>
    </row>
    <row r="3733" spans="17:18" x14ac:dyDescent="0.25">
      <c r="Q3733"/>
      <c r="R3733"/>
    </row>
    <row r="3734" spans="17:18" x14ac:dyDescent="0.25">
      <c r="Q3734"/>
      <c r="R3734"/>
    </row>
    <row r="3735" spans="17:18" x14ac:dyDescent="0.25">
      <c r="Q3735"/>
      <c r="R3735"/>
    </row>
    <row r="3736" spans="17:18" x14ac:dyDescent="0.25">
      <c r="Q3736"/>
      <c r="R3736"/>
    </row>
    <row r="3737" spans="17:18" x14ac:dyDescent="0.25">
      <c r="Q3737"/>
      <c r="R3737"/>
    </row>
    <row r="3738" spans="17:18" x14ac:dyDescent="0.25">
      <c r="Q3738"/>
      <c r="R3738"/>
    </row>
    <row r="3739" spans="17:18" x14ac:dyDescent="0.25">
      <c r="Q3739"/>
      <c r="R3739"/>
    </row>
    <row r="3740" spans="17:18" x14ac:dyDescent="0.25">
      <c r="Q3740"/>
      <c r="R3740"/>
    </row>
    <row r="3741" spans="17:18" x14ac:dyDescent="0.25">
      <c r="Q3741"/>
      <c r="R3741"/>
    </row>
    <row r="3742" spans="17:18" x14ac:dyDescent="0.25">
      <c r="Q3742"/>
      <c r="R3742"/>
    </row>
    <row r="3743" spans="17:18" x14ac:dyDescent="0.25">
      <c r="Q3743"/>
      <c r="R3743"/>
    </row>
    <row r="3744" spans="17:18" x14ac:dyDescent="0.25">
      <c r="Q3744"/>
      <c r="R3744"/>
    </row>
    <row r="3745" spans="17:18" x14ac:dyDescent="0.25">
      <c r="Q3745"/>
      <c r="R3745"/>
    </row>
    <row r="3746" spans="17:18" x14ac:dyDescent="0.25">
      <c r="Q3746"/>
      <c r="R3746"/>
    </row>
    <row r="3747" spans="17:18" x14ac:dyDescent="0.25">
      <c r="Q3747"/>
      <c r="R3747"/>
    </row>
    <row r="3748" spans="17:18" x14ac:dyDescent="0.25">
      <c r="Q3748"/>
      <c r="R3748"/>
    </row>
    <row r="3749" spans="17:18" x14ac:dyDescent="0.25">
      <c r="Q3749"/>
      <c r="R3749"/>
    </row>
    <row r="3750" spans="17:18" x14ac:dyDescent="0.25">
      <c r="Q3750"/>
      <c r="R3750"/>
    </row>
    <row r="3751" spans="17:18" x14ac:dyDescent="0.25">
      <c r="Q3751"/>
      <c r="R3751"/>
    </row>
    <row r="3752" spans="17:18" x14ac:dyDescent="0.25">
      <c r="Q3752"/>
      <c r="R3752"/>
    </row>
    <row r="3753" spans="17:18" x14ac:dyDescent="0.25">
      <c r="Q3753"/>
      <c r="R3753"/>
    </row>
    <row r="3754" spans="17:18" x14ac:dyDescent="0.25">
      <c r="Q3754"/>
      <c r="R3754"/>
    </row>
    <row r="3755" spans="17:18" x14ac:dyDescent="0.25">
      <c r="Q3755"/>
      <c r="R3755"/>
    </row>
    <row r="3756" spans="17:18" x14ac:dyDescent="0.25">
      <c r="Q3756"/>
      <c r="R3756"/>
    </row>
    <row r="3757" spans="17:18" x14ac:dyDescent="0.25">
      <c r="Q3757"/>
      <c r="R3757"/>
    </row>
    <row r="3758" spans="17:18" x14ac:dyDescent="0.25">
      <c r="Q3758"/>
      <c r="R3758"/>
    </row>
    <row r="3759" spans="17:18" x14ac:dyDescent="0.25">
      <c r="Q3759"/>
      <c r="R3759"/>
    </row>
    <row r="3760" spans="17:18" x14ac:dyDescent="0.25">
      <c r="Q3760"/>
      <c r="R3760"/>
    </row>
    <row r="3761" spans="17:18" x14ac:dyDescent="0.25">
      <c r="Q3761"/>
      <c r="R3761"/>
    </row>
    <row r="3762" spans="17:18" x14ac:dyDescent="0.25">
      <c r="Q3762"/>
      <c r="R3762"/>
    </row>
    <row r="3763" spans="17:18" x14ac:dyDescent="0.25">
      <c r="Q3763"/>
      <c r="R3763"/>
    </row>
    <row r="3764" spans="17:18" x14ac:dyDescent="0.25">
      <c r="Q3764"/>
      <c r="R3764"/>
    </row>
    <row r="3765" spans="17:18" x14ac:dyDescent="0.25">
      <c r="Q3765"/>
      <c r="R3765"/>
    </row>
    <row r="3766" spans="17:18" x14ac:dyDescent="0.25">
      <c r="Q3766"/>
      <c r="R3766"/>
    </row>
    <row r="3767" spans="17:18" x14ac:dyDescent="0.25">
      <c r="Q3767"/>
      <c r="R3767"/>
    </row>
    <row r="3768" spans="17:18" x14ac:dyDescent="0.25">
      <c r="Q3768"/>
      <c r="R3768"/>
    </row>
    <row r="3769" spans="17:18" x14ac:dyDescent="0.25">
      <c r="Q3769"/>
      <c r="R3769"/>
    </row>
    <row r="3770" spans="17:18" x14ac:dyDescent="0.25">
      <c r="Q3770"/>
      <c r="R3770"/>
    </row>
    <row r="3771" spans="17:18" x14ac:dyDescent="0.25">
      <c r="Q3771"/>
      <c r="R3771"/>
    </row>
    <row r="3772" spans="17:18" x14ac:dyDescent="0.25">
      <c r="Q3772"/>
      <c r="R3772"/>
    </row>
    <row r="3773" spans="17:18" x14ac:dyDescent="0.25">
      <c r="Q3773"/>
      <c r="R3773"/>
    </row>
    <row r="3774" spans="17:18" x14ac:dyDescent="0.25">
      <c r="Q3774"/>
      <c r="R3774"/>
    </row>
    <row r="3775" spans="17:18" x14ac:dyDescent="0.25">
      <c r="Q3775"/>
      <c r="R3775"/>
    </row>
    <row r="3776" spans="17:18" x14ac:dyDescent="0.25">
      <c r="Q3776"/>
      <c r="R3776"/>
    </row>
    <row r="3777" spans="17:18" x14ac:dyDescent="0.25">
      <c r="Q3777"/>
      <c r="R3777"/>
    </row>
    <row r="3778" spans="17:18" x14ac:dyDescent="0.25">
      <c r="Q3778"/>
      <c r="R3778"/>
    </row>
    <row r="3779" spans="17:18" x14ac:dyDescent="0.25">
      <c r="Q3779"/>
      <c r="R3779"/>
    </row>
    <row r="3780" spans="17:18" x14ac:dyDescent="0.25">
      <c r="Q3780"/>
      <c r="R3780"/>
    </row>
    <row r="3781" spans="17:18" x14ac:dyDescent="0.25">
      <c r="Q3781"/>
      <c r="R3781"/>
    </row>
    <row r="3782" spans="17:18" x14ac:dyDescent="0.25">
      <c r="Q3782"/>
      <c r="R3782"/>
    </row>
    <row r="3783" spans="17:18" x14ac:dyDescent="0.25">
      <c r="Q3783"/>
      <c r="R3783"/>
    </row>
    <row r="3784" spans="17:18" x14ac:dyDescent="0.25">
      <c r="Q3784"/>
      <c r="R3784"/>
    </row>
    <row r="3785" spans="17:18" x14ac:dyDescent="0.25">
      <c r="Q3785"/>
      <c r="R3785"/>
    </row>
    <row r="3786" spans="17:18" x14ac:dyDescent="0.25">
      <c r="Q3786"/>
      <c r="R3786"/>
    </row>
    <row r="3787" spans="17:18" x14ac:dyDescent="0.25">
      <c r="Q3787"/>
      <c r="R3787"/>
    </row>
    <row r="3788" spans="17:18" x14ac:dyDescent="0.25">
      <c r="Q3788"/>
      <c r="R3788"/>
    </row>
    <row r="3789" spans="17:18" x14ac:dyDescent="0.25">
      <c r="Q3789"/>
      <c r="R3789"/>
    </row>
    <row r="3790" spans="17:18" x14ac:dyDescent="0.25">
      <c r="Q3790"/>
      <c r="R3790"/>
    </row>
    <row r="3791" spans="17:18" x14ac:dyDescent="0.25">
      <c r="Q3791"/>
      <c r="R3791"/>
    </row>
    <row r="3792" spans="17:18" x14ac:dyDescent="0.25">
      <c r="Q3792"/>
      <c r="R3792"/>
    </row>
    <row r="3793" spans="17:18" x14ac:dyDescent="0.25">
      <c r="Q3793"/>
      <c r="R3793"/>
    </row>
    <row r="3794" spans="17:18" x14ac:dyDescent="0.25">
      <c r="Q3794"/>
      <c r="R3794"/>
    </row>
    <row r="3795" spans="17:18" x14ac:dyDescent="0.25">
      <c r="Q3795"/>
      <c r="R3795"/>
    </row>
    <row r="3796" spans="17:18" x14ac:dyDescent="0.25">
      <c r="Q3796"/>
      <c r="R3796"/>
    </row>
    <row r="3797" spans="17:18" x14ac:dyDescent="0.25">
      <c r="Q3797"/>
      <c r="R3797"/>
    </row>
    <row r="3798" spans="17:18" x14ac:dyDescent="0.25">
      <c r="Q3798"/>
      <c r="R3798"/>
    </row>
    <row r="3799" spans="17:18" x14ac:dyDescent="0.25">
      <c r="Q3799"/>
      <c r="R3799"/>
    </row>
    <row r="3800" spans="17:18" x14ac:dyDescent="0.25">
      <c r="Q3800"/>
      <c r="R3800"/>
    </row>
    <row r="3801" spans="17:18" x14ac:dyDescent="0.25">
      <c r="Q3801"/>
      <c r="R3801"/>
    </row>
    <row r="3802" spans="17:18" x14ac:dyDescent="0.25">
      <c r="Q3802"/>
      <c r="R3802"/>
    </row>
    <row r="3803" spans="17:18" x14ac:dyDescent="0.25">
      <c r="Q3803"/>
      <c r="R3803"/>
    </row>
    <row r="3804" spans="17:18" x14ac:dyDescent="0.25">
      <c r="Q3804"/>
      <c r="R3804"/>
    </row>
    <row r="3805" spans="17:18" x14ac:dyDescent="0.25">
      <c r="Q3805"/>
      <c r="R3805"/>
    </row>
    <row r="3806" spans="17:18" x14ac:dyDescent="0.25">
      <c r="Q3806"/>
      <c r="R3806"/>
    </row>
    <row r="3807" spans="17:18" x14ac:dyDescent="0.25">
      <c r="Q3807"/>
      <c r="R3807"/>
    </row>
    <row r="3808" spans="17:18" x14ac:dyDescent="0.25">
      <c r="Q3808"/>
      <c r="R3808"/>
    </row>
    <row r="3809" spans="17:18" x14ac:dyDescent="0.25">
      <c r="Q3809"/>
      <c r="R3809"/>
    </row>
    <row r="3810" spans="17:18" x14ac:dyDescent="0.25">
      <c r="Q3810"/>
      <c r="R3810"/>
    </row>
    <row r="3811" spans="17:18" x14ac:dyDescent="0.25">
      <c r="Q3811"/>
      <c r="R3811"/>
    </row>
    <row r="3812" spans="17:18" x14ac:dyDescent="0.25">
      <c r="Q3812"/>
      <c r="R3812"/>
    </row>
    <row r="3813" spans="17:18" x14ac:dyDescent="0.25">
      <c r="Q3813"/>
      <c r="R3813"/>
    </row>
    <row r="3814" spans="17:18" x14ac:dyDescent="0.25">
      <c r="Q3814"/>
      <c r="R3814"/>
    </row>
    <row r="3815" spans="17:18" x14ac:dyDescent="0.25">
      <c r="Q3815"/>
      <c r="R3815"/>
    </row>
    <row r="3816" spans="17:18" x14ac:dyDescent="0.25">
      <c r="Q3816"/>
      <c r="R3816"/>
    </row>
    <row r="3817" spans="17:18" x14ac:dyDescent="0.25">
      <c r="Q3817"/>
      <c r="R3817"/>
    </row>
    <row r="3818" spans="17:18" x14ac:dyDescent="0.25">
      <c r="Q3818"/>
      <c r="R3818"/>
    </row>
    <row r="3819" spans="17:18" x14ac:dyDescent="0.25">
      <c r="Q3819"/>
      <c r="R3819"/>
    </row>
    <row r="3820" spans="17:18" x14ac:dyDescent="0.25">
      <c r="Q3820"/>
      <c r="R3820"/>
    </row>
    <row r="3821" spans="17:18" x14ac:dyDescent="0.25">
      <c r="Q3821"/>
      <c r="R3821"/>
    </row>
    <row r="3822" spans="17:18" x14ac:dyDescent="0.25">
      <c r="Q3822"/>
      <c r="R3822"/>
    </row>
    <row r="3823" spans="17:18" x14ac:dyDescent="0.25">
      <c r="Q3823"/>
      <c r="R3823"/>
    </row>
    <row r="3824" spans="17:18" x14ac:dyDescent="0.25">
      <c r="Q3824"/>
      <c r="R3824"/>
    </row>
    <row r="3825" spans="17:18" x14ac:dyDescent="0.25">
      <c r="Q3825"/>
      <c r="R3825"/>
    </row>
    <row r="3826" spans="17:18" x14ac:dyDescent="0.25">
      <c r="Q3826"/>
      <c r="R3826"/>
    </row>
    <row r="3827" spans="17:18" x14ac:dyDescent="0.25">
      <c r="Q3827"/>
      <c r="R3827"/>
    </row>
    <row r="3828" spans="17:18" x14ac:dyDescent="0.25">
      <c r="Q3828"/>
      <c r="R3828"/>
    </row>
    <row r="3829" spans="17:18" x14ac:dyDescent="0.25">
      <c r="Q3829"/>
      <c r="R3829"/>
    </row>
    <row r="3830" spans="17:18" x14ac:dyDescent="0.25">
      <c r="Q3830"/>
      <c r="R3830"/>
    </row>
    <row r="3831" spans="17:18" x14ac:dyDescent="0.25">
      <c r="Q3831"/>
      <c r="R3831"/>
    </row>
    <row r="3832" spans="17:18" x14ac:dyDescent="0.25">
      <c r="Q3832"/>
      <c r="R3832"/>
    </row>
    <row r="3833" spans="17:18" x14ac:dyDescent="0.25">
      <c r="Q3833"/>
      <c r="R3833"/>
    </row>
    <row r="3834" spans="17:18" x14ac:dyDescent="0.25">
      <c r="Q3834"/>
      <c r="R3834"/>
    </row>
    <row r="3835" spans="17:18" x14ac:dyDescent="0.25">
      <c r="Q3835"/>
      <c r="R3835"/>
    </row>
    <row r="3836" spans="17:18" x14ac:dyDescent="0.25">
      <c r="Q3836"/>
      <c r="R3836"/>
    </row>
    <row r="3837" spans="17:18" x14ac:dyDescent="0.25">
      <c r="Q3837"/>
      <c r="R3837"/>
    </row>
    <row r="3838" spans="17:18" x14ac:dyDescent="0.25">
      <c r="Q3838"/>
      <c r="R3838"/>
    </row>
    <row r="3839" spans="17:18" x14ac:dyDescent="0.25">
      <c r="Q3839"/>
      <c r="R3839"/>
    </row>
    <row r="3840" spans="17:18" x14ac:dyDescent="0.25">
      <c r="Q3840"/>
      <c r="R3840"/>
    </row>
    <row r="3841" spans="17:18" x14ac:dyDescent="0.25">
      <c r="Q3841"/>
      <c r="R3841"/>
    </row>
    <row r="3842" spans="17:18" x14ac:dyDescent="0.25">
      <c r="Q3842"/>
      <c r="R3842"/>
    </row>
    <row r="3843" spans="17:18" x14ac:dyDescent="0.25">
      <c r="Q3843"/>
      <c r="R3843"/>
    </row>
    <row r="3844" spans="17:18" x14ac:dyDescent="0.25">
      <c r="Q3844"/>
      <c r="R3844"/>
    </row>
    <row r="3845" spans="17:18" x14ac:dyDescent="0.25">
      <c r="Q3845"/>
      <c r="R3845"/>
    </row>
    <row r="3846" spans="17:18" x14ac:dyDescent="0.25">
      <c r="Q3846"/>
      <c r="R3846"/>
    </row>
    <row r="3847" spans="17:18" x14ac:dyDescent="0.25">
      <c r="Q3847"/>
      <c r="R3847"/>
    </row>
    <row r="3848" spans="17:18" x14ac:dyDescent="0.25">
      <c r="Q3848"/>
      <c r="R3848"/>
    </row>
    <row r="3849" spans="17:18" x14ac:dyDescent="0.25">
      <c r="Q3849"/>
      <c r="R3849"/>
    </row>
    <row r="3850" spans="17:18" x14ac:dyDescent="0.25">
      <c r="Q3850"/>
      <c r="R3850"/>
    </row>
    <row r="3851" spans="17:18" x14ac:dyDescent="0.25">
      <c r="Q3851"/>
      <c r="R3851"/>
    </row>
    <row r="3852" spans="17:18" x14ac:dyDescent="0.25">
      <c r="Q3852"/>
      <c r="R3852"/>
    </row>
    <row r="3853" spans="17:18" x14ac:dyDescent="0.25">
      <c r="Q3853"/>
      <c r="R3853"/>
    </row>
    <row r="3854" spans="17:18" x14ac:dyDescent="0.25">
      <c r="Q3854"/>
      <c r="R3854"/>
    </row>
    <row r="3855" spans="17:18" x14ac:dyDescent="0.25">
      <c r="Q3855"/>
      <c r="R3855"/>
    </row>
    <row r="3856" spans="17:18" x14ac:dyDescent="0.25">
      <c r="Q3856"/>
      <c r="R3856"/>
    </row>
    <row r="3857" spans="17:18" x14ac:dyDescent="0.25">
      <c r="Q3857"/>
      <c r="R3857"/>
    </row>
    <row r="3858" spans="17:18" x14ac:dyDescent="0.25">
      <c r="Q3858"/>
      <c r="R3858"/>
    </row>
    <row r="3859" spans="17:18" x14ac:dyDescent="0.25">
      <c r="Q3859"/>
      <c r="R3859"/>
    </row>
    <row r="3860" spans="17:18" x14ac:dyDescent="0.25">
      <c r="Q3860"/>
      <c r="R3860"/>
    </row>
    <row r="3861" spans="17:18" x14ac:dyDescent="0.25">
      <c r="Q3861"/>
      <c r="R3861"/>
    </row>
    <row r="3862" spans="17:18" x14ac:dyDescent="0.25">
      <c r="Q3862"/>
      <c r="R3862"/>
    </row>
    <row r="3863" spans="17:18" x14ac:dyDescent="0.25">
      <c r="Q3863"/>
      <c r="R3863"/>
    </row>
    <row r="3864" spans="17:18" x14ac:dyDescent="0.25">
      <c r="Q3864"/>
      <c r="R3864"/>
    </row>
    <row r="3865" spans="17:18" x14ac:dyDescent="0.25">
      <c r="Q3865"/>
      <c r="R3865"/>
    </row>
    <row r="3866" spans="17:18" x14ac:dyDescent="0.25">
      <c r="Q3866"/>
      <c r="R3866"/>
    </row>
    <row r="3867" spans="17:18" x14ac:dyDescent="0.25">
      <c r="Q3867"/>
      <c r="R3867"/>
    </row>
    <row r="3868" spans="17:18" x14ac:dyDescent="0.25">
      <c r="Q3868"/>
      <c r="R3868"/>
    </row>
    <row r="3869" spans="17:18" x14ac:dyDescent="0.25">
      <c r="Q3869"/>
      <c r="R3869"/>
    </row>
    <row r="3870" spans="17:18" x14ac:dyDescent="0.25">
      <c r="Q3870"/>
      <c r="R3870"/>
    </row>
    <row r="3871" spans="17:18" x14ac:dyDescent="0.25">
      <c r="Q3871"/>
      <c r="R3871"/>
    </row>
    <row r="3872" spans="17:18" x14ac:dyDescent="0.25">
      <c r="Q3872"/>
      <c r="R3872"/>
    </row>
    <row r="3873" spans="17:18" x14ac:dyDescent="0.25">
      <c r="Q3873"/>
      <c r="R3873"/>
    </row>
    <row r="3874" spans="17:18" x14ac:dyDescent="0.25">
      <c r="Q3874"/>
      <c r="R3874"/>
    </row>
    <row r="3875" spans="17:18" x14ac:dyDescent="0.25">
      <c r="Q3875"/>
      <c r="R3875"/>
    </row>
    <row r="3876" spans="17:18" x14ac:dyDescent="0.25">
      <c r="Q3876"/>
      <c r="R3876"/>
    </row>
    <row r="3877" spans="17:18" x14ac:dyDescent="0.25">
      <c r="Q3877"/>
      <c r="R3877"/>
    </row>
    <row r="3878" spans="17:18" x14ac:dyDescent="0.25">
      <c r="Q3878"/>
      <c r="R3878"/>
    </row>
    <row r="3879" spans="17:18" x14ac:dyDescent="0.25">
      <c r="Q3879"/>
      <c r="R3879"/>
    </row>
    <row r="3880" spans="17:18" x14ac:dyDescent="0.25">
      <c r="Q3880"/>
      <c r="R3880"/>
    </row>
    <row r="3881" spans="17:18" x14ac:dyDescent="0.25">
      <c r="Q3881"/>
      <c r="R3881"/>
    </row>
    <row r="3882" spans="17:18" x14ac:dyDescent="0.25">
      <c r="Q3882"/>
      <c r="R3882"/>
    </row>
    <row r="3883" spans="17:18" x14ac:dyDescent="0.25">
      <c r="Q3883"/>
      <c r="R3883"/>
    </row>
    <row r="3884" spans="17:18" x14ac:dyDescent="0.25">
      <c r="Q3884"/>
      <c r="R3884"/>
    </row>
    <row r="3885" spans="17:18" x14ac:dyDescent="0.25">
      <c r="Q3885"/>
      <c r="R3885"/>
    </row>
    <row r="3886" spans="17:18" x14ac:dyDescent="0.25">
      <c r="Q3886"/>
      <c r="R3886"/>
    </row>
    <row r="3887" spans="17:18" x14ac:dyDescent="0.25">
      <c r="Q3887"/>
      <c r="R3887"/>
    </row>
    <row r="3888" spans="17:18" x14ac:dyDescent="0.25">
      <c r="Q3888"/>
      <c r="R3888"/>
    </row>
    <row r="3889" spans="17:18" x14ac:dyDescent="0.25">
      <c r="Q3889"/>
      <c r="R3889"/>
    </row>
    <row r="3890" spans="17:18" x14ac:dyDescent="0.25">
      <c r="Q3890"/>
      <c r="R3890"/>
    </row>
    <row r="3891" spans="17:18" x14ac:dyDescent="0.25">
      <c r="Q3891"/>
      <c r="R3891"/>
    </row>
    <row r="3892" spans="17:18" x14ac:dyDescent="0.25">
      <c r="Q3892"/>
      <c r="R3892"/>
    </row>
    <row r="3893" spans="17:18" x14ac:dyDescent="0.25">
      <c r="Q3893"/>
      <c r="R3893"/>
    </row>
    <row r="3894" spans="17:18" x14ac:dyDescent="0.25">
      <c r="Q3894"/>
      <c r="R3894"/>
    </row>
    <row r="3895" spans="17:18" x14ac:dyDescent="0.25">
      <c r="Q3895"/>
      <c r="R3895"/>
    </row>
    <row r="3896" spans="17:18" x14ac:dyDescent="0.25">
      <c r="Q3896"/>
      <c r="R3896"/>
    </row>
    <row r="3897" spans="17:18" x14ac:dyDescent="0.25">
      <c r="Q3897"/>
      <c r="R3897"/>
    </row>
    <row r="3898" spans="17:18" x14ac:dyDescent="0.25">
      <c r="Q3898"/>
      <c r="R3898"/>
    </row>
    <row r="3899" spans="17:18" x14ac:dyDescent="0.25">
      <c r="Q3899"/>
      <c r="R3899"/>
    </row>
    <row r="3900" spans="17:18" x14ac:dyDescent="0.25">
      <c r="Q3900"/>
      <c r="R3900"/>
    </row>
    <row r="3901" spans="17:18" x14ac:dyDescent="0.25">
      <c r="Q3901"/>
      <c r="R3901"/>
    </row>
    <row r="3902" spans="17:18" x14ac:dyDescent="0.25">
      <c r="Q3902"/>
      <c r="R3902"/>
    </row>
    <row r="3903" spans="17:18" x14ac:dyDescent="0.25">
      <c r="Q3903"/>
      <c r="R3903"/>
    </row>
    <row r="3904" spans="17:18" x14ac:dyDescent="0.25">
      <c r="Q3904"/>
      <c r="R3904"/>
    </row>
    <row r="3905" spans="17:18" x14ac:dyDescent="0.25">
      <c r="Q3905"/>
      <c r="R3905"/>
    </row>
    <row r="3906" spans="17:18" x14ac:dyDescent="0.25">
      <c r="Q3906"/>
      <c r="R3906"/>
    </row>
    <row r="3907" spans="17:18" x14ac:dyDescent="0.25">
      <c r="Q3907"/>
      <c r="R3907"/>
    </row>
    <row r="3908" spans="17:18" x14ac:dyDescent="0.25">
      <c r="Q3908"/>
      <c r="R3908"/>
    </row>
    <row r="3909" spans="17:18" x14ac:dyDescent="0.25">
      <c r="Q3909"/>
      <c r="R3909"/>
    </row>
    <row r="3910" spans="17:18" x14ac:dyDescent="0.25">
      <c r="Q3910"/>
      <c r="R3910"/>
    </row>
    <row r="3911" spans="17:18" x14ac:dyDescent="0.25">
      <c r="Q3911"/>
      <c r="R3911"/>
    </row>
    <row r="3912" spans="17:18" x14ac:dyDescent="0.25">
      <c r="Q3912"/>
      <c r="R3912"/>
    </row>
    <row r="3913" spans="17:18" x14ac:dyDescent="0.25">
      <c r="Q3913"/>
      <c r="R3913"/>
    </row>
    <row r="3914" spans="17:18" x14ac:dyDescent="0.25">
      <c r="Q3914"/>
      <c r="R3914"/>
    </row>
    <row r="3915" spans="17:18" x14ac:dyDescent="0.25">
      <c r="Q3915"/>
      <c r="R3915"/>
    </row>
    <row r="3916" spans="17:18" x14ac:dyDescent="0.25">
      <c r="Q3916"/>
      <c r="R3916"/>
    </row>
    <row r="3917" spans="17:18" x14ac:dyDescent="0.25">
      <c r="Q3917"/>
      <c r="R3917"/>
    </row>
    <row r="3918" spans="17:18" x14ac:dyDescent="0.25">
      <c r="Q3918"/>
      <c r="R3918"/>
    </row>
    <row r="3919" spans="17:18" x14ac:dyDescent="0.25">
      <c r="Q3919"/>
      <c r="R3919"/>
    </row>
    <row r="3920" spans="17:18" x14ac:dyDescent="0.25">
      <c r="Q3920"/>
      <c r="R3920"/>
    </row>
    <row r="3921" spans="17:18" x14ac:dyDescent="0.25">
      <c r="Q3921"/>
      <c r="R3921"/>
    </row>
    <row r="3922" spans="17:18" x14ac:dyDescent="0.25">
      <c r="Q3922"/>
      <c r="R3922"/>
    </row>
    <row r="3923" spans="17:18" x14ac:dyDescent="0.25">
      <c r="Q3923"/>
      <c r="R3923"/>
    </row>
    <row r="3924" spans="17:18" x14ac:dyDescent="0.25">
      <c r="Q3924"/>
      <c r="R3924"/>
    </row>
    <row r="3925" spans="17:18" x14ac:dyDescent="0.25">
      <c r="Q3925"/>
      <c r="R3925"/>
    </row>
    <row r="3926" spans="17:18" x14ac:dyDescent="0.25">
      <c r="Q3926"/>
      <c r="R3926"/>
    </row>
    <row r="3927" spans="17:18" x14ac:dyDescent="0.25">
      <c r="Q3927"/>
      <c r="R3927"/>
    </row>
    <row r="3928" spans="17:18" x14ac:dyDescent="0.25">
      <c r="Q3928"/>
      <c r="R3928"/>
    </row>
    <row r="3929" spans="17:18" x14ac:dyDescent="0.25">
      <c r="Q3929"/>
      <c r="R3929"/>
    </row>
    <row r="3930" spans="17:18" x14ac:dyDescent="0.25">
      <c r="Q3930"/>
      <c r="R3930"/>
    </row>
    <row r="3931" spans="17:18" x14ac:dyDescent="0.25">
      <c r="Q3931"/>
      <c r="R3931"/>
    </row>
    <row r="3932" spans="17:18" x14ac:dyDescent="0.25">
      <c r="Q3932"/>
      <c r="R3932"/>
    </row>
    <row r="3933" spans="17:18" x14ac:dyDescent="0.25">
      <c r="Q3933"/>
      <c r="R3933"/>
    </row>
    <row r="3934" spans="17:18" x14ac:dyDescent="0.25">
      <c r="Q3934"/>
      <c r="R3934"/>
    </row>
    <row r="3935" spans="17:18" x14ac:dyDescent="0.25">
      <c r="Q3935"/>
      <c r="R3935"/>
    </row>
    <row r="3936" spans="17:18" x14ac:dyDescent="0.25">
      <c r="Q3936"/>
      <c r="R3936"/>
    </row>
    <row r="3937" spans="17:18" x14ac:dyDescent="0.25">
      <c r="Q3937"/>
      <c r="R3937"/>
    </row>
    <row r="3938" spans="17:18" x14ac:dyDescent="0.25">
      <c r="Q3938"/>
      <c r="R3938"/>
    </row>
    <row r="3939" spans="17:18" x14ac:dyDescent="0.25">
      <c r="Q3939"/>
      <c r="R3939"/>
    </row>
    <row r="3940" spans="17:18" x14ac:dyDescent="0.25">
      <c r="Q3940"/>
      <c r="R3940"/>
    </row>
    <row r="3941" spans="17:18" x14ac:dyDescent="0.25">
      <c r="Q3941"/>
      <c r="R3941"/>
    </row>
    <row r="3942" spans="17:18" x14ac:dyDescent="0.25">
      <c r="Q3942"/>
      <c r="R3942"/>
    </row>
    <row r="3943" spans="17:18" x14ac:dyDescent="0.25">
      <c r="Q3943"/>
      <c r="R3943"/>
    </row>
    <row r="3944" spans="17:18" x14ac:dyDescent="0.25">
      <c r="Q3944"/>
      <c r="R3944"/>
    </row>
    <row r="3945" spans="17:18" x14ac:dyDescent="0.25">
      <c r="Q3945"/>
      <c r="R3945"/>
    </row>
    <row r="3946" spans="17:18" x14ac:dyDescent="0.25">
      <c r="Q3946"/>
      <c r="R3946"/>
    </row>
    <row r="3947" spans="17:18" x14ac:dyDescent="0.25">
      <c r="Q3947"/>
      <c r="R3947"/>
    </row>
    <row r="3948" spans="17:18" x14ac:dyDescent="0.25">
      <c r="Q3948"/>
      <c r="R3948"/>
    </row>
    <row r="3949" spans="17:18" x14ac:dyDescent="0.25">
      <c r="Q3949"/>
      <c r="R3949"/>
    </row>
    <row r="3950" spans="17:18" x14ac:dyDescent="0.25">
      <c r="Q3950"/>
      <c r="R3950"/>
    </row>
    <row r="3951" spans="17:18" x14ac:dyDescent="0.25">
      <c r="Q3951"/>
      <c r="R3951"/>
    </row>
    <row r="3952" spans="17:18" x14ac:dyDescent="0.25">
      <c r="Q3952"/>
      <c r="R3952"/>
    </row>
    <row r="3953" spans="17:18" x14ac:dyDescent="0.25">
      <c r="Q3953"/>
      <c r="R3953"/>
    </row>
    <row r="3954" spans="17:18" x14ac:dyDescent="0.25">
      <c r="Q3954"/>
      <c r="R3954"/>
    </row>
    <row r="3955" spans="17:18" x14ac:dyDescent="0.25">
      <c r="Q3955"/>
      <c r="R3955"/>
    </row>
    <row r="3956" spans="17:18" x14ac:dyDescent="0.25">
      <c r="Q3956"/>
      <c r="R3956"/>
    </row>
    <row r="3957" spans="17:18" x14ac:dyDescent="0.25">
      <c r="Q3957"/>
      <c r="R3957"/>
    </row>
    <row r="3958" spans="17:18" x14ac:dyDescent="0.25">
      <c r="Q3958"/>
      <c r="R3958"/>
    </row>
    <row r="3959" spans="17:18" x14ac:dyDescent="0.25">
      <c r="Q3959"/>
      <c r="R3959"/>
    </row>
    <row r="3960" spans="17:18" x14ac:dyDescent="0.25">
      <c r="Q3960"/>
      <c r="R3960"/>
    </row>
    <row r="3961" spans="17:18" x14ac:dyDescent="0.25">
      <c r="Q3961"/>
      <c r="R3961"/>
    </row>
    <row r="3962" spans="17:18" x14ac:dyDescent="0.25">
      <c r="Q3962"/>
      <c r="R3962"/>
    </row>
    <row r="3963" spans="17:18" x14ac:dyDescent="0.25">
      <c r="Q3963"/>
      <c r="R3963"/>
    </row>
    <row r="3964" spans="17:18" x14ac:dyDescent="0.25">
      <c r="Q3964"/>
      <c r="R3964"/>
    </row>
    <row r="3965" spans="17:18" x14ac:dyDescent="0.25">
      <c r="Q3965"/>
      <c r="R3965"/>
    </row>
    <row r="3966" spans="17:18" x14ac:dyDescent="0.25">
      <c r="Q3966"/>
      <c r="R3966"/>
    </row>
    <row r="3967" spans="17:18" x14ac:dyDescent="0.25">
      <c r="Q3967"/>
      <c r="R3967"/>
    </row>
    <row r="3968" spans="17:18" x14ac:dyDescent="0.25">
      <c r="Q3968"/>
      <c r="R3968"/>
    </row>
    <row r="3969" spans="17:18" x14ac:dyDescent="0.25">
      <c r="Q3969"/>
      <c r="R3969"/>
    </row>
    <row r="3970" spans="17:18" x14ac:dyDescent="0.25">
      <c r="Q3970"/>
      <c r="R3970"/>
    </row>
    <row r="3971" spans="17:18" x14ac:dyDescent="0.25">
      <c r="Q3971"/>
      <c r="R3971"/>
    </row>
    <row r="3972" spans="17:18" x14ac:dyDescent="0.25">
      <c r="Q3972"/>
      <c r="R3972"/>
    </row>
    <row r="3973" spans="17:18" x14ac:dyDescent="0.25">
      <c r="Q3973"/>
      <c r="R3973"/>
    </row>
    <row r="3974" spans="17:18" x14ac:dyDescent="0.25">
      <c r="Q3974"/>
      <c r="R3974"/>
    </row>
    <row r="3975" spans="17:18" x14ac:dyDescent="0.25">
      <c r="Q3975"/>
      <c r="R3975"/>
    </row>
    <row r="3976" spans="17:18" x14ac:dyDescent="0.25">
      <c r="Q3976"/>
      <c r="R3976"/>
    </row>
    <row r="3977" spans="17:18" x14ac:dyDescent="0.25">
      <c r="Q3977"/>
      <c r="R3977"/>
    </row>
    <row r="3978" spans="17:18" x14ac:dyDescent="0.25">
      <c r="Q3978"/>
      <c r="R3978"/>
    </row>
    <row r="3979" spans="17:18" x14ac:dyDescent="0.25">
      <c r="Q3979"/>
      <c r="R3979"/>
    </row>
    <row r="3980" spans="17:18" x14ac:dyDescent="0.25">
      <c r="Q3980"/>
      <c r="R3980"/>
    </row>
    <row r="3981" spans="17:18" x14ac:dyDescent="0.25">
      <c r="Q3981"/>
      <c r="R3981"/>
    </row>
    <row r="3982" spans="17:18" x14ac:dyDescent="0.25">
      <c r="Q3982"/>
      <c r="R3982"/>
    </row>
    <row r="3983" spans="17:18" x14ac:dyDescent="0.25">
      <c r="Q3983"/>
      <c r="R3983"/>
    </row>
    <row r="3984" spans="17:18" x14ac:dyDescent="0.25">
      <c r="Q3984"/>
      <c r="R3984"/>
    </row>
    <row r="3985" spans="17:18" x14ac:dyDescent="0.25">
      <c r="Q3985"/>
      <c r="R3985"/>
    </row>
    <row r="3986" spans="17:18" x14ac:dyDescent="0.25">
      <c r="Q3986"/>
      <c r="R3986"/>
    </row>
    <row r="3987" spans="17:18" x14ac:dyDescent="0.25">
      <c r="Q3987"/>
      <c r="R3987"/>
    </row>
    <row r="3988" spans="17:18" x14ac:dyDescent="0.25">
      <c r="Q3988"/>
      <c r="R3988"/>
    </row>
    <row r="3989" spans="17:18" x14ac:dyDescent="0.25">
      <c r="Q3989"/>
      <c r="R3989"/>
    </row>
    <row r="3990" spans="17:18" x14ac:dyDescent="0.25">
      <c r="Q3990"/>
      <c r="R3990"/>
    </row>
    <row r="3991" spans="17:18" x14ac:dyDescent="0.25">
      <c r="Q3991"/>
      <c r="R3991"/>
    </row>
    <row r="3992" spans="17:18" x14ac:dyDescent="0.25">
      <c r="Q3992"/>
      <c r="R3992"/>
    </row>
    <row r="3993" spans="17:18" x14ac:dyDescent="0.25">
      <c r="Q3993"/>
      <c r="R3993"/>
    </row>
    <row r="3994" spans="17:18" x14ac:dyDescent="0.25">
      <c r="Q3994"/>
      <c r="R3994"/>
    </row>
    <row r="3995" spans="17:18" x14ac:dyDescent="0.25">
      <c r="Q3995"/>
      <c r="R3995"/>
    </row>
    <row r="3996" spans="17:18" x14ac:dyDescent="0.25">
      <c r="Q3996"/>
      <c r="R3996"/>
    </row>
    <row r="3997" spans="17:18" x14ac:dyDescent="0.25">
      <c r="Q3997"/>
      <c r="R3997"/>
    </row>
    <row r="3998" spans="17:18" x14ac:dyDescent="0.25">
      <c r="Q3998"/>
      <c r="R3998"/>
    </row>
    <row r="3999" spans="17:18" x14ac:dyDescent="0.25">
      <c r="Q3999"/>
      <c r="R3999"/>
    </row>
    <row r="4000" spans="17:18" x14ac:dyDescent="0.25">
      <c r="Q4000"/>
      <c r="R4000"/>
    </row>
    <row r="4001" spans="17:18" x14ac:dyDescent="0.25">
      <c r="Q4001"/>
      <c r="R4001"/>
    </row>
    <row r="4002" spans="17:18" x14ac:dyDescent="0.25">
      <c r="Q4002"/>
      <c r="R4002"/>
    </row>
    <row r="4003" spans="17:18" x14ac:dyDescent="0.25">
      <c r="Q4003"/>
      <c r="R4003"/>
    </row>
    <row r="4004" spans="17:18" x14ac:dyDescent="0.25">
      <c r="Q4004"/>
      <c r="R4004"/>
    </row>
    <row r="4005" spans="17:18" x14ac:dyDescent="0.25">
      <c r="Q4005"/>
      <c r="R4005"/>
    </row>
    <row r="4006" spans="17:18" x14ac:dyDescent="0.25">
      <c r="Q4006"/>
      <c r="R4006"/>
    </row>
    <row r="4007" spans="17:18" x14ac:dyDescent="0.25">
      <c r="Q4007"/>
      <c r="R4007"/>
    </row>
    <row r="4008" spans="17:18" x14ac:dyDescent="0.25">
      <c r="Q4008"/>
      <c r="R4008"/>
    </row>
    <row r="4009" spans="17:18" x14ac:dyDescent="0.25">
      <c r="Q4009"/>
      <c r="R4009"/>
    </row>
    <row r="4010" spans="17:18" x14ac:dyDescent="0.25">
      <c r="Q4010"/>
      <c r="R4010"/>
    </row>
    <row r="4011" spans="17:18" x14ac:dyDescent="0.25">
      <c r="Q4011"/>
      <c r="R4011"/>
    </row>
    <row r="4012" spans="17:18" x14ac:dyDescent="0.25">
      <c r="Q4012"/>
      <c r="R4012"/>
    </row>
    <row r="4013" spans="17:18" x14ac:dyDescent="0.25">
      <c r="Q4013"/>
      <c r="R4013"/>
    </row>
    <row r="4014" spans="17:18" x14ac:dyDescent="0.25">
      <c r="Q4014"/>
      <c r="R4014"/>
    </row>
    <row r="4015" spans="17:18" x14ac:dyDescent="0.25">
      <c r="Q4015"/>
      <c r="R4015"/>
    </row>
    <row r="4016" spans="17:18" x14ac:dyDescent="0.25">
      <c r="Q4016"/>
      <c r="R4016"/>
    </row>
    <row r="4017" spans="17:18" x14ac:dyDescent="0.25">
      <c r="Q4017"/>
      <c r="R4017"/>
    </row>
    <row r="4018" spans="17:18" x14ac:dyDescent="0.25">
      <c r="Q4018"/>
      <c r="R4018"/>
    </row>
    <row r="4019" spans="17:18" x14ac:dyDescent="0.25">
      <c r="Q4019"/>
      <c r="R4019"/>
    </row>
    <row r="4020" spans="17:18" x14ac:dyDescent="0.25">
      <c r="Q4020"/>
      <c r="R4020"/>
    </row>
    <row r="4021" spans="17:18" x14ac:dyDescent="0.25">
      <c r="Q4021"/>
      <c r="R4021"/>
    </row>
    <row r="4022" spans="17:18" x14ac:dyDescent="0.25">
      <c r="Q4022"/>
      <c r="R4022"/>
    </row>
    <row r="4023" spans="17:18" x14ac:dyDescent="0.25">
      <c r="Q4023"/>
      <c r="R4023"/>
    </row>
    <row r="4024" spans="17:18" x14ac:dyDescent="0.25">
      <c r="Q4024"/>
      <c r="R4024"/>
    </row>
    <row r="4025" spans="17:18" x14ac:dyDescent="0.25">
      <c r="Q4025"/>
      <c r="R4025"/>
    </row>
    <row r="4026" spans="17:18" x14ac:dyDescent="0.25">
      <c r="Q4026"/>
      <c r="R4026"/>
    </row>
    <row r="4027" spans="17:18" x14ac:dyDescent="0.25">
      <c r="Q4027"/>
      <c r="R4027"/>
    </row>
    <row r="4028" spans="17:18" x14ac:dyDescent="0.25">
      <c r="Q4028"/>
      <c r="R4028"/>
    </row>
    <row r="4029" spans="17:18" x14ac:dyDescent="0.25">
      <c r="Q4029"/>
      <c r="R4029"/>
    </row>
    <row r="4030" spans="17:18" x14ac:dyDescent="0.25">
      <c r="Q4030"/>
      <c r="R4030"/>
    </row>
    <row r="4031" spans="17:18" x14ac:dyDescent="0.25">
      <c r="Q4031"/>
      <c r="R4031"/>
    </row>
    <row r="4032" spans="17:18" x14ac:dyDescent="0.25">
      <c r="Q4032"/>
      <c r="R4032"/>
    </row>
    <row r="4033" spans="17:18" x14ac:dyDescent="0.25">
      <c r="Q4033"/>
      <c r="R4033"/>
    </row>
    <row r="4034" spans="17:18" x14ac:dyDescent="0.25">
      <c r="Q4034"/>
      <c r="R4034"/>
    </row>
    <row r="4035" spans="17:18" x14ac:dyDescent="0.25">
      <c r="Q4035"/>
      <c r="R4035"/>
    </row>
    <row r="4036" spans="17:18" x14ac:dyDescent="0.25">
      <c r="Q4036"/>
      <c r="R4036"/>
    </row>
    <row r="4037" spans="17:18" x14ac:dyDescent="0.25">
      <c r="Q4037"/>
      <c r="R4037"/>
    </row>
    <row r="4038" spans="17:18" x14ac:dyDescent="0.25">
      <c r="Q4038"/>
      <c r="R4038"/>
    </row>
    <row r="4039" spans="17:18" x14ac:dyDescent="0.25">
      <c r="Q4039"/>
      <c r="R4039"/>
    </row>
    <row r="4040" spans="17:18" x14ac:dyDescent="0.25">
      <c r="Q4040"/>
      <c r="R4040"/>
    </row>
    <row r="4041" spans="17:18" x14ac:dyDescent="0.25">
      <c r="Q4041"/>
      <c r="R4041"/>
    </row>
    <row r="4042" spans="17:18" x14ac:dyDescent="0.25">
      <c r="Q4042"/>
      <c r="R4042"/>
    </row>
    <row r="4043" spans="17:18" x14ac:dyDescent="0.25">
      <c r="Q4043"/>
      <c r="R4043"/>
    </row>
    <row r="4044" spans="17:18" x14ac:dyDescent="0.25">
      <c r="Q4044"/>
      <c r="R4044"/>
    </row>
    <row r="4045" spans="17:18" x14ac:dyDescent="0.25">
      <c r="Q4045"/>
      <c r="R4045"/>
    </row>
    <row r="4046" spans="17:18" x14ac:dyDescent="0.25">
      <c r="Q4046"/>
      <c r="R4046"/>
    </row>
    <row r="4047" spans="17:18" x14ac:dyDescent="0.25">
      <c r="Q4047"/>
      <c r="R4047"/>
    </row>
    <row r="4048" spans="17:18" x14ac:dyDescent="0.25">
      <c r="Q4048"/>
      <c r="R4048"/>
    </row>
    <row r="4049" spans="17:18" x14ac:dyDescent="0.25">
      <c r="Q4049"/>
      <c r="R4049"/>
    </row>
    <row r="4050" spans="17:18" x14ac:dyDescent="0.25">
      <c r="Q4050"/>
      <c r="R4050"/>
    </row>
    <row r="4051" spans="17:18" x14ac:dyDescent="0.25">
      <c r="Q4051"/>
      <c r="R4051"/>
    </row>
    <row r="4052" spans="17:18" x14ac:dyDescent="0.25">
      <c r="Q4052"/>
      <c r="R4052"/>
    </row>
    <row r="4053" spans="17:18" x14ac:dyDescent="0.25">
      <c r="Q4053"/>
      <c r="R4053"/>
    </row>
    <row r="4054" spans="17:18" x14ac:dyDescent="0.25">
      <c r="Q4054"/>
      <c r="R4054"/>
    </row>
    <row r="4055" spans="17:18" x14ac:dyDescent="0.25">
      <c r="Q4055"/>
      <c r="R4055"/>
    </row>
    <row r="4056" spans="17:18" x14ac:dyDescent="0.25">
      <c r="Q4056"/>
      <c r="R4056"/>
    </row>
    <row r="4057" spans="17:18" x14ac:dyDescent="0.25">
      <c r="Q4057"/>
      <c r="R4057"/>
    </row>
    <row r="4058" spans="17:18" x14ac:dyDescent="0.25">
      <c r="Q4058"/>
      <c r="R4058"/>
    </row>
    <row r="4059" spans="17:18" x14ac:dyDescent="0.25">
      <c r="Q4059"/>
      <c r="R4059"/>
    </row>
    <row r="4060" spans="17:18" x14ac:dyDescent="0.25">
      <c r="Q4060"/>
      <c r="R4060"/>
    </row>
    <row r="4061" spans="17:18" x14ac:dyDescent="0.25">
      <c r="Q4061"/>
      <c r="R4061"/>
    </row>
    <row r="4062" spans="17:18" x14ac:dyDescent="0.25">
      <c r="Q4062"/>
      <c r="R4062"/>
    </row>
    <row r="4063" spans="17:18" x14ac:dyDescent="0.25">
      <c r="Q4063"/>
      <c r="R4063"/>
    </row>
    <row r="4064" spans="17:18" x14ac:dyDescent="0.25">
      <c r="Q4064"/>
      <c r="R4064"/>
    </row>
    <row r="4065" spans="17:18" x14ac:dyDescent="0.25">
      <c r="Q4065"/>
      <c r="R4065"/>
    </row>
    <row r="4066" spans="17:18" x14ac:dyDescent="0.25">
      <c r="Q4066"/>
      <c r="R4066"/>
    </row>
    <row r="4067" spans="17:18" x14ac:dyDescent="0.25">
      <c r="Q4067"/>
      <c r="R4067"/>
    </row>
    <row r="4068" spans="17:18" x14ac:dyDescent="0.25">
      <c r="Q4068"/>
      <c r="R4068"/>
    </row>
    <row r="4069" spans="17:18" x14ac:dyDescent="0.25">
      <c r="Q4069"/>
      <c r="R4069"/>
    </row>
    <row r="4070" spans="17:18" x14ac:dyDescent="0.25">
      <c r="Q4070"/>
      <c r="R4070"/>
    </row>
    <row r="4071" spans="17:18" x14ac:dyDescent="0.25">
      <c r="Q4071"/>
      <c r="R4071"/>
    </row>
    <row r="4072" spans="17:18" x14ac:dyDescent="0.25">
      <c r="Q4072"/>
      <c r="R4072"/>
    </row>
    <row r="4073" spans="17:18" x14ac:dyDescent="0.25">
      <c r="Q4073"/>
      <c r="R4073"/>
    </row>
    <row r="4074" spans="17:18" x14ac:dyDescent="0.25">
      <c r="Q4074"/>
      <c r="R4074"/>
    </row>
    <row r="4075" spans="17:18" x14ac:dyDescent="0.25">
      <c r="Q4075"/>
      <c r="R4075"/>
    </row>
    <row r="4076" spans="17:18" x14ac:dyDescent="0.25">
      <c r="Q4076"/>
      <c r="R4076"/>
    </row>
    <row r="4077" spans="17:18" x14ac:dyDescent="0.25">
      <c r="Q4077"/>
      <c r="R4077"/>
    </row>
    <row r="4078" spans="17:18" x14ac:dyDescent="0.25">
      <c r="Q4078"/>
      <c r="R4078"/>
    </row>
    <row r="4079" spans="17:18" x14ac:dyDescent="0.25">
      <c r="Q4079"/>
      <c r="R4079"/>
    </row>
    <row r="4080" spans="17:18" x14ac:dyDescent="0.25">
      <c r="Q4080"/>
      <c r="R4080"/>
    </row>
    <row r="4081" spans="17:18" x14ac:dyDescent="0.25">
      <c r="Q4081"/>
      <c r="R4081"/>
    </row>
    <row r="4082" spans="17:18" x14ac:dyDescent="0.25">
      <c r="Q4082"/>
      <c r="R4082"/>
    </row>
    <row r="4083" spans="17:18" x14ac:dyDescent="0.25">
      <c r="Q4083"/>
      <c r="R4083"/>
    </row>
    <row r="4084" spans="17:18" x14ac:dyDescent="0.25">
      <c r="Q4084"/>
      <c r="R4084"/>
    </row>
    <row r="4085" spans="17:18" x14ac:dyDescent="0.25">
      <c r="Q4085"/>
      <c r="R4085"/>
    </row>
    <row r="4086" spans="17:18" x14ac:dyDescent="0.25">
      <c r="Q4086"/>
      <c r="R4086"/>
    </row>
    <row r="4087" spans="17:18" x14ac:dyDescent="0.25">
      <c r="Q4087"/>
      <c r="R4087"/>
    </row>
    <row r="4088" spans="17:18" x14ac:dyDescent="0.25">
      <c r="Q4088"/>
      <c r="R4088"/>
    </row>
    <row r="4089" spans="17:18" x14ac:dyDescent="0.25">
      <c r="Q4089"/>
      <c r="R4089"/>
    </row>
    <row r="4090" spans="17:18" x14ac:dyDescent="0.25">
      <c r="Q4090"/>
      <c r="R4090"/>
    </row>
    <row r="4091" spans="17:18" x14ac:dyDescent="0.25">
      <c r="Q4091"/>
      <c r="R4091"/>
    </row>
    <row r="4092" spans="17:18" x14ac:dyDescent="0.25">
      <c r="Q4092"/>
      <c r="R4092"/>
    </row>
    <row r="4093" spans="17:18" x14ac:dyDescent="0.25">
      <c r="Q4093"/>
      <c r="R4093"/>
    </row>
    <row r="4094" spans="17:18" x14ac:dyDescent="0.25">
      <c r="Q4094"/>
      <c r="R4094"/>
    </row>
    <row r="4095" spans="17:18" x14ac:dyDescent="0.25">
      <c r="Q4095"/>
      <c r="R4095"/>
    </row>
    <row r="4096" spans="17:18" x14ac:dyDescent="0.25">
      <c r="Q4096"/>
      <c r="R4096"/>
    </row>
    <row r="4097" spans="17:18" x14ac:dyDescent="0.25">
      <c r="Q4097"/>
      <c r="R4097"/>
    </row>
    <row r="4098" spans="17:18" x14ac:dyDescent="0.25">
      <c r="Q4098"/>
      <c r="R4098"/>
    </row>
    <row r="4099" spans="17:18" x14ac:dyDescent="0.25">
      <c r="Q4099"/>
      <c r="R4099"/>
    </row>
    <row r="4100" spans="17:18" x14ac:dyDescent="0.25">
      <c r="Q4100"/>
      <c r="R4100"/>
    </row>
    <row r="4101" spans="17:18" x14ac:dyDescent="0.25">
      <c r="Q4101"/>
      <c r="R4101"/>
    </row>
    <row r="4102" spans="17:18" x14ac:dyDescent="0.25">
      <c r="Q4102"/>
      <c r="R4102"/>
    </row>
    <row r="4103" spans="17:18" x14ac:dyDescent="0.25">
      <c r="Q4103"/>
      <c r="R4103"/>
    </row>
    <row r="4104" spans="17:18" x14ac:dyDescent="0.25">
      <c r="Q4104"/>
      <c r="R4104"/>
    </row>
    <row r="4105" spans="17:18" x14ac:dyDescent="0.25">
      <c r="Q4105"/>
      <c r="R4105"/>
    </row>
    <row r="4106" spans="17:18" x14ac:dyDescent="0.25">
      <c r="Q4106"/>
      <c r="R4106"/>
    </row>
    <row r="4107" spans="17:18" x14ac:dyDescent="0.25">
      <c r="Q4107"/>
      <c r="R4107"/>
    </row>
    <row r="4108" spans="17:18" x14ac:dyDescent="0.25">
      <c r="Q4108"/>
      <c r="R4108"/>
    </row>
    <row r="4109" spans="17:18" x14ac:dyDescent="0.25">
      <c r="Q4109"/>
      <c r="R4109"/>
    </row>
    <row r="4110" spans="17:18" x14ac:dyDescent="0.25">
      <c r="Q4110"/>
      <c r="R4110"/>
    </row>
    <row r="4111" spans="17:18" x14ac:dyDescent="0.25">
      <c r="Q4111"/>
      <c r="R4111"/>
    </row>
    <row r="4112" spans="17:18" x14ac:dyDescent="0.25">
      <c r="Q4112"/>
      <c r="R4112"/>
    </row>
    <row r="4113" spans="17:18" x14ac:dyDescent="0.25">
      <c r="Q4113"/>
      <c r="R4113"/>
    </row>
    <row r="4114" spans="17:18" x14ac:dyDescent="0.25">
      <c r="Q4114"/>
      <c r="R4114"/>
    </row>
    <row r="4115" spans="17:18" x14ac:dyDescent="0.25">
      <c r="Q4115"/>
      <c r="R4115"/>
    </row>
    <row r="4116" spans="17:18" x14ac:dyDescent="0.25">
      <c r="Q4116"/>
      <c r="R4116"/>
    </row>
    <row r="4117" spans="17:18" x14ac:dyDescent="0.25">
      <c r="Q4117"/>
      <c r="R4117"/>
    </row>
    <row r="4118" spans="17:18" x14ac:dyDescent="0.25">
      <c r="Q4118"/>
      <c r="R4118"/>
    </row>
    <row r="4119" spans="17:18" x14ac:dyDescent="0.25">
      <c r="Q4119"/>
      <c r="R4119"/>
    </row>
    <row r="4120" spans="17:18" x14ac:dyDescent="0.25">
      <c r="Q4120"/>
      <c r="R4120"/>
    </row>
    <row r="4121" spans="17:18" x14ac:dyDescent="0.25">
      <c r="Q4121"/>
      <c r="R4121"/>
    </row>
    <row r="4122" spans="17:18" x14ac:dyDescent="0.25">
      <c r="Q4122"/>
      <c r="R4122"/>
    </row>
    <row r="4123" spans="17:18" x14ac:dyDescent="0.25">
      <c r="Q4123"/>
      <c r="R4123"/>
    </row>
    <row r="4124" spans="17:18" x14ac:dyDescent="0.25">
      <c r="Q4124"/>
      <c r="R4124"/>
    </row>
    <row r="4125" spans="17:18" x14ac:dyDescent="0.25">
      <c r="Q4125"/>
      <c r="R4125"/>
    </row>
    <row r="4126" spans="17:18" x14ac:dyDescent="0.25">
      <c r="Q4126"/>
      <c r="R4126"/>
    </row>
    <row r="4127" spans="17:18" x14ac:dyDescent="0.25">
      <c r="Q4127"/>
      <c r="R4127"/>
    </row>
    <row r="4128" spans="17:18" x14ac:dyDescent="0.25">
      <c r="Q4128"/>
      <c r="R4128"/>
    </row>
    <row r="4129" spans="17:18" x14ac:dyDescent="0.25">
      <c r="Q4129"/>
      <c r="R4129"/>
    </row>
    <row r="4130" spans="17:18" x14ac:dyDescent="0.25">
      <c r="Q4130"/>
      <c r="R4130"/>
    </row>
    <row r="4131" spans="17:18" x14ac:dyDescent="0.25">
      <c r="Q4131"/>
      <c r="R4131"/>
    </row>
    <row r="4132" spans="17:18" x14ac:dyDescent="0.25">
      <c r="Q4132"/>
      <c r="R4132"/>
    </row>
    <row r="4133" spans="17:18" x14ac:dyDescent="0.25">
      <c r="Q4133"/>
      <c r="R4133"/>
    </row>
    <row r="4134" spans="17:18" x14ac:dyDescent="0.25">
      <c r="Q4134"/>
      <c r="R4134"/>
    </row>
    <row r="4135" spans="17:18" x14ac:dyDescent="0.25">
      <c r="Q4135"/>
      <c r="R4135"/>
    </row>
    <row r="4136" spans="17:18" x14ac:dyDescent="0.25">
      <c r="Q4136"/>
      <c r="R4136"/>
    </row>
    <row r="4137" spans="17:18" x14ac:dyDescent="0.25">
      <c r="Q4137"/>
      <c r="R4137"/>
    </row>
    <row r="4138" spans="17:18" x14ac:dyDescent="0.25">
      <c r="Q4138"/>
      <c r="R4138"/>
    </row>
    <row r="4139" spans="17:18" x14ac:dyDescent="0.25">
      <c r="Q4139"/>
      <c r="R4139"/>
    </row>
    <row r="4140" spans="17:18" x14ac:dyDescent="0.25">
      <c r="Q4140"/>
      <c r="R4140"/>
    </row>
    <row r="4141" spans="17:18" x14ac:dyDescent="0.25">
      <c r="Q4141"/>
      <c r="R4141"/>
    </row>
    <row r="4142" spans="17:18" x14ac:dyDescent="0.25">
      <c r="Q4142"/>
      <c r="R4142"/>
    </row>
    <row r="4143" spans="17:18" x14ac:dyDescent="0.25">
      <c r="Q4143"/>
      <c r="R4143"/>
    </row>
    <row r="4144" spans="17:18" x14ac:dyDescent="0.25">
      <c r="Q4144"/>
      <c r="R4144"/>
    </row>
    <row r="4145" spans="17:18" x14ac:dyDescent="0.25">
      <c r="Q4145"/>
      <c r="R4145"/>
    </row>
    <row r="4146" spans="17:18" x14ac:dyDescent="0.25">
      <c r="Q4146"/>
      <c r="R4146"/>
    </row>
    <row r="4147" spans="17:18" x14ac:dyDescent="0.25">
      <c r="Q4147"/>
      <c r="R4147"/>
    </row>
    <row r="4148" spans="17:18" x14ac:dyDescent="0.25">
      <c r="Q4148"/>
      <c r="R4148"/>
    </row>
    <row r="4149" spans="17:18" x14ac:dyDescent="0.25">
      <c r="Q4149"/>
      <c r="R4149"/>
    </row>
    <row r="4150" spans="17:18" x14ac:dyDescent="0.25">
      <c r="Q4150"/>
      <c r="R4150"/>
    </row>
    <row r="4151" spans="17:18" x14ac:dyDescent="0.25">
      <c r="Q4151"/>
      <c r="R4151"/>
    </row>
    <row r="4152" spans="17:18" x14ac:dyDescent="0.25">
      <c r="Q4152"/>
      <c r="R4152"/>
    </row>
    <row r="4153" spans="17:18" x14ac:dyDescent="0.25">
      <c r="Q4153"/>
      <c r="R4153"/>
    </row>
    <row r="4154" spans="17:18" x14ac:dyDescent="0.25">
      <c r="Q4154"/>
      <c r="R4154"/>
    </row>
    <row r="4155" spans="17:18" x14ac:dyDescent="0.25">
      <c r="Q4155"/>
      <c r="R4155"/>
    </row>
    <row r="4156" spans="17:18" x14ac:dyDescent="0.25">
      <c r="Q4156"/>
      <c r="R4156"/>
    </row>
    <row r="4157" spans="17:18" x14ac:dyDescent="0.25">
      <c r="Q4157"/>
      <c r="R4157"/>
    </row>
    <row r="4158" spans="17:18" x14ac:dyDescent="0.25">
      <c r="Q4158"/>
      <c r="R4158"/>
    </row>
    <row r="4159" spans="17:18" x14ac:dyDescent="0.25">
      <c r="Q4159"/>
      <c r="R4159"/>
    </row>
    <row r="4160" spans="17:18" x14ac:dyDescent="0.25">
      <c r="Q4160"/>
      <c r="R4160"/>
    </row>
    <row r="4161" spans="17:18" x14ac:dyDescent="0.25">
      <c r="Q4161"/>
      <c r="R4161"/>
    </row>
    <row r="4162" spans="17:18" x14ac:dyDescent="0.25">
      <c r="Q4162"/>
      <c r="R4162"/>
    </row>
    <row r="4163" spans="17:18" x14ac:dyDescent="0.25">
      <c r="Q4163"/>
      <c r="R4163"/>
    </row>
    <row r="4164" spans="17:18" x14ac:dyDescent="0.25">
      <c r="Q4164"/>
      <c r="R4164"/>
    </row>
    <row r="4165" spans="17:18" x14ac:dyDescent="0.25">
      <c r="Q4165"/>
      <c r="R4165"/>
    </row>
    <row r="4166" spans="17:18" x14ac:dyDescent="0.25">
      <c r="Q4166"/>
      <c r="R4166"/>
    </row>
    <row r="4167" spans="17:18" x14ac:dyDescent="0.25">
      <c r="Q4167"/>
      <c r="R4167"/>
    </row>
    <row r="4168" spans="17:18" x14ac:dyDescent="0.25">
      <c r="Q4168"/>
      <c r="R4168"/>
    </row>
    <row r="4169" spans="17:18" x14ac:dyDescent="0.25">
      <c r="Q4169"/>
      <c r="R4169"/>
    </row>
    <row r="4170" spans="17:18" x14ac:dyDescent="0.25">
      <c r="Q4170"/>
      <c r="R4170"/>
    </row>
    <row r="4171" spans="17:18" x14ac:dyDescent="0.25">
      <c r="Q4171"/>
      <c r="R4171"/>
    </row>
    <row r="4172" spans="17:18" x14ac:dyDescent="0.25">
      <c r="Q4172"/>
      <c r="R4172"/>
    </row>
    <row r="4173" spans="17:18" x14ac:dyDescent="0.25">
      <c r="Q4173"/>
      <c r="R4173"/>
    </row>
    <row r="4174" spans="17:18" x14ac:dyDescent="0.25">
      <c r="Q4174"/>
      <c r="R4174"/>
    </row>
    <row r="4175" spans="17:18" x14ac:dyDescent="0.25">
      <c r="Q4175"/>
      <c r="R4175"/>
    </row>
    <row r="4176" spans="17:18" x14ac:dyDescent="0.25">
      <c r="Q4176"/>
      <c r="R4176"/>
    </row>
    <row r="4177" spans="17:18" x14ac:dyDescent="0.25">
      <c r="Q4177"/>
      <c r="R4177"/>
    </row>
    <row r="4178" spans="17:18" x14ac:dyDescent="0.25">
      <c r="Q4178"/>
      <c r="R4178"/>
    </row>
    <row r="4179" spans="17:18" x14ac:dyDescent="0.25">
      <c r="Q4179"/>
      <c r="R4179"/>
    </row>
    <row r="4180" spans="17:18" x14ac:dyDescent="0.25">
      <c r="Q4180"/>
      <c r="R4180"/>
    </row>
    <row r="4181" spans="17:18" x14ac:dyDescent="0.25">
      <c r="Q4181"/>
      <c r="R4181"/>
    </row>
    <row r="4182" spans="17:18" x14ac:dyDescent="0.25">
      <c r="Q4182"/>
      <c r="R4182"/>
    </row>
    <row r="4183" spans="17:18" x14ac:dyDescent="0.25">
      <c r="Q4183"/>
      <c r="R4183"/>
    </row>
    <row r="4184" spans="17:18" x14ac:dyDescent="0.25">
      <c r="Q4184"/>
      <c r="R4184"/>
    </row>
    <row r="4185" spans="17:18" x14ac:dyDescent="0.25">
      <c r="Q4185"/>
      <c r="R4185"/>
    </row>
    <row r="4186" spans="17:18" x14ac:dyDescent="0.25">
      <c r="Q4186"/>
      <c r="R4186"/>
    </row>
    <row r="4187" spans="17:18" x14ac:dyDescent="0.25">
      <c r="Q4187"/>
      <c r="R4187"/>
    </row>
    <row r="4188" spans="17:18" x14ac:dyDescent="0.25">
      <c r="Q4188"/>
      <c r="R4188"/>
    </row>
    <row r="4189" spans="17:18" x14ac:dyDescent="0.25">
      <c r="Q4189"/>
      <c r="R4189"/>
    </row>
    <row r="4190" spans="17:18" x14ac:dyDescent="0.25">
      <c r="Q4190"/>
      <c r="R4190"/>
    </row>
    <row r="4191" spans="17:18" x14ac:dyDescent="0.25">
      <c r="Q4191"/>
      <c r="R4191"/>
    </row>
    <row r="4192" spans="17:18" x14ac:dyDescent="0.25">
      <c r="Q4192"/>
      <c r="R4192"/>
    </row>
    <row r="4193" spans="17:18" x14ac:dyDescent="0.25">
      <c r="Q4193"/>
      <c r="R4193"/>
    </row>
    <row r="4194" spans="17:18" x14ac:dyDescent="0.25">
      <c r="Q4194"/>
      <c r="R4194"/>
    </row>
    <row r="4195" spans="17:18" x14ac:dyDescent="0.25">
      <c r="Q4195"/>
      <c r="R4195"/>
    </row>
    <row r="4196" spans="17:18" x14ac:dyDescent="0.25">
      <c r="Q4196"/>
      <c r="R4196"/>
    </row>
    <row r="4197" spans="17:18" x14ac:dyDescent="0.25">
      <c r="Q4197"/>
      <c r="R4197"/>
    </row>
    <row r="4198" spans="17:18" x14ac:dyDescent="0.25">
      <c r="Q4198"/>
      <c r="R4198"/>
    </row>
    <row r="4199" spans="17:18" x14ac:dyDescent="0.25">
      <c r="Q4199"/>
      <c r="R4199"/>
    </row>
    <row r="4200" spans="17:18" x14ac:dyDescent="0.25">
      <c r="Q4200"/>
      <c r="R4200"/>
    </row>
    <row r="4201" spans="17:18" x14ac:dyDescent="0.25">
      <c r="Q4201"/>
      <c r="R4201"/>
    </row>
    <row r="4202" spans="17:18" x14ac:dyDescent="0.25">
      <c r="Q4202"/>
      <c r="R4202"/>
    </row>
    <row r="4203" spans="17:18" x14ac:dyDescent="0.25">
      <c r="Q4203"/>
      <c r="R4203"/>
    </row>
    <row r="4204" spans="17:18" x14ac:dyDescent="0.25">
      <c r="Q4204"/>
      <c r="R4204"/>
    </row>
    <row r="4205" spans="17:18" x14ac:dyDescent="0.25">
      <c r="Q4205"/>
      <c r="R4205"/>
    </row>
    <row r="4206" spans="17:18" x14ac:dyDescent="0.25">
      <c r="Q4206"/>
      <c r="R4206"/>
    </row>
    <row r="4207" spans="17:18" x14ac:dyDescent="0.25">
      <c r="Q4207"/>
      <c r="R4207"/>
    </row>
    <row r="4208" spans="17:18" x14ac:dyDescent="0.25">
      <c r="Q4208"/>
      <c r="R4208"/>
    </row>
    <row r="4209" spans="17:18" x14ac:dyDescent="0.25">
      <c r="Q4209"/>
      <c r="R4209"/>
    </row>
    <row r="4210" spans="17:18" x14ac:dyDescent="0.25">
      <c r="Q4210"/>
      <c r="R4210"/>
    </row>
    <row r="4211" spans="17:18" x14ac:dyDescent="0.25">
      <c r="Q4211"/>
      <c r="R4211"/>
    </row>
    <row r="4212" spans="17:18" x14ac:dyDescent="0.25">
      <c r="Q4212"/>
      <c r="R4212"/>
    </row>
    <row r="4213" spans="17:18" x14ac:dyDescent="0.25">
      <c r="Q4213"/>
      <c r="R4213"/>
    </row>
    <row r="4214" spans="17:18" x14ac:dyDescent="0.25">
      <c r="Q4214"/>
      <c r="R4214"/>
    </row>
    <row r="4215" spans="17:18" x14ac:dyDescent="0.25">
      <c r="Q4215"/>
      <c r="R4215"/>
    </row>
    <row r="4216" spans="17:18" x14ac:dyDescent="0.25">
      <c r="Q4216"/>
      <c r="R4216"/>
    </row>
    <row r="4217" spans="17:18" x14ac:dyDescent="0.25">
      <c r="Q4217"/>
      <c r="R4217"/>
    </row>
    <row r="4218" spans="17:18" x14ac:dyDescent="0.25">
      <c r="Q4218"/>
      <c r="R4218"/>
    </row>
    <row r="4219" spans="17:18" x14ac:dyDescent="0.25">
      <c r="Q4219"/>
      <c r="R4219"/>
    </row>
    <row r="4220" spans="17:18" x14ac:dyDescent="0.25">
      <c r="Q4220"/>
      <c r="R4220"/>
    </row>
    <row r="4221" spans="17:18" x14ac:dyDescent="0.25">
      <c r="Q4221"/>
      <c r="R4221"/>
    </row>
    <row r="4222" spans="17:18" x14ac:dyDescent="0.25">
      <c r="Q4222"/>
      <c r="R4222"/>
    </row>
    <row r="4223" spans="17:18" x14ac:dyDescent="0.25">
      <c r="Q4223"/>
      <c r="R4223"/>
    </row>
    <row r="4224" spans="17:18" x14ac:dyDescent="0.25">
      <c r="Q4224"/>
      <c r="R4224"/>
    </row>
    <row r="4225" spans="17:18" x14ac:dyDescent="0.25">
      <c r="Q4225"/>
      <c r="R4225"/>
    </row>
    <row r="4226" spans="17:18" x14ac:dyDescent="0.25">
      <c r="Q4226"/>
      <c r="R4226"/>
    </row>
    <row r="4227" spans="17:18" x14ac:dyDescent="0.25">
      <c r="Q4227"/>
      <c r="R4227"/>
    </row>
    <row r="4228" spans="17:18" x14ac:dyDescent="0.25">
      <c r="Q4228"/>
      <c r="R4228"/>
    </row>
    <row r="4229" spans="17:18" x14ac:dyDescent="0.25">
      <c r="Q4229"/>
      <c r="R4229"/>
    </row>
    <row r="4230" spans="17:18" x14ac:dyDescent="0.25">
      <c r="Q4230"/>
      <c r="R4230"/>
    </row>
    <row r="4231" spans="17:18" x14ac:dyDescent="0.25">
      <c r="Q4231"/>
      <c r="R4231"/>
    </row>
    <row r="4232" spans="17:18" x14ac:dyDescent="0.25">
      <c r="Q4232"/>
      <c r="R4232"/>
    </row>
    <row r="4233" spans="17:18" x14ac:dyDescent="0.25">
      <c r="Q4233"/>
      <c r="R4233"/>
    </row>
    <row r="4234" spans="17:18" x14ac:dyDescent="0.25">
      <c r="Q4234"/>
      <c r="R4234"/>
    </row>
    <row r="4235" spans="17:18" x14ac:dyDescent="0.25">
      <c r="Q4235"/>
      <c r="R4235"/>
    </row>
    <row r="4236" spans="17:18" x14ac:dyDescent="0.25">
      <c r="Q4236"/>
      <c r="R4236"/>
    </row>
    <row r="4237" spans="17:18" x14ac:dyDescent="0.25">
      <c r="Q4237"/>
      <c r="R4237"/>
    </row>
    <row r="4238" spans="17:18" x14ac:dyDescent="0.25">
      <c r="Q4238"/>
      <c r="R4238"/>
    </row>
    <row r="4239" spans="17:18" x14ac:dyDescent="0.25">
      <c r="Q4239"/>
      <c r="R4239"/>
    </row>
    <row r="4240" spans="17:18" x14ac:dyDescent="0.25">
      <c r="Q4240"/>
      <c r="R4240"/>
    </row>
    <row r="4241" spans="17:18" x14ac:dyDescent="0.25">
      <c r="Q4241"/>
      <c r="R4241"/>
    </row>
    <row r="4242" spans="17:18" x14ac:dyDescent="0.25">
      <c r="Q4242"/>
      <c r="R4242"/>
    </row>
    <row r="4243" spans="17:18" x14ac:dyDescent="0.25">
      <c r="Q4243"/>
      <c r="R4243"/>
    </row>
    <row r="4244" spans="17:18" x14ac:dyDescent="0.25">
      <c r="Q4244"/>
      <c r="R4244"/>
    </row>
    <row r="4245" spans="17:18" x14ac:dyDescent="0.25">
      <c r="Q4245"/>
      <c r="R4245"/>
    </row>
    <row r="4246" spans="17:18" x14ac:dyDescent="0.25">
      <c r="Q4246"/>
      <c r="R4246"/>
    </row>
    <row r="4247" spans="17:18" x14ac:dyDescent="0.25">
      <c r="Q4247"/>
      <c r="R4247"/>
    </row>
    <row r="4248" spans="17:18" x14ac:dyDescent="0.25">
      <c r="Q4248"/>
      <c r="R4248"/>
    </row>
    <row r="4249" spans="17:18" x14ac:dyDescent="0.25">
      <c r="Q4249"/>
      <c r="R4249"/>
    </row>
    <row r="4250" spans="17:18" x14ac:dyDescent="0.25">
      <c r="Q4250"/>
      <c r="R4250"/>
    </row>
    <row r="4251" spans="17:18" x14ac:dyDescent="0.25">
      <c r="Q4251"/>
      <c r="R4251"/>
    </row>
    <row r="4252" spans="17:18" x14ac:dyDescent="0.25">
      <c r="Q4252"/>
      <c r="R4252"/>
    </row>
    <row r="4253" spans="17:18" x14ac:dyDescent="0.25">
      <c r="Q4253"/>
      <c r="R4253"/>
    </row>
    <row r="4254" spans="17:18" x14ac:dyDescent="0.25">
      <c r="Q4254"/>
      <c r="R4254"/>
    </row>
    <row r="4255" spans="17:18" x14ac:dyDescent="0.25">
      <c r="Q4255"/>
      <c r="R4255"/>
    </row>
    <row r="4256" spans="17:18" x14ac:dyDescent="0.25">
      <c r="Q4256"/>
      <c r="R4256"/>
    </row>
    <row r="4257" spans="17:18" x14ac:dyDescent="0.25">
      <c r="Q4257"/>
      <c r="R4257"/>
    </row>
    <row r="4258" spans="17:18" x14ac:dyDescent="0.25">
      <c r="Q4258"/>
      <c r="R4258"/>
    </row>
    <row r="4259" spans="17:18" x14ac:dyDescent="0.25">
      <c r="Q4259"/>
      <c r="R4259"/>
    </row>
    <row r="4260" spans="17:18" x14ac:dyDescent="0.25">
      <c r="Q4260"/>
      <c r="R4260"/>
    </row>
    <row r="4261" spans="17:18" x14ac:dyDescent="0.25">
      <c r="Q4261"/>
      <c r="R4261"/>
    </row>
    <row r="4262" spans="17:18" x14ac:dyDescent="0.25">
      <c r="Q4262"/>
      <c r="R4262"/>
    </row>
    <row r="4263" spans="17:18" x14ac:dyDescent="0.25">
      <c r="Q4263"/>
      <c r="R4263"/>
    </row>
    <row r="4264" spans="17:18" x14ac:dyDescent="0.25">
      <c r="Q4264"/>
      <c r="R4264"/>
    </row>
    <row r="4265" spans="17:18" x14ac:dyDescent="0.25">
      <c r="Q4265"/>
      <c r="R4265"/>
    </row>
    <row r="4266" spans="17:18" x14ac:dyDescent="0.25">
      <c r="Q4266"/>
      <c r="R4266"/>
    </row>
    <row r="4267" spans="17:18" x14ac:dyDescent="0.25">
      <c r="Q4267"/>
      <c r="R4267"/>
    </row>
    <row r="4268" spans="17:18" x14ac:dyDescent="0.25">
      <c r="Q4268"/>
      <c r="R4268"/>
    </row>
    <row r="4269" spans="17:18" x14ac:dyDescent="0.25">
      <c r="Q4269"/>
      <c r="R4269"/>
    </row>
    <row r="4270" spans="17:18" x14ac:dyDescent="0.25">
      <c r="Q4270"/>
      <c r="R4270"/>
    </row>
    <row r="4271" spans="17:18" x14ac:dyDescent="0.25">
      <c r="Q4271"/>
      <c r="R4271"/>
    </row>
    <row r="4272" spans="17:18" x14ac:dyDescent="0.25">
      <c r="Q4272"/>
      <c r="R4272"/>
    </row>
    <row r="4273" spans="17:18" x14ac:dyDescent="0.25">
      <c r="Q4273"/>
      <c r="R4273"/>
    </row>
    <row r="4274" spans="17:18" x14ac:dyDescent="0.25">
      <c r="Q4274"/>
      <c r="R4274"/>
    </row>
    <row r="4275" spans="17:18" x14ac:dyDescent="0.25">
      <c r="Q4275"/>
      <c r="R4275"/>
    </row>
    <row r="4276" spans="17:18" x14ac:dyDescent="0.25">
      <c r="Q4276"/>
      <c r="R4276"/>
    </row>
    <row r="4277" spans="17:18" x14ac:dyDescent="0.25">
      <c r="Q4277"/>
      <c r="R4277"/>
    </row>
    <row r="4278" spans="17:18" x14ac:dyDescent="0.25">
      <c r="Q4278"/>
      <c r="R4278"/>
    </row>
    <row r="4279" spans="17:18" x14ac:dyDescent="0.25">
      <c r="Q4279"/>
      <c r="R4279"/>
    </row>
    <row r="4280" spans="17:18" x14ac:dyDescent="0.25">
      <c r="Q4280"/>
      <c r="R4280"/>
    </row>
    <row r="4281" spans="17:18" x14ac:dyDescent="0.25">
      <c r="Q4281"/>
      <c r="R4281"/>
    </row>
    <row r="4282" spans="17:18" x14ac:dyDescent="0.25">
      <c r="Q4282"/>
      <c r="R4282"/>
    </row>
    <row r="4283" spans="17:18" x14ac:dyDescent="0.25">
      <c r="Q4283"/>
      <c r="R4283"/>
    </row>
    <row r="4284" spans="17:18" x14ac:dyDescent="0.25">
      <c r="Q4284"/>
      <c r="R4284"/>
    </row>
    <row r="4285" spans="17:18" x14ac:dyDescent="0.25">
      <c r="Q4285"/>
      <c r="R4285"/>
    </row>
    <row r="4286" spans="17:18" x14ac:dyDescent="0.25">
      <c r="Q4286"/>
      <c r="R4286"/>
    </row>
    <row r="4287" spans="17:18" x14ac:dyDescent="0.25">
      <c r="Q4287"/>
      <c r="R4287"/>
    </row>
    <row r="4288" spans="17:18" x14ac:dyDescent="0.25">
      <c r="Q4288"/>
      <c r="R4288"/>
    </row>
    <row r="4289" spans="17:18" x14ac:dyDescent="0.25">
      <c r="Q4289"/>
      <c r="R4289"/>
    </row>
    <row r="4290" spans="17:18" x14ac:dyDescent="0.25">
      <c r="Q4290"/>
      <c r="R4290"/>
    </row>
    <row r="4291" spans="17:18" x14ac:dyDescent="0.25">
      <c r="Q4291"/>
      <c r="R4291"/>
    </row>
    <row r="4292" spans="17:18" x14ac:dyDescent="0.25">
      <c r="Q4292"/>
      <c r="R4292"/>
    </row>
    <row r="4293" spans="17:18" x14ac:dyDescent="0.25">
      <c r="Q4293"/>
      <c r="R4293"/>
    </row>
    <row r="4294" spans="17:18" x14ac:dyDescent="0.25">
      <c r="Q4294"/>
      <c r="R4294"/>
    </row>
    <row r="4295" spans="17:18" x14ac:dyDescent="0.25">
      <c r="Q4295"/>
      <c r="R4295"/>
    </row>
    <row r="4296" spans="17:18" x14ac:dyDescent="0.25">
      <c r="Q4296"/>
      <c r="R4296"/>
    </row>
    <row r="4297" spans="17:18" x14ac:dyDescent="0.25">
      <c r="Q4297"/>
      <c r="R4297"/>
    </row>
    <row r="4298" spans="17:18" x14ac:dyDescent="0.25">
      <c r="Q4298"/>
      <c r="R4298"/>
    </row>
    <row r="4299" spans="17:18" x14ac:dyDescent="0.25">
      <c r="Q4299"/>
      <c r="R4299"/>
    </row>
    <row r="4300" spans="17:18" x14ac:dyDescent="0.25">
      <c r="Q4300"/>
      <c r="R4300"/>
    </row>
    <row r="4301" spans="17:18" x14ac:dyDescent="0.25">
      <c r="Q4301"/>
      <c r="R4301"/>
    </row>
    <row r="4302" spans="17:18" x14ac:dyDescent="0.25">
      <c r="Q4302"/>
      <c r="R4302"/>
    </row>
    <row r="4303" spans="17:18" x14ac:dyDescent="0.25">
      <c r="Q4303"/>
      <c r="R4303"/>
    </row>
    <row r="4304" spans="17:18" x14ac:dyDescent="0.25">
      <c r="Q4304"/>
      <c r="R4304"/>
    </row>
    <row r="4305" spans="17:18" x14ac:dyDescent="0.25">
      <c r="Q4305"/>
      <c r="R4305"/>
    </row>
    <row r="4306" spans="17:18" x14ac:dyDescent="0.25">
      <c r="Q4306"/>
      <c r="R4306"/>
    </row>
    <row r="4307" spans="17:18" x14ac:dyDescent="0.25">
      <c r="Q4307"/>
      <c r="R4307"/>
    </row>
    <row r="4308" spans="17:18" x14ac:dyDescent="0.25">
      <c r="Q4308"/>
      <c r="R4308"/>
    </row>
    <row r="4309" spans="17:18" x14ac:dyDescent="0.25">
      <c r="Q4309"/>
      <c r="R4309"/>
    </row>
    <row r="4310" spans="17:18" x14ac:dyDescent="0.25">
      <c r="Q4310"/>
      <c r="R4310"/>
    </row>
    <row r="4311" spans="17:18" x14ac:dyDescent="0.25">
      <c r="Q4311"/>
      <c r="R4311"/>
    </row>
    <row r="4312" spans="17:18" x14ac:dyDescent="0.25">
      <c r="Q4312"/>
      <c r="R4312"/>
    </row>
    <row r="4313" spans="17:18" x14ac:dyDescent="0.25">
      <c r="Q4313"/>
      <c r="R4313"/>
    </row>
    <row r="4314" spans="17:18" x14ac:dyDescent="0.25">
      <c r="Q4314"/>
      <c r="R4314"/>
    </row>
    <row r="4315" spans="17:18" x14ac:dyDescent="0.25">
      <c r="Q4315"/>
      <c r="R4315"/>
    </row>
    <row r="4316" spans="17:18" x14ac:dyDescent="0.25">
      <c r="Q4316"/>
      <c r="R4316"/>
    </row>
    <row r="4317" spans="17:18" x14ac:dyDescent="0.25">
      <c r="Q4317"/>
      <c r="R4317"/>
    </row>
    <row r="4318" spans="17:18" x14ac:dyDescent="0.25">
      <c r="Q4318"/>
      <c r="R4318"/>
    </row>
    <row r="4319" spans="17:18" x14ac:dyDescent="0.25">
      <c r="Q4319"/>
      <c r="R4319"/>
    </row>
    <row r="4320" spans="17:18" x14ac:dyDescent="0.25">
      <c r="Q4320"/>
      <c r="R4320"/>
    </row>
    <row r="4321" spans="17:18" x14ac:dyDescent="0.25">
      <c r="Q4321"/>
      <c r="R4321"/>
    </row>
    <row r="4322" spans="17:18" x14ac:dyDescent="0.25">
      <c r="Q4322"/>
      <c r="R4322"/>
    </row>
    <row r="4323" spans="17:18" x14ac:dyDescent="0.25">
      <c r="Q4323"/>
      <c r="R4323"/>
    </row>
    <row r="4324" spans="17:18" x14ac:dyDescent="0.25">
      <c r="Q4324"/>
      <c r="R4324"/>
    </row>
    <row r="4325" spans="17:18" x14ac:dyDescent="0.25">
      <c r="Q4325"/>
      <c r="R4325"/>
    </row>
    <row r="4326" spans="17:18" x14ac:dyDescent="0.25">
      <c r="Q4326"/>
      <c r="R4326"/>
    </row>
    <row r="4327" spans="17:18" x14ac:dyDescent="0.25">
      <c r="Q4327"/>
      <c r="R4327"/>
    </row>
    <row r="4328" spans="17:18" x14ac:dyDescent="0.25">
      <c r="Q4328"/>
      <c r="R4328"/>
    </row>
    <row r="4329" spans="17:18" x14ac:dyDescent="0.25">
      <c r="Q4329"/>
      <c r="R4329"/>
    </row>
    <row r="4330" spans="17:18" x14ac:dyDescent="0.25">
      <c r="Q4330"/>
      <c r="R4330"/>
    </row>
    <row r="4331" spans="17:18" x14ac:dyDescent="0.25">
      <c r="Q4331"/>
      <c r="R4331"/>
    </row>
    <row r="4332" spans="17:18" x14ac:dyDescent="0.25">
      <c r="Q4332"/>
      <c r="R4332"/>
    </row>
    <row r="4333" spans="17:18" x14ac:dyDescent="0.25">
      <c r="Q4333"/>
      <c r="R4333"/>
    </row>
    <row r="4334" spans="17:18" x14ac:dyDescent="0.25">
      <c r="Q4334"/>
      <c r="R4334"/>
    </row>
    <row r="4335" spans="17:18" x14ac:dyDescent="0.25">
      <c r="Q4335"/>
      <c r="R4335"/>
    </row>
    <row r="4336" spans="17:18" x14ac:dyDescent="0.25">
      <c r="Q4336"/>
      <c r="R4336"/>
    </row>
    <row r="4337" spans="17:18" x14ac:dyDescent="0.25">
      <c r="Q4337"/>
      <c r="R4337"/>
    </row>
    <row r="4338" spans="17:18" x14ac:dyDescent="0.25">
      <c r="Q4338"/>
      <c r="R4338"/>
    </row>
    <row r="4339" spans="17:18" x14ac:dyDescent="0.25">
      <c r="Q4339"/>
      <c r="R4339"/>
    </row>
    <row r="4340" spans="17:18" x14ac:dyDescent="0.25">
      <c r="Q4340"/>
      <c r="R4340"/>
    </row>
    <row r="4341" spans="17:18" x14ac:dyDescent="0.25">
      <c r="Q4341"/>
      <c r="R4341"/>
    </row>
    <row r="4342" spans="17:18" x14ac:dyDescent="0.25">
      <c r="Q4342"/>
      <c r="R4342"/>
    </row>
    <row r="4343" spans="17:18" x14ac:dyDescent="0.25">
      <c r="Q4343"/>
      <c r="R4343"/>
    </row>
    <row r="4344" spans="17:18" x14ac:dyDescent="0.25">
      <c r="Q4344"/>
      <c r="R4344"/>
    </row>
    <row r="4345" spans="17:18" x14ac:dyDescent="0.25">
      <c r="Q4345"/>
      <c r="R4345"/>
    </row>
    <row r="4346" spans="17:18" x14ac:dyDescent="0.25">
      <c r="Q4346"/>
      <c r="R4346"/>
    </row>
    <row r="4347" spans="17:18" x14ac:dyDescent="0.25">
      <c r="Q4347"/>
      <c r="R4347"/>
    </row>
    <row r="4348" spans="17:18" x14ac:dyDescent="0.25">
      <c r="Q4348"/>
      <c r="R4348"/>
    </row>
    <row r="4349" spans="17:18" x14ac:dyDescent="0.25">
      <c r="Q4349"/>
      <c r="R4349"/>
    </row>
    <row r="4350" spans="17:18" x14ac:dyDescent="0.25">
      <c r="Q4350"/>
      <c r="R4350"/>
    </row>
    <row r="4351" spans="17:18" x14ac:dyDescent="0.25">
      <c r="Q4351"/>
      <c r="R4351"/>
    </row>
    <row r="4352" spans="17:18" x14ac:dyDescent="0.25">
      <c r="Q4352"/>
      <c r="R4352"/>
    </row>
    <row r="4353" spans="17:18" x14ac:dyDescent="0.25">
      <c r="Q4353"/>
      <c r="R4353"/>
    </row>
    <row r="4354" spans="17:18" x14ac:dyDescent="0.25">
      <c r="Q4354"/>
      <c r="R4354"/>
    </row>
    <row r="4355" spans="17:18" x14ac:dyDescent="0.25">
      <c r="Q4355"/>
      <c r="R4355"/>
    </row>
    <row r="4356" spans="17:18" x14ac:dyDescent="0.25">
      <c r="Q4356"/>
      <c r="R4356"/>
    </row>
    <row r="4357" spans="17:18" x14ac:dyDescent="0.25">
      <c r="Q4357"/>
      <c r="R4357"/>
    </row>
    <row r="4358" spans="17:18" x14ac:dyDescent="0.25">
      <c r="Q4358"/>
      <c r="R4358"/>
    </row>
    <row r="4359" spans="17:18" x14ac:dyDescent="0.25">
      <c r="Q4359"/>
      <c r="R4359"/>
    </row>
    <row r="4360" spans="17:18" x14ac:dyDescent="0.25">
      <c r="Q4360"/>
      <c r="R4360"/>
    </row>
    <row r="4361" spans="17:18" x14ac:dyDescent="0.25">
      <c r="Q4361"/>
      <c r="R4361"/>
    </row>
    <row r="4362" spans="17:18" x14ac:dyDescent="0.25">
      <c r="Q4362"/>
      <c r="R4362"/>
    </row>
    <row r="4363" spans="17:18" x14ac:dyDescent="0.25">
      <c r="Q4363"/>
      <c r="R4363"/>
    </row>
    <row r="4364" spans="17:18" x14ac:dyDescent="0.25">
      <c r="Q4364"/>
      <c r="R4364"/>
    </row>
    <row r="4365" spans="17:18" x14ac:dyDescent="0.25">
      <c r="Q4365"/>
      <c r="R4365"/>
    </row>
    <row r="4366" spans="17:18" x14ac:dyDescent="0.25">
      <c r="Q4366"/>
      <c r="R4366"/>
    </row>
    <row r="4367" spans="17:18" x14ac:dyDescent="0.25">
      <c r="Q4367"/>
      <c r="R4367"/>
    </row>
    <row r="4368" spans="17:18" x14ac:dyDescent="0.25">
      <c r="Q4368"/>
      <c r="R4368"/>
    </row>
    <row r="4369" spans="17:18" x14ac:dyDescent="0.25">
      <c r="Q4369"/>
      <c r="R4369"/>
    </row>
    <row r="4370" spans="17:18" x14ac:dyDescent="0.25">
      <c r="Q4370"/>
      <c r="R4370"/>
    </row>
    <row r="4371" spans="17:18" x14ac:dyDescent="0.25">
      <c r="Q4371"/>
      <c r="R4371"/>
    </row>
    <row r="4372" spans="17:18" x14ac:dyDescent="0.25">
      <c r="Q4372"/>
      <c r="R4372"/>
    </row>
    <row r="4373" spans="17:18" x14ac:dyDescent="0.25">
      <c r="Q4373"/>
      <c r="R4373"/>
    </row>
    <row r="4374" spans="17:18" x14ac:dyDescent="0.25">
      <c r="Q4374"/>
      <c r="R4374"/>
    </row>
    <row r="4375" spans="17:18" x14ac:dyDescent="0.25">
      <c r="Q4375"/>
      <c r="R4375"/>
    </row>
    <row r="4376" spans="17:18" x14ac:dyDescent="0.25">
      <c r="Q4376"/>
      <c r="R4376"/>
    </row>
    <row r="4377" spans="17:18" x14ac:dyDescent="0.25">
      <c r="Q4377"/>
      <c r="R4377"/>
    </row>
    <row r="4378" spans="17:18" x14ac:dyDescent="0.25">
      <c r="Q4378"/>
      <c r="R4378"/>
    </row>
    <row r="4379" spans="17:18" x14ac:dyDescent="0.25">
      <c r="Q4379"/>
      <c r="R4379"/>
    </row>
    <row r="4380" spans="17:18" x14ac:dyDescent="0.25">
      <c r="Q4380"/>
      <c r="R4380"/>
    </row>
    <row r="4381" spans="17:18" x14ac:dyDescent="0.25">
      <c r="Q4381"/>
      <c r="R4381"/>
    </row>
    <row r="4382" spans="17:18" x14ac:dyDescent="0.25">
      <c r="Q4382"/>
      <c r="R4382"/>
    </row>
    <row r="4383" spans="17:18" x14ac:dyDescent="0.25">
      <c r="Q4383"/>
      <c r="R4383"/>
    </row>
    <row r="4384" spans="17:18" x14ac:dyDescent="0.25">
      <c r="Q4384"/>
      <c r="R4384"/>
    </row>
    <row r="4385" spans="17:18" x14ac:dyDescent="0.25">
      <c r="Q4385"/>
      <c r="R4385"/>
    </row>
    <row r="4386" spans="17:18" x14ac:dyDescent="0.25">
      <c r="Q4386"/>
      <c r="R4386"/>
    </row>
    <row r="4387" spans="17:18" x14ac:dyDescent="0.25">
      <c r="Q4387"/>
      <c r="R4387"/>
    </row>
    <row r="4388" spans="17:18" x14ac:dyDescent="0.25">
      <c r="Q4388"/>
      <c r="R4388"/>
    </row>
    <row r="4389" spans="17:18" x14ac:dyDescent="0.25">
      <c r="Q4389"/>
      <c r="R4389"/>
    </row>
    <row r="4390" spans="17:18" x14ac:dyDescent="0.25">
      <c r="Q4390"/>
      <c r="R4390"/>
    </row>
    <row r="4391" spans="17:18" x14ac:dyDescent="0.25">
      <c r="Q4391"/>
      <c r="R4391"/>
    </row>
    <row r="4392" spans="17:18" x14ac:dyDescent="0.25">
      <c r="Q4392"/>
      <c r="R4392"/>
    </row>
    <row r="4393" spans="17:18" x14ac:dyDescent="0.25">
      <c r="Q4393"/>
      <c r="R4393"/>
    </row>
    <row r="4394" spans="17:18" x14ac:dyDescent="0.25">
      <c r="Q4394"/>
      <c r="R4394"/>
    </row>
    <row r="4395" spans="17:18" x14ac:dyDescent="0.25">
      <c r="Q4395"/>
      <c r="R4395"/>
    </row>
    <row r="4396" spans="17:18" x14ac:dyDescent="0.25">
      <c r="Q4396"/>
      <c r="R4396"/>
    </row>
    <row r="4397" spans="17:18" x14ac:dyDescent="0.25">
      <c r="Q4397"/>
      <c r="R4397"/>
    </row>
    <row r="4398" spans="17:18" x14ac:dyDescent="0.25">
      <c r="Q4398"/>
      <c r="R4398"/>
    </row>
    <row r="4399" spans="17:18" x14ac:dyDescent="0.25">
      <c r="Q4399"/>
      <c r="R4399"/>
    </row>
    <row r="4400" spans="17:18" x14ac:dyDescent="0.25">
      <c r="Q4400"/>
      <c r="R4400"/>
    </row>
    <row r="4401" spans="17:18" x14ac:dyDescent="0.25">
      <c r="Q4401"/>
      <c r="R4401"/>
    </row>
    <row r="4402" spans="17:18" x14ac:dyDescent="0.25">
      <c r="Q4402"/>
      <c r="R4402"/>
    </row>
    <row r="4403" spans="17:18" x14ac:dyDescent="0.25">
      <c r="Q4403"/>
      <c r="R4403"/>
    </row>
    <row r="4404" spans="17:18" x14ac:dyDescent="0.25">
      <c r="Q4404"/>
      <c r="R4404"/>
    </row>
    <row r="4405" spans="17:18" x14ac:dyDescent="0.25">
      <c r="Q4405"/>
      <c r="R4405"/>
    </row>
    <row r="4406" spans="17:18" x14ac:dyDescent="0.25">
      <c r="Q4406"/>
      <c r="R4406"/>
    </row>
    <row r="4407" spans="17:18" x14ac:dyDescent="0.25">
      <c r="Q4407"/>
      <c r="R4407"/>
    </row>
    <row r="4408" spans="17:18" x14ac:dyDescent="0.25">
      <c r="Q4408"/>
      <c r="R4408"/>
    </row>
    <row r="4409" spans="17:18" x14ac:dyDescent="0.25">
      <c r="Q4409"/>
      <c r="R4409"/>
    </row>
    <row r="4410" spans="17:18" x14ac:dyDescent="0.25">
      <c r="Q4410"/>
      <c r="R4410"/>
    </row>
    <row r="4411" spans="17:18" x14ac:dyDescent="0.25">
      <c r="Q4411"/>
      <c r="R4411"/>
    </row>
    <row r="4412" spans="17:18" x14ac:dyDescent="0.25">
      <c r="Q4412"/>
      <c r="R4412"/>
    </row>
    <row r="4413" spans="17:18" x14ac:dyDescent="0.25">
      <c r="Q4413"/>
      <c r="R4413"/>
    </row>
    <row r="4414" spans="17:18" x14ac:dyDescent="0.25">
      <c r="Q4414"/>
      <c r="R4414"/>
    </row>
    <row r="4415" spans="17:18" x14ac:dyDescent="0.25">
      <c r="Q4415"/>
      <c r="R4415"/>
    </row>
    <row r="4416" spans="17:18" x14ac:dyDescent="0.25">
      <c r="Q4416"/>
      <c r="R4416"/>
    </row>
    <row r="4417" spans="17:18" x14ac:dyDescent="0.25">
      <c r="Q4417"/>
      <c r="R4417"/>
    </row>
    <row r="4418" spans="17:18" x14ac:dyDescent="0.25">
      <c r="Q4418"/>
      <c r="R4418"/>
    </row>
    <row r="4419" spans="17:18" x14ac:dyDescent="0.25">
      <c r="Q4419"/>
      <c r="R4419"/>
    </row>
    <row r="4420" spans="17:18" x14ac:dyDescent="0.25">
      <c r="Q4420"/>
      <c r="R4420"/>
    </row>
    <row r="4421" spans="17:18" x14ac:dyDescent="0.25">
      <c r="Q4421"/>
      <c r="R4421"/>
    </row>
    <row r="4422" spans="17:18" x14ac:dyDescent="0.25">
      <c r="Q4422"/>
      <c r="R4422"/>
    </row>
    <row r="4423" spans="17:18" x14ac:dyDescent="0.25">
      <c r="Q4423"/>
      <c r="R4423"/>
    </row>
    <row r="4424" spans="17:18" x14ac:dyDescent="0.25">
      <c r="Q4424"/>
      <c r="R4424"/>
    </row>
    <row r="4425" spans="17:18" x14ac:dyDescent="0.25">
      <c r="Q4425"/>
      <c r="R4425"/>
    </row>
    <row r="4426" spans="17:18" x14ac:dyDescent="0.25">
      <c r="Q4426"/>
      <c r="R4426"/>
    </row>
    <row r="4427" spans="17:18" x14ac:dyDescent="0.25">
      <c r="Q4427"/>
      <c r="R4427"/>
    </row>
    <row r="4428" spans="17:18" x14ac:dyDescent="0.25">
      <c r="Q4428"/>
      <c r="R4428"/>
    </row>
    <row r="4429" spans="17:18" x14ac:dyDescent="0.25">
      <c r="Q4429"/>
      <c r="R4429"/>
    </row>
    <row r="4430" spans="17:18" x14ac:dyDescent="0.25">
      <c r="Q4430"/>
      <c r="R4430"/>
    </row>
    <row r="4431" spans="17:18" x14ac:dyDescent="0.25">
      <c r="Q4431"/>
      <c r="R4431"/>
    </row>
    <row r="4432" spans="17:18" x14ac:dyDescent="0.25">
      <c r="Q4432"/>
      <c r="R4432"/>
    </row>
    <row r="4433" spans="17:18" x14ac:dyDescent="0.25">
      <c r="Q4433"/>
      <c r="R4433"/>
    </row>
    <row r="4434" spans="17:18" x14ac:dyDescent="0.25">
      <c r="Q4434"/>
      <c r="R4434"/>
    </row>
    <row r="4435" spans="17:18" x14ac:dyDescent="0.25">
      <c r="Q4435"/>
      <c r="R4435"/>
    </row>
    <row r="4436" spans="17:18" x14ac:dyDescent="0.25">
      <c r="Q4436"/>
      <c r="R4436"/>
    </row>
    <row r="4437" spans="17:18" x14ac:dyDescent="0.25">
      <c r="Q4437"/>
      <c r="R4437"/>
    </row>
    <row r="4438" spans="17:18" x14ac:dyDescent="0.25">
      <c r="Q4438"/>
      <c r="R4438"/>
    </row>
    <row r="4439" spans="17:18" x14ac:dyDescent="0.25">
      <c r="Q4439"/>
      <c r="R4439"/>
    </row>
    <row r="4440" spans="17:18" x14ac:dyDescent="0.25">
      <c r="Q4440"/>
      <c r="R4440"/>
    </row>
    <row r="4441" spans="17:18" x14ac:dyDescent="0.25">
      <c r="Q4441"/>
      <c r="R4441"/>
    </row>
    <row r="4442" spans="17:18" x14ac:dyDescent="0.25">
      <c r="Q4442"/>
      <c r="R4442"/>
    </row>
    <row r="4443" spans="17:18" x14ac:dyDescent="0.25">
      <c r="Q4443"/>
      <c r="R4443"/>
    </row>
    <row r="4444" spans="17:18" x14ac:dyDescent="0.25">
      <c r="Q4444"/>
      <c r="R4444"/>
    </row>
    <row r="4445" spans="17:18" x14ac:dyDescent="0.25">
      <c r="Q4445"/>
      <c r="R4445"/>
    </row>
    <row r="4446" spans="17:18" x14ac:dyDescent="0.25">
      <c r="Q4446"/>
      <c r="R4446"/>
    </row>
    <row r="4447" spans="17:18" x14ac:dyDescent="0.25">
      <c r="Q4447"/>
      <c r="R4447"/>
    </row>
    <row r="4448" spans="17:18" x14ac:dyDescent="0.25">
      <c r="Q4448"/>
      <c r="R4448"/>
    </row>
    <row r="4449" spans="17:18" x14ac:dyDescent="0.25">
      <c r="Q4449"/>
      <c r="R4449"/>
    </row>
    <row r="4450" spans="17:18" x14ac:dyDescent="0.25">
      <c r="Q4450"/>
      <c r="R4450"/>
    </row>
    <row r="4451" spans="17:18" x14ac:dyDescent="0.25">
      <c r="Q4451"/>
      <c r="R4451"/>
    </row>
    <row r="4452" spans="17:18" x14ac:dyDescent="0.25">
      <c r="Q4452"/>
      <c r="R4452"/>
    </row>
    <row r="4453" spans="17:18" x14ac:dyDescent="0.25">
      <c r="Q4453"/>
      <c r="R4453"/>
    </row>
    <row r="4454" spans="17:18" x14ac:dyDescent="0.25">
      <c r="Q4454"/>
      <c r="R4454"/>
    </row>
    <row r="4455" spans="17:18" x14ac:dyDescent="0.25">
      <c r="Q4455"/>
      <c r="R4455"/>
    </row>
    <row r="4456" spans="17:18" x14ac:dyDescent="0.25">
      <c r="Q4456"/>
      <c r="R4456"/>
    </row>
    <row r="4457" spans="17:18" x14ac:dyDescent="0.25">
      <c r="Q4457"/>
      <c r="R4457"/>
    </row>
    <row r="4458" spans="17:18" x14ac:dyDescent="0.25">
      <c r="Q4458"/>
      <c r="R4458"/>
    </row>
    <row r="4459" spans="17:18" x14ac:dyDescent="0.25">
      <c r="Q4459"/>
      <c r="R4459"/>
    </row>
    <row r="4460" spans="17:18" x14ac:dyDescent="0.25">
      <c r="Q4460"/>
      <c r="R4460"/>
    </row>
    <row r="4461" spans="17:18" x14ac:dyDescent="0.25">
      <c r="Q4461"/>
      <c r="R4461"/>
    </row>
    <row r="4462" spans="17:18" x14ac:dyDescent="0.25">
      <c r="Q4462"/>
      <c r="R4462"/>
    </row>
    <row r="4463" spans="17:18" x14ac:dyDescent="0.25">
      <c r="Q4463"/>
      <c r="R4463"/>
    </row>
    <row r="4464" spans="17:18" x14ac:dyDescent="0.25">
      <c r="Q4464"/>
      <c r="R4464"/>
    </row>
    <row r="4465" spans="17:18" x14ac:dyDescent="0.25">
      <c r="Q4465"/>
      <c r="R4465"/>
    </row>
    <row r="4466" spans="17:18" x14ac:dyDescent="0.25">
      <c r="Q4466"/>
      <c r="R4466"/>
    </row>
    <row r="4467" spans="17:18" x14ac:dyDescent="0.25">
      <c r="Q4467"/>
      <c r="R4467"/>
    </row>
    <row r="4468" spans="17:18" x14ac:dyDescent="0.25">
      <c r="Q4468"/>
      <c r="R4468"/>
    </row>
    <row r="4469" spans="17:18" x14ac:dyDescent="0.25">
      <c r="Q4469"/>
      <c r="R4469"/>
    </row>
    <row r="4470" spans="17:18" x14ac:dyDescent="0.25">
      <c r="Q4470"/>
      <c r="R4470"/>
    </row>
    <row r="4471" spans="17:18" x14ac:dyDescent="0.25">
      <c r="Q4471"/>
      <c r="R4471"/>
    </row>
    <row r="4472" spans="17:18" x14ac:dyDescent="0.25">
      <c r="Q4472"/>
      <c r="R4472"/>
    </row>
    <row r="4473" spans="17:18" x14ac:dyDescent="0.25">
      <c r="Q4473"/>
      <c r="R4473"/>
    </row>
    <row r="4474" spans="17:18" x14ac:dyDescent="0.25">
      <c r="Q4474"/>
      <c r="R4474"/>
    </row>
    <row r="4475" spans="17:18" x14ac:dyDescent="0.25">
      <c r="Q4475"/>
      <c r="R4475"/>
    </row>
    <row r="4476" spans="17:18" x14ac:dyDescent="0.25">
      <c r="Q4476"/>
      <c r="R4476"/>
    </row>
    <row r="4477" spans="17:18" x14ac:dyDescent="0.25">
      <c r="Q4477"/>
      <c r="R4477"/>
    </row>
    <row r="4478" spans="17:18" x14ac:dyDescent="0.25">
      <c r="Q4478"/>
      <c r="R4478"/>
    </row>
    <row r="4479" spans="17:18" x14ac:dyDescent="0.25">
      <c r="Q4479"/>
      <c r="R4479"/>
    </row>
    <row r="4480" spans="17:18" x14ac:dyDescent="0.25">
      <c r="Q4480"/>
      <c r="R4480"/>
    </row>
    <row r="4481" spans="17:18" x14ac:dyDescent="0.25">
      <c r="Q4481"/>
      <c r="R4481"/>
    </row>
    <row r="4482" spans="17:18" x14ac:dyDescent="0.25">
      <c r="Q4482"/>
      <c r="R4482"/>
    </row>
    <row r="4483" spans="17:18" x14ac:dyDescent="0.25">
      <c r="Q4483"/>
      <c r="R4483"/>
    </row>
    <row r="4484" spans="17:18" x14ac:dyDescent="0.25">
      <c r="Q4484"/>
      <c r="R4484"/>
    </row>
    <row r="4485" spans="17:18" x14ac:dyDescent="0.25">
      <c r="Q4485"/>
      <c r="R4485"/>
    </row>
    <row r="4486" spans="17:18" x14ac:dyDescent="0.25">
      <c r="Q4486"/>
      <c r="R4486"/>
    </row>
    <row r="4487" spans="17:18" x14ac:dyDescent="0.25">
      <c r="Q4487"/>
      <c r="R4487"/>
    </row>
    <row r="4488" spans="17:18" x14ac:dyDescent="0.25">
      <c r="Q4488"/>
      <c r="R4488"/>
    </row>
    <row r="4489" spans="17:18" x14ac:dyDescent="0.25">
      <c r="Q4489"/>
      <c r="R4489"/>
    </row>
    <row r="4490" spans="17:18" x14ac:dyDescent="0.25">
      <c r="Q4490"/>
      <c r="R4490"/>
    </row>
    <row r="4491" spans="17:18" x14ac:dyDescent="0.25">
      <c r="Q4491"/>
      <c r="R4491"/>
    </row>
    <row r="4492" spans="17:18" x14ac:dyDescent="0.25">
      <c r="Q4492"/>
      <c r="R4492"/>
    </row>
    <row r="4493" spans="17:18" x14ac:dyDescent="0.25">
      <c r="Q4493"/>
      <c r="R4493"/>
    </row>
    <row r="4494" spans="17:18" x14ac:dyDescent="0.25">
      <c r="Q4494"/>
      <c r="R4494"/>
    </row>
    <row r="4495" spans="17:18" x14ac:dyDescent="0.25">
      <c r="Q4495"/>
      <c r="R4495"/>
    </row>
    <row r="4496" spans="17:18" x14ac:dyDescent="0.25">
      <c r="Q4496"/>
      <c r="R4496"/>
    </row>
    <row r="4497" spans="17:18" x14ac:dyDescent="0.25">
      <c r="Q4497"/>
      <c r="R4497"/>
    </row>
    <row r="4498" spans="17:18" x14ac:dyDescent="0.25">
      <c r="Q4498"/>
      <c r="R4498"/>
    </row>
    <row r="4499" spans="17:18" x14ac:dyDescent="0.25">
      <c r="Q4499"/>
      <c r="R4499"/>
    </row>
    <row r="4500" spans="17:18" x14ac:dyDescent="0.25">
      <c r="Q4500"/>
      <c r="R4500"/>
    </row>
    <row r="4501" spans="17:18" x14ac:dyDescent="0.25">
      <c r="Q4501"/>
      <c r="R4501"/>
    </row>
    <row r="4502" spans="17:18" x14ac:dyDescent="0.25">
      <c r="Q4502"/>
      <c r="R4502"/>
    </row>
    <row r="4503" spans="17:18" x14ac:dyDescent="0.25">
      <c r="Q4503"/>
      <c r="R4503"/>
    </row>
    <row r="4504" spans="17:18" x14ac:dyDescent="0.25">
      <c r="Q4504"/>
      <c r="R4504"/>
    </row>
    <row r="4505" spans="17:18" x14ac:dyDescent="0.25">
      <c r="Q4505"/>
      <c r="R4505"/>
    </row>
    <row r="4506" spans="17:18" x14ac:dyDescent="0.25">
      <c r="Q4506"/>
      <c r="R4506"/>
    </row>
    <row r="4507" spans="17:18" x14ac:dyDescent="0.25">
      <c r="Q4507"/>
      <c r="R4507"/>
    </row>
    <row r="4508" spans="17:18" x14ac:dyDescent="0.25">
      <c r="Q4508"/>
      <c r="R4508"/>
    </row>
    <row r="4509" spans="17:18" x14ac:dyDescent="0.25">
      <c r="Q4509"/>
      <c r="R4509"/>
    </row>
    <row r="4510" spans="17:18" x14ac:dyDescent="0.25">
      <c r="Q4510"/>
      <c r="R4510"/>
    </row>
    <row r="4511" spans="17:18" x14ac:dyDescent="0.25">
      <c r="Q4511"/>
      <c r="R4511"/>
    </row>
    <row r="4512" spans="17:18" x14ac:dyDescent="0.25">
      <c r="Q4512"/>
      <c r="R4512"/>
    </row>
    <row r="4513" spans="17:18" x14ac:dyDescent="0.25">
      <c r="Q4513"/>
      <c r="R4513"/>
    </row>
    <row r="4514" spans="17:18" x14ac:dyDescent="0.25">
      <c r="Q4514"/>
      <c r="R4514"/>
    </row>
    <row r="4515" spans="17:18" x14ac:dyDescent="0.25">
      <c r="Q4515"/>
      <c r="R4515"/>
    </row>
    <row r="4516" spans="17:18" x14ac:dyDescent="0.25">
      <c r="Q4516"/>
      <c r="R4516"/>
    </row>
    <row r="4517" spans="17:18" x14ac:dyDescent="0.25">
      <c r="Q4517"/>
      <c r="R4517"/>
    </row>
    <row r="4518" spans="17:18" x14ac:dyDescent="0.25">
      <c r="Q4518"/>
      <c r="R4518"/>
    </row>
    <row r="4519" spans="17:18" x14ac:dyDescent="0.25">
      <c r="Q4519"/>
      <c r="R4519"/>
    </row>
    <row r="4520" spans="17:18" x14ac:dyDescent="0.25">
      <c r="Q4520"/>
      <c r="R4520"/>
    </row>
    <row r="4521" spans="17:18" x14ac:dyDescent="0.25">
      <c r="Q4521"/>
      <c r="R4521"/>
    </row>
    <row r="4522" spans="17:18" x14ac:dyDescent="0.25">
      <c r="Q4522"/>
      <c r="R4522"/>
    </row>
    <row r="4523" spans="17:18" x14ac:dyDescent="0.25">
      <c r="Q4523"/>
      <c r="R4523"/>
    </row>
    <row r="4524" spans="17:18" x14ac:dyDescent="0.25">
      <c r="Q4524"/>
      <c r="R4524"/>
    </row>
    <row r="4525" spans="17:18" x14ac:dyDescent="0.25">
      <c r="Q4525"/>
      <c r="R4525"/>
    </row>
    <row r="4526" spans="17:18" x14ac:dyDescent="0.25">
      <c r="Q4526"/>
      <c r="R4526"/>
    </row>
    <row r="4527" spans="17:18" x14ac:dyDescent="0.25">
      <c r="Q4527"/>
      <c r="R4527"/>
    </row>
    <row r="4528" spans="17:18" x14ac:dyDescent="0.25">
      <c r="Q4528"/>
      <c r="R4528"/>
    </row>
    <row r="4529" spans="17:18" x14ac:dyDescent="0.25">
      <c r="Q4529"/>
      <c r="R4529"/>
    </row>
    <row r="4530" spans="17:18" x14ac:dyDescent="0.25">
      <c r="Q4530"/>
      <c r="R4530"/>
    </row>
    <row r="4531" spans="17:18" x14ac:dyDescent="0.25">
      <c r="Q4531"/>
      <c r="R4531"/>
    </row>
    <row r="4532" spans="17:18" x14ac:dyDescent="0.25">
      <c r="Q4532"/>
      <c r="R4532"/>
    </row>
    <row r="4533" spans="17:18" x14ac:dyDescent="0.25">
      <c r="Q4533"/>
      <c r="R4533"/>
    </row>
    <row r="4534" spans="17:18" x14ac:dyDescent="0.25">
      <c r="Q4534"/>
      <c r="R4534"/>
    </row>
    <row r="4535" spans="17:18" x14ac:dyDescent="0.25">
      <c r="Q4535"/>
      <c r="R4535"/>
    </row>
    <row r="4536" spans="17:18" x14ac:dyDescent="0.25">
      <c r="Q4536"/>
      <c r="R4536"/>
    </row>
    <row r="4537" spans="17:18" x14ac:dyDescent="0.25">
      <c r="Q4537"/>
      <c r="R4537"/>
    </row>
    <row r="4538" spans="17:18" x14ac:dyDescent="0.25">
      <c r="Q4538"/>
      <c r="R4538"/>
    </row>
    <row r="4539" spans="17:18" x14ac:dyDescent="0.25">
      <c r="Q4539"/>
      <c r="R4539"/>
    </row>
    <row r="4540" spans="17:18" x14ac:dyDescent="0.25">
      <c r="Q4540"/>
      <c r="R4540"/>
    </row>
    <row r="4541" spans="17:18" x14ac:dyDescent="0.25">
      <c r="Q4541"/>
      <c r="R4541"/>
    </row>
    <row r="4542" spans="17:18" x14ac:dyDescent="0.25">
      <c r="Q4542"/>
      <c r="R4542"/>
    </row>
    <row r="4543" spans="17:18" x14ac:dyDescent="0.25">
      <c r="Q4543"/>
      <c r="R4543"/>
    </row>
    <row r="4544" spans="17:18" x14ac:dyDescent="0.25">
      <c r="Q4544"/>
      <c r="R4544"/>
    </row>
    <row r="4545" spans="17:18" x14ac:dyDescent="0.25">
      <c r="Q4545"/>
      <c r="R4545"/>
    </row>
    <row r="4546" spans="17:18" x14ac:dyDescent="0.25">
      <c r="Q4546"/>
      <c r="R4546"/>
    </row>
    <row r="4547" spans="17:18" x14ac:dyDescent="0.25">
      <c r="Q4547"/>
      <c r="R4547"/>
    </row>
    <row r="4548" spans="17:18" x14ac:dyDescent="0.25">
      <c r="Q4548"/>
      <c r="R4548"/>
    </row>
    <row r="4549" spans="17:18" x14ac:dyDescent="0.25">
      <c r="Q4549"/>
      <c r="R4549"/>
    </row>
    <row r="4550" spans="17:18" x14ac:dyDescent="0.25">
      <c r="Q4550"/>
      <c r="R4550"/>
    </row>
    <row r="4551" spans="17:18" x14ac:dyDescent="0.25">
      <c r="Q4551"/>
      <c r="R4551"/>
    </row>
    <row r="4552" spans="17:18" x14ac:dyDescent="0.25">
      <c r="Q4552"/>
      <c r="R4552"/>
    </row>
    <row r="4553" spans="17:18" x14ac:dyDescent="0.25">
      <c r="Q4553"/>
      <c r="R4553"/>
    </row>
    <row r="4554" spans="17:18" x14ac:dyDescent="0.25">
      <c r="Q4554"/>
      <c r="R4554"/>
    </row>
    <row r="4555" spans="17:18" x14ac:dyDescent="0.25">
      <c r="Q4555"/>
      <c r="R4555"/>
    </row>
    <row r="4556" spans="17:18" x14ac:dyDescent="0.25">
      <c r="Q4556"/>
      <c r="R4556"/>
    </row>
    <row r="4557" spans="17:18" x14ac:dyDescent="0.25">
      <c r="Q4557"/>
      <c r="R4557"/>
    </row>
    <row r="4558" spans="17:18" x14ac:dyDescent="0.25">
      <c r="Q4558"/>
      <c r="R4558"/>
    </row>
    <row r="4559" spans="17:18" x14ac:dyDescent="0.25">
      <c r="Q4559"/>
      <c r="R4559"/>
    </row>
    <row r="4560" spans="17:18" x14ac:dyDescent="0.25">
      <c r="Q4560"/>
      <c r="R4560"/>
    </row>
    <row r="4561" spans="17:18" x14ac:dyDescent="0.25">
      <c r="Q4561"/>
      <c r="R4561"/>
    </row>
    <row r="4562" spans="17:18" x14ac:dyDescent="0.25">
      <c r="Q4562"/>
      <c r="R4562"/>
    </row>
    <row r="4563" spans="17:18" x14ac:dyDescent="0.25">
      <c r="Q4563"/>
      <c r="R4563"/>
    </row>
    <row r="4564" spans="17:18" x14ac:dyDescent="0.25">
      <c r="Q4564"/>
      <c r="R4564"/>
    </row>
    <row r="4565" spans="17:18" x14ac:dyDescent="0.25">
      <c r="Q4565"/>
      <c r="R4565"/>
    </row>
    <row r="4566" spans="17:18" x14ac:dyDescent="0.25">
      <c r="Q4566"/>
      <c r="R4566"/>
    </row>
    <row r="4567" spans="17:18" x14ac:dyDescent="0.25">
      <c r="Q4567"/>
      <c r="R4567"/>
    </row>
    <row r="4568" spans="17:18" x14ac:dyDescent="0.25">
      <c r="Q4568"/>
      <c r="R4568"/>
    </row>
    <row r="4569" spans="17:18" x14ac:dyDescent="0.25">
      <c r="Q4569"/>
      <c r="R4569"/>
    </row>
    <row r="4570" spans="17:18" x14ac:dyDescent="0.25">
      <c r="Q4570"/>
      <c r="R4570"/>
    </row>
    <row r="4571" spans="17:18" x14ac:dyDescent="0.25">
      <c r="Q4571"/>
      <c r="R4571"/>
    </row>
    <row r="4572" spans="17:18" x14ac:dyDescent="0.25">
      <c r="Q4572"/>
      <c r="R4572"/>
    </row>
    <row r="4573" spans="17:18" x14ac:dyDescent="0.25">
      <c r="Q4573"/>
      <c r="R4573"/>
    </row>
    <row r="4574" spans="17:18" x14ac:dyDescent="0.25">
      <c r="Q4574"/>
      <c r="R4574"/>
    </row>
    <row r="4575" spans="17:18" x14ac:dyDescent="0.25">
      <c r="Q4575"/>
      <c r="R4575"/>
    </row>
    <row r="4576" spans="17:18" x14ac:dyDescent="0.25">
      <c r="Q4576"/>
      <c r="R4576"/>
    </row>
    <row r="4577" spans="17:18" x14ac:dyDescent="0.25">
      <c r="Q4577"/>
      <c r="R4577"/>
    </row>
    <row r="4578" spans="17:18" x14ac:dyDescent="0.25">
      <c r="Q4578"/>
      <c r="R4578"/>
    </row>
    <row r="4579" spans="17:18" x14ac:dyDescent="0.25">
      <c r="Q4579"/>
      <c r="R4579"/>
    </row>
    <row r="4580" spans="17:18" x14ac:dyDescent="0.25">
      <c r="Q4580"/>
      <c r="R4580"/>
    </row>
    <row r="4581" spans="17:18" x14ac:dyDescent="0.25">
      <c r="Q4581"/>
      <c r="R4581"/>
    </row>
    <row r="4582" spans="17:18" x14ac:dyDescent="0.25">
      <c r="Q4582"/>
      <c r="R4582"/>
    </row>
    <row r="4583" spans="17:18" x14ac:dyDescent="0.25">
      <c r="Q4583"/>
      <c r="R4583"/>
    </row>
    <row r="4584" spans="17:18" x14ac:dyDescent="0.25">
      <c r="Q4584"/>
      <c r="R4584"/>
    </row>
    <row r="4585" spans="17:18" x14ac:dyDescent="0.25">
      <c r="Q4585"/>
      <c r="R4585"/>
    </row>
    <row r="4586" spans="17:18" x14ac:dyDescent="0.25">
      <c r="Q4586"/>
      <c r="R4586"/>
    </row>
    <row r="4587" spans="17:18" x14ac:dyDescent="0.25">
      <c r="Q4587"/>
      <c r="R4587"/>
    </row>
    <row r="4588" spans="17:18" x14ac:dyDescent="0.25">
      <c r="Q4588"/>
      <c r="R4588"/>
    </row>
    <row r="4589" spans="17:18" x14ac:dyDescent="0.25">
      <c r="Q4589"/>
      <c r="R4589"/>
    </row>
    <row r="4590" spans="17:18" x14ac:dyDescent="0.25">
      <c r="Q4590"/>
      <c r="R4590"/>
    </row>
    <row r="4591" spans="17:18" x14ac:dyDescent="0.25">
      <c r="Q4591"/>
      <c r="R4591"/>
    </row>
    <row r="4592" spans="17:18" x14ac:dyDescent="0.25">
      <c r="Q4592"/>
      <c r="R4592"/>
    </row>
    <row r="4593" spans="17:18" x14ac:dyDescent="0.25">
      <c r="Q4593"/>
      <c r="R4593"/>
    </row>
    <row r="4594" spans="17:18" x14ac:dyDescent="0.25">
      <c r="Q4594"/>
      <c r="R4594"/>
    </row>
    <row r="4595" spans="17:18" x14ac:dyDescent="0.25">
      <c r="Q4595"/>
      <c r="R4595"/>
    </row>
    <row r="4596" spans="17:18" x14ac:dyDescent="0.25">
      <c r="Q4596"/>
      <c r="R4596"/>
    </row>
    <row r="4597" spans="17:18" x14ac:dyDescent="0.25">
      <c r="Q4597"/>
      <c r="R4597"/>
    </row>
    <row r="4598" spans="17:18" x14ac:dyDescent="0.25">
      <c r="Q4598"/>
      <c r="R4598"/>
    </row>
    <row r="4599" spans="17:18" x14ac:dyDescent="0.25">
      <c r="Q4599"/>
      <c r="R4599"/>
    </row>
    <row r="4600" spans="17:18" x14ac:dyDescent="0.25">
      <c r="Q4600"/>
      <c r="R4600"/>
    </row>
    <row r="4601" spans="17:18" x14ac:dyDescent="0.25">
      <c r="Q4601"/>
      <c r="R4601"/>
    </row>
    <row r="4602" spans="17:18" x14ac:dyDescent="0.25">
      <c r="Q4602"/>
      <c r="R4602"/>
    </row>
    <row r="4603" spans="17:18" x14ac:dyDescent="0.25">
      <c r="Q4603"/>
      <c r="R4603"/>
    </row>
    <row r="4604" spans="17:18" x14ac:dyDescent="0.25">
      <c r="Q4604"/>
      <c r="R4604"/>
    </row>
    <row r="4605" spans="17:18" x14ac:dyDescent="0.25">
      <c r="Q4605"/>
      <c r="R4605"/>
    </row>
    <row r="4606" spans="17:18" x14ac:dyDescent="0.25">
      <c r="Q4606"/>
      <c r="R4606"/>
    </row>
    <row r="4607" spans="17:18" x14ac:dyDescent="0.25">
      <c r="Q4607"/>
      <c r="R4607"/>
    </row>
    <row r="4608" spans="17:18" x14ac:dyDescent="0.25">
      <c r="Q4608"/>
      <c r="R4608"/>
    </row>
    <row r="4609" spans="17:18" x14ac:dyDescent="0.25">
      <c r="Q4609"/>
      <c r="R4609"/>
    </row>
    <row r="4610" spans="17:18" x14ac:dyDescent="0.25">
      <c r="Q4610"/>
      <c r="R4610"/>
    </row>
    <row r="4611" spans="17:18" x14ac:dyDescent="0.25">
      <c r="Q4611"/>
      <c r="R4611"/>
    </row>
    <row r="4612" spans="17:18" x14ac:dyDescent="0.25">
      <c r="Q4612"/>
      <c r="R4612"/>
    </row>
    <row r="4613" spans="17:18" x14ac:dyDescent="0.25">
      <c r="Q4613"/>
      <c r="R4613"/>
    </row>
    <row r="4614" spans="17:18" x14ac:dyDescent="0.25">
      <c r="Q4614"/>
      <c r="R4614"/>
    </row>
    <row r="4615" spans="17:18" x14ac:dyDescent="0.25">
      <c r="Q4615"/>
      <c r="R4615"/>
    </row>
    <row r="4616" spans="17:18" x14ac:dyDescent="0.25">
      <c r="Q4616"/>
      <c r="R4616"/>
    </row>
    <row r="4617" spans="17:18" x14ac:dyDescent="0.25">
      <c r="Q4617"/>
      <c r="R4617"/>
    </row>
    <row r="4618" spans="17:18" x14ac:dyDescent="0.25">
      <c r="Q4618"/>
      <c r="R4618"/>
    </row>
    <row r="4619" spans="17:18" x14ac:dyDescent="0.25">
      <c r="Q4619"/>
      <c r="R4619"/>
    </row>
    <row r="4620" spans="17:18" x14ac:dyDescent="0.25">
      <c r="Q4620"/>
      <c r="R4620"/>
    </row>
    <row r="4621" spans="17:18" x14ac:dyDescent="0.25">
      <c r="Q4621"/>
      <c r="R4621"/>
    </row>
    <row r="4622" spans="17:18" x14ac:dyDescent="0.25">
      <c r="Q4622"/>
      <c r="R4622"/>
    </row>
    <row r="4623" spans="17:18" x14ac:dyDescent="0.25">
      <c r="Q4623"/>
      <c r="R4623"/>
    </row>
    <row r="4624" spans="17:18" x14ac:dyDescent="0.25">
      <c r="Q4624"/>
      <c r="R4624"/>
    </row>
    <row r="4625" spans="17:18" x14ac:dyDescent="0.25">
      <c r="Q4625"/>
      <c r="R4625"/>
    </row>
    <row r="4626" spans="17:18" x14ac:dyDescent="0.25">
      <c r="Q4626"/>
      <c r="R4626"/>
    </row>
    <row r="4627" spans="17:18" x14ac:dyDescent="0.25">
      <c r="Q4627"/>
      <c r="R4627"/>
    </row>
    <row r="4628" spans="17:18" x14ac:dyDescent="0.25">
      <c r="Q4628"/>
      <c r="R4628"/>
    </row>
    <row r="4629" spans="17:18" x14ac:dyDescent="0.25">
      <c r="Q4629"/>
      <c r="R4629"/>
    </row>
    <row r="4630" spans="17:18" x14ac:dyDescent="0.25">
      <c r="Q4630"/>
      <c r="R4630"/>
    </row>
    <row r="4631" spans="17:18" x14ac:dyDescent="0.25">
      <c r="Q4631"/>
      <c r="R4631"/>
    </row>
    <row r="4632" spans="17:18" x14ac:dyDescent="0.25">
      <c r="Q4632"/>
      <c r="R4632"/>
    </row>
    <row r="4633" spans="17:18" x14ac:dyDescent="0.25">
      <c r="Q4633"/>
      <c r="R4633"/>
    </row>
    <row r="4634" spans="17:18" x14ac:dyDescent="0.25">
      <c r="Q4634"/>
      <c r="R4634"/>
    </row>
    <row r="4635" spans="17:18" x14ac:dyDescent="0.25">
      <c r="Q4635"/>
      <c r="R4635"/>
    </row>
    <row r="4636" spans="17:18" x14ac:dyDescent="0.25">
      <c r="Q4636"/>
      <c r="R4636"/>
    </row>
    <row r="4637" spans="17:18" x14ac:dyDescent="0.25">
      <c r="Q4637"/>
      <c r="R4637"/>
    </row>
    <row r="4638" spans="17:18" x14ac:dyDescent="0.25">
      <c r="Q4638"/>
      <c r="R4638"/>
    </row>
    <row r="4639" spans="17:18" x14ac:dyDescent="0.25">
      <c r="Q4639"/>
      <c r="R4639"/>
    </row>
    <row r="4640" spans="17:18" x14ac:dyDescent="0.25">
      <c r="Q4640"/>
      <c r="R4640"/>
    </row>
    <row r="4641" spans="17:18" x14ac:dyDescent="0.25">
      <c r="Q4641"/>
      <c r="R4641"/>
    </row>
    <row r="4642" spans="17:18" x14ac:dyDescent="0.25">
      <c r="Q4642"/>
      <c r="R4642"/>
    </row>
    <row r="4643" spans="17:18" x14ac:dyDescent="0.25">
      <c r="Q4643"/>
      <c r="R4643"/>
    </row>
    <row r="4644" spans="17:18" x14ac:dyDescent="0.25">
      <c r="Q4644"/>
      <c r="R4644"/>
    </row>
    <row r="4645" spans="17:18" x14ac:dyDescent="0.25">
      <c r="Q4645"/>
      <c r="R4645"/>
    </row>
    <row r="4646" spans="17:18" x14ac:dyDescent="0.25">
      <c r="Q4646"/>
      <c r="R4646"/>
    </row>
    <row r="4647" spans="17:18" x14ac:dyDescent="0.25">
      <c r="Q4647"/>
      <c r="R4647"/>
    </row>
    <row r="4648" spans="17:18" x14ac:dyDescent="0.25">
      <c r="Q4648"/>
      <c r="R4648"/>
    </row>
    <row r="4649" spans="17:18" x14ac:dyDescent="0.25">
      <c r="Q4649"/>
      <c r="R4649"/>
    </row>
    <row r="4650" spans="17:18" x14ac:dyDescent="0.25">
      <c r="Q4650"/>
      <c r="R4650"/>
    </row>
    <row r="4651" spans="17:18" x14ac:dyDescent="0.25">
      <c r="Q4651"/>
      <c r="R4651"/>
    </row>
    <row r="4652" spans="17:18" x14ac:dyDescent="0.25">
      <c r="Q4652"/>
      <c r="R4652"/>
    </row>
    <row r="4653" spans="17:18" x14ac:dyDescent="0.25">
      <c r="Q4653"/>
      <c r="R4653"/>
    </row>
    <row r="4654" spans="17:18" x14ac:dyDescent="0.25">
      <c r="Q4654"/>
      <c r="R4654"/>
    </row>
    <row r="4655" spans="17:18" x14ac:dyDescent="0.25">
      <c r="Q4655"/>
      <c r="R4655"/>
    </row>
    <row r="4656" spans="17:18" x14ac:dyDescent="0.25">
      <c r="Q4656"/>
      <c r="R4656"/>
    </row>
    <row r="4657" spans="17:18" x14ac:dyDescent="0.25">
      <c r="Q4657"/>
      <c r="R4657"/>
    </row>
    <row r="4658" spans="17:18" x14ac:dyDescent="0.25">
      <c r="Q4658"/>
      <c r="R4658"/>
    </row>
    <row r="4659" spans="17:18" x14ac:dyDescent="0.25">
      <c r="Q4659"/>
      <c r="R4659"/>
    </row>
    <row r="4660" spans="17:18" x14ac:dyDescent="0.25">
      <c r="Q4660"/>
      <c r="R4660"/>
    </row>
    <row r="4661" spans="17:18" x14ac:dyDescent="0.25">
      <c r="Q4661"/>
      <c r="R4661"/>
    </row>
    <row r="4662" spans="17:18" x14ac:dyDescent="0.25">
      <c r="Q4662"/>
      <c r="R4662"/>
    </row>
    <row r="4663" spans="17:18" x14ac:dyDescent="0.25">
      <c r="Q4663"/>
      <c r="R4663"/>
    </row>
    <row r="4664" spans="17:18" x14ac:dyDescent="0.25">
      <c r="Q4664"/>
      <c r="R4664"/>
    </row>
    <row r="4665" spans="17:18" x14ac:dyDescent="0.25">
      <c r="Q4665"/>
      <c r="R4665"/>
    </row>
    <row r="4666" spans="17:18" x14ac:dyDescent="0.25">
      <c r="Q4666"/>
      <c r="R4666"/>
    </row>
    <row r="4667" spans="17:18" x14ac:dyDescent="0.25">
      <c r="Q4667"/>
      <c r="R4667"/>
    </row>
    <row r="4668" spans="17:18" x14ac:dyDescent="0.25">
      <c r="Q4668"/>
      <c r="R4668"/>
    </row>
    <row r="4669" spans="17:18" x14ac:dyDescent="0.25">
      <c r="Q4669"/>
      <c r="R4669"/>
    </row>
    <row r="4670" spans="17:18" x14ac:dyDescent="0.25">
      <c r="Q4670"/>
      <c r="R4670"/>
    </row>
    <row r="4671" spans="17:18" x14ac:dyDescent="0.25">
      <c r="Q4671"/>
      <c r="R4671"/>
    </row>
    <row r="4672" spans="17:18" x14ac:dyDescent="0.25">
      <c r="Q4672"/>
      <c r="R4672"/>
    </row>
    <row r="4673" spans="17:18" x14ac:dyDescent="0.25">
      <c r="Q4673"/>
      <c r="R4673"/>
    </row>
    <row r="4674" spans="17:18" x14ac:dyDescent="0.25">
      <c r="Q4674"/>
      <c r="R4674"/>
    </row>
    <row r="4675" spans="17:18" x14ac:dyDescent="0.25">
      <c r="Q4675"/>
      <c r="R4675"/>
    </row>
    <row r="4676" spans="17:18" x14ac:dyDescent="0.25">
      <c r="Q4676"/>
      <c r="R4676"/>
    </row>
    <row r="4677" spans="17:18" x14ac:dyDescent="0.25">
      <c r="Q4677"/>
      <c r="R4677"/>
    </row>
    <row r="4678" spans="17:18" x14ac:dyDescent="0.25">
      <c r="Q4678"/>
      <c r="R4678"/>
    </row>
    <row r="4679" spans="17:18" x14ac:dyDescent="0.25">
      <c r="Q4679"/>
      <c r="R4679"/>
    </row>
    <row r="4680" spans="17:18" x14ac:dyDescent="0.25">
      <c r="Q4680"/>
      <c r="R4680"/>
    </row>
    <row r="4681" spans="17:18" x14ac:dyDescent="0.25">
      <c r="Q4681"/>
      <c r="R4681"/>
    </row>
    <row r="4682" spans="17:18" x14ac:dyDescent="0.25">
      <c r="Q4682"/>
      <c r="R4682"/>
    </row>
    <row r="4683" spans="17:18" x14ac:dyDescent="0.25">
      <c r="Q4683"/>
      <c r="R4683"/>
    </row>
    <row r="4684" spans="17:18" x14ac:dyDescent="0.25">
      <c r="Q4684"/>
      <c r="R4684"/>
    </row>
    <row r="4685" spans="17:18" x14ac:dyDescent="0.25">
      <c r="Q4685"/>
      <c r="R4685"/>
    </row>
    <row r="4686" spans="17:18" x14ac:dyDescent="0.25">
      <c r="Q4686"/>
      <c r="R4686"/>
    </row>
    <row r="4687" spans="17:18" x14ac:dyDescent="0.25">
      <c r="Q4687"/>
      <c r="R4687"/>
    </row>
    <row r="4688" spans="17:18" x14ac:dyDescent="0.25">
      <c r="Q4688"/>
      <c r="R4688"/>
    </row>
    <row r="4689" spans="17:18" x14ac:dyDescent="0.25">
      <c r="Q4689"/>
      <c r="R4689"/>
    </row>
    <row r="4690" spans="17:18" x14ac:dyDescent="0.25">
      <c r="Q4690"/>
      <c r="R4690"/>
    </row>
    <row r="4691" spans="17:18" x14ac:dyDescent="0.25">
      <c r="Q4691"/>
      <c r="R4691"/>
    </row>
    <row r="4692" spans="17:18" x14ac:dyDescent="0.25">
      <c r="Q4692"/>
      <c r="R4692"/>
    </row>
    <row r="4693" spans="17:18" x14ac:dyDescent="0.25">
      <c r="Q4693"/>
      <c r="R4693"/>
    </row>
    <row r="4694" spans="17:18" x14ac:dyDescent="0.25">
      <c r="Q4694"/>
      <c r="R4694"/>
    </row>
    <row r="4695" spans="17:18" x14ac:dyDescent="0.25">
      <c r="Q4695"/>
      <c r="R4695"/>
    </row>
    <row r="4696" spans="17:18" x14ac:dyDescent="0.25">
      <c r="Q4696"/>
      <c r="R4696"/>
    </row>
    <row r="4697" spans="17:18" x14ac:dyDescent="0.25">
      <c r="Q4697"/>
      <c r="R4697"/>
    </row>
    <row r="4698" spans="17:18" x14ac:dyDescent="0.25">
      <c r="Q4698"/>
      <c r="R4698"/>
    </row>
    <row r="4699" spans="17:18" x14ac:dyDescent="0.25">
      <c r="Q4699"/>
      <c r="R4699"/>
    </row>
    <row r="4700" spans="17:18" x14ac:dyDescent="0.25">
      <c r="Q4700"/>
      <c r="R4700"/>
    </row>
    <row r="4701" spans="17:18" x14ac:dyDescent="0.25">
      <c r="Q4701"/>
      <c r="R4701"/>
    </row>
    <row r="4702" spans="17:18" x14ac:dyDescent="0.25">
      <c r="Q4702"/>
      <c r="R4702"/>
    </row>
    <row r="4703" spans="17:18" x14ac:dyDescent="0.25">
      <c r="Q4703"/>
      <c r="R4703"/>
    </row>
    <row r="4704" spans="17:18" x14ac:dyDescent="0.25">
      <c r="Q4704"/>
      <c r="R4704"/>
    </row>
    <row r="4705" spans="17:18" x14ac:dyDescent="0.25">
      <c r="Q4705"/>
      <c r="R4705"/>
    </row>
    <row r="4706" spans="17:18" x14ac:dyDescent="0.25">
      <c r="Q4706"/>
      <c r="R4706"/>
    </row>
    <row r="4707" spans="17:18" x14ac:dyDescent="0.25">
      <c r="Q4707"/>
      <c r="R4707"/>
    </row>
    <row r="4708" spans="17:18" x14ac:dyDescent="0.25">
      <c r="Q4708"/>
      <c r="R4708"/>
    </row>
    <row r="4709" spans="17:18" x14ac:dyDescent="0.25">
      <c r="Q4709"/>
      <c r="R4709"/>
    </row>
    <row r="4710" spans="17:18" x14ac:dyDescent="0.25">
      <c r="Q4710"/>
      <c r="R4710"/>
    </row>
    <row r="4711" spans="17:18" x14ac:dyDescent="0.25">
      <c r="Q4711"/>
      <c r="R4711"/>
    </row>
    <row r="4712" spans="17:18" x14ac:dyDescent="0.25">
      <c r="Q4712"/>
      <c r="R4712"/>
    </row>
    <row r="4713" spans="17:18" x14ac:dyDescent="0.25">
      <c r="Q4713"/>
      <c r="R4713"/>
    </row>
    <row r="4714" spans="17:18" x14ac:dyDescent="0.25">
      <c r="Q4714"/>
      <c r="R4714"/>
    </row>
    <row r="4715" spans="17:18" x14ac:dyDescent="0.25">
      <c r="Q4715"/>
      <c r="R4715"/>
    </row>
    <row r="4716" spans="17:18" x14ac:dyDescent="0.25">
      <c r="Q4716"/>
      <c r="R4716"/>
    </row>
    <row r="4717" spans="17:18" x14ac:dyDescent="0.25">
      <c r="Q4717"/>
      <c r="R4717"/>
    </row>
    <row r="4718" spans="17:18" x14ac:dyDescent="0.25">
      <c r="Q4718"/>
      <c r="R4718"/>
    </row>
    <row r="4719" spans="17:18" x14ac:dyDescent="0.25">
      <c r="Q4719"/>
      <c r="R4719"/>
    </row>
    <row r="4720" spans="17:18" x14ac:dyDescent="0.25">
      <c r="Q4720"/>
      <c r="R4720"/>
    </row>
    <row r="4721" spans="17:18" x14ac:dyDescent="0.25">
      <c r="Q4721"/>
      <c r="R4721"/>
    </row>
    <row r="4722" spans="17:18" x14ac:dyDescent="0.25">
      <c r="Q4722"/>
      <c r="R4722"/>
    </row>
    <row r="4723" spans="17:18" x14ac:dyDescent="0.25">
      <c r="Q4723"/>
      <c r="R4723"/>
    </row>
    <row r="4724" spans="17:18" x14ac:dyDescent="0.25">
      <c r="Q4724"/>
      <c r="R4724"/>
    </row>
    <row r="4725" spans="17:18" x14ac:dyDescent="0.25">
      <c r="Q4725"/>
      <c r="R4725"/>
    </row>
    <row r="4726" spans="17:18" x14ac:dyDescent="0.25">
      <c r="Q4726"/>
      <c r="R4726"/>
    </row>
    <row r="4727" spans="17:18" x14ac:dyDescent="0.25">
      <c r="Q4727"/>
      <c r="R4727"/>
    </row>
    <row r="4728" spans="17:18" x14ac:dyDescent="0.25">
      <c r="Q4728"/>
      <c r="R4728"/>
    </row>
    <row r="4729" spans="17:18" x14ac:dyDescent="0.25">
      <c r="Q4729"/>
      <c r="R4729"/>
    </row>
    <row r="4730" spans="17:18" x14ac:dyDescent="0.25">
      <c r="Q4730"/>
      <c r="R4730"/>
    </row>
    <row r="4731" spans="17:18" x14ac:dyDescent="0.25">
      <c r="Q4731"/>
      <c r="R4731"/>
    </row>
    <row r="4732" spans="17:18" x14ac:dyDescent="0.25">
      <c r="Q4732"/>
      <c r="R4732"/>
    </row>
    <row r="4733" spans="17:18" x14ac:dyDescent="0.25">
      <c r="Q4733"/>
      <c r="R4733"/>
    </row>
    <row r="4734" spans="17:18" x14ac:dyDescent="0.25">
      <c r="Q4734"/>
      <c r="R4734"/>
    </row>
    <row r="4735" spans="17:18" x14ac:dyDescent="0.25">
      <c r="Q4735"/>
      <c r="R4735"/>
    </row>
    <row r="4736" spans="17:18" x14ac:dyDescent="0.25">
      <c r="Q4736"/>
      <c r="R4736"/>
    </row>
    <row r="4737" spans="17:18" x14ac:dyDescent="0.25">
      <c r="Q4737"/>
      <c r="R4737"/>
    </row>
    <row r="4738" spans="17:18" x14ac:dyDescent="0.25">
      <c r="Q4738"/>
      <c r="R4738"/>
    </row>
    <row r="4739" spans="17:18" x14ac:dyDescent="0.25">
      <c r="Q4739"/>
      <c r="R4739"/>
    </row>
    <row r="4740" spans="17:18" x14ac:dyDescent="0.25">
      <c r="Q4740"/>
      <c r="R4740"/>
    </row>
    <row r="4741" spans="17:18" x14ac:dyDescent="0.25">
      <c r="Q4741"/>
      <c r="R4741"/>
    </row>
    <row r="4742" spans="17:18" x14ac:dyDescent="0.25">
      <c r="Q4742"/>
      <c r="R4742"/>
    </row>
    <row r="4743" spans="17:18" x14ac:dyDescent="0.25">
      <c r="Q4743"/>
      <c r="R4743"/>
    </row>
    <row r="4744" spans="17:18" x14ac:dyDescent="0.25">
      <c r="Q4744"/>
      <c r="R4744"/>
    </row>
    <row r="4745" spans="17:18" x14ac:dyDescent="0.25">
      <c r="Q4745"/>
      <c r="R4745"/>
    </row>
    <row r="4746" spans="17:18" x14ac:dyDescent="0.25">
      <c r="Q4746"/>
      <c r="R4746"/>
    </row>
    <row r="4747" spans="17:18" x14ac:dyDescent="0.25">
      <c r="Q4747"/>
      <c r="R4747"/>
    </row>
    <row r="4748" spans="17:18" x14ac:dyDescent="0.25">
      <c r="Q4748"/>
      <c r="R4748"/>
    </row>
    <row r="4749" spans="17:18" x14ac:dyDescent="0.25">
      <c r="Q4749"/>
      <c r="R4749"/>
    </row>
    <row r="4750" spans="17:18" x14ac:dyDescent="0.25">
      <c r="Q4750"/>
      <c r="R4750"/>
    </row>
    <row r="4751" spans="17:18" x14ac:dyDescent="0.25">
      <c r="Q4751"/>
      <c r="R4751"/>
    </row>
    <row r="4752" spans="17:18" x14ac:dyDescent="0.25">
      <c r="Q4752"/>
      <c r="R4752"/>
    </row>
    <row r="4753" spans="17:18" x14ac:dyDescent="0.25">
      <c r="Q4753"/>
      <c r="R4753"/>
    </row>
    <row r="4754" spans="17:18" x14ac:dyDescent="0.25">
      <c r="Q4754"/>
      <c r="R4754"/>
    </row>
    <row r="4755" spans="17:18" x14ac:dyDescent="0.25">
      <c r="Q4755"/>
      <c r="R4755"/>
    </row>
    <row r="4756" spans="17:18" x14ac:dyDescent="0.25">
      <c r="Q4756"/>
      <c r="R4756"/>
    </row>
    <row r="4757" spans="17:18" x14ac:dyDescent="0.25">
      <c r="Q4757"/>
      <c r="R4757"/>
    </row>
    <row r="4758" spans="17:18" x14ac:dyDescent="0.25">
      <c r="Q4758"/>
      <c r="R4758"/>
    </row>
    <row r="4759" spans="17:18" x14ac:dyDescent="0.25">
      <c r="Q4759"/>
      <c r="R4759"/>
    </row>
    <row r="4760" spans="17:18" x14ac:dyDescent="0.25">
      <c r="Q4760"/>
      <c r="R4760"/>
    </row>
    <row r="4761" spans="17:18" x14ac:dyDescent="0.25">
      <c r="Q4761"/>
      <c r="R4761"/>
    </row>
    <row r="4762" spans="17:18" x14ac:dyDescent="0.25">
      <c r="Q4762"/>
      <c r="R4762"/>
    </row>
    <row r="4763" spans="17:18" x14ac:dyDescent="0.25">
      <c r="Q4763"/>
      <c r="R4763"/>
    </row>
    <row r="4764" spans="17:18" x14ac:dyDescent="0.25">
      <c r="Q4764"/>
      <c r="R4764"/>
    </row>
    <row r="4765" spans="17:18" x14ac:dyDescent="0.25">
      <c r="Q4765"/>
      <c r="R4765"/>
    </row>
    <row r="4766" spans="17:18" x14ac:dyDescent="0.25">
      <c r="Q4766"/>
      <c r="R4766"/>
    </row>
    <row r="4767" spans="17:18" x14ac:dyDescent="0.25">
      <c r="Q4767"/>
      <c r="R4767"/>
    </row>
    <row r="4768" spans="17:18" x14ac:dyDescent="0.25">
      <c r="Q4768"/>
      <c r="R4768"/>
    </row>
    <row r="4769" spans="17:18" x14ac:dyDescent="0.25">
      <c r="Q4769"/>
      <c r="R4769"/>
    </row>
    <row r="4770" spans="17:18" x14ac:dyDescent="0.25">
      <c r="Q4770"/>
      <c r="R4770"/>
    </row>
    <row r="4771" spans="17:18" x14ac:dyDescent="0.25">
      <c r="Q4771"/>
      <c r="R4771"/>
    </row>
    <row r="4772" spans="17:18" x14ac:dyDescent="0.25">
      <c r="Q4772"/>
      <c r="R4772"/>
    </row>
    <row r="4773" spans="17:18" x14ac:dyDescent="0.25">
      <c r="Q4773"/>
      <c r="R4773"/>
    </row>
    <row r="4774" spans="17:18" x14ac:dyDescent="0.25">
      <c r="Q4774"/>
      <c r="R4774"/>
    </row>
    <row r="4775" spans="17:18" x14ac:dyDescent="0.25">
      <c r="Q4775"/>
      <c r="R4775"/>
    </row>
    <row r="4776" spans="17:18" x14ac:dyDescent="0.25">
      <c r="Q4776"/>
      <c r="R4776"/>
    </row>
    <row r="4777" spans="17:18" x14ac:dyDescent="0.25">
      <c r="Q4777"/>
      <c r="R4777"/>
    </row>
    <row r="4778" spans="17:18" x14ac:dyDescent="0.25">
      <c r="Q4778"/>
      <c r="R4778"/>
    </row>
    <row r="4779" spans="17:18" x14ac:dyDescent="0.25">
      <c r="Q4779"/>
      <c r="R4779"/>
    </row>
    <row r="4780" spans="17:18" x14ac:dyDescent="0.25">
      <c r="Q4780"/>
      <c r="R4780"/>
    </row>
    <row r="4781" spans="17:18" x14ac:dyDescent="0.25">
      <c r="Q4781"/>
      <c r="R4781"/>
    </row>
    <row r="4782" spans="17:18" x14ac:dyDescent="0.25">
      <c r="Q4782"/>
      <c r="R4782"/>
    </row>
    <row r="4783" spans="17:18" x14ac:dyDescent="0.25">
      <c r="Q4783"/>
      <c r="R4783"/>
    </row>
    <row r="4784" spans="17:18" x14ac:dyDescent="0.25">
      <c r="Q4784"/>
      <c r="R4784"/>
    </row>
    <row r="4785" spans="17:18" x14ac:dyDescent="0.25">
      <c r="Q4785"/>
      <c r="R4785"/>
    </row>
    <row r="4786" spans="17:18" x14ac:dyDescent="0.25">
      <c r="Q4786"/>
      <c r="R4786"/>
    </row>
    <row r="4787" spans="17:18" x14ac:dyDescent="0.25">
      <c r="Q4787"/>
      <c r="R4787"/>
    </row>
    <row r="4788" spans="17:18" x14ac:dyDescent="0.25">
      <c r="Q4788"/>
      <c r="R4788"/>
    </row>
    <row r="4789" spans="17:18" x14ac:dyDescent="0.25">
      <c r="Q4789"/>
      <c r="R4789"/>
    </row>
    <row r="4790" spans="17:18" x14ac:dyDescent="0.25">
      <c r="Q4790"/>
      <c r="R4790"/>
    </row>
    <row r="4791" spans="17:18" x14ac:dyDescent="0.25">
      <c r="Q4791"/>
      <c r="R4791"/>
    </row>
    <row r="4792" spans="17:18" x14ac:dyDescent="0.25">
      <c r="Q4792"/>
      <c r="R4792"/>
    </row>
    <row r="4793" spans="17:18" x14ac:dyDescent="0.25">
      <c r="Q4793"/>
      <c r="R4793"/>
    </row>
    <row r="4794" spans="17:18" x14ac:dyDescent="0.25">
      <c r="Q4794"/>
      <c r="R4794"/>
    </row>
    <row r="4795" spans="17:18" x14ac:dyDescent="0.25">
      <c r="Q4795"/>
      <c r="R4795"/>
    </row>
    <row r="4796" spans="17:18" x14ac:dyDescent="0.25">
      <c r="Q4796"/>
      <c r="R4796"/>
    </row>
    <row r="4797" spans="17:18" x14ac:dyDescent="0.25">
      <c r="Q4797"/>
      <c r="R4797"/>
    </row>
    <row r="4798" spans="17:18" x14ac:dyDescent="0.25">
      <c r="Q4798"/>
      <c r="R4798"/>
    </row>
    <row r="4799" spans="17:18" x14ac:dyDescent="0.25">
      <c r="Q4799"/>
      <c r="R4799"/>
    </row>
    <row r="4800" spans="17:18" x14ac:dyDescent="0.25">
      <c r="Q4800"/>
      <c r="R4800"/>
    </row>
    <row r="4801" spans="17:18" x14ac:dyDescent="0.25">
      <c r="Q4801"/>
      <c r="R4801"/>
    </row>
    <row r="4802" spans="17:18" x14ac:dyDescent="0.25">
      <c r="Q4802"/>
      <c r="R4802"/>
    </row>
    <row r="4803" spans="17:18" x14ac:dyDescent="0.25">
      <c r="Q4803"/>
      <c r="R4803"/>
    </row>
    <row r="4804" spans="17:18" x14ac:dyDescent="0.25">
      <c r="Q4804"/>
      <c r="R4804"/>
    </row>
    <row r="4805" spans="17:18" x14ac:dyDescent="0.25">
      <c r="Q4805"/>
      <c r="R4805"/>
    </row>
    <row r="4806" spans="17:18" x14ac:dyDescent="0.25">
      <c r="Q4806"/>
      <c r="R4806"/>
    </row>
    <row r="4807" spans="17:18" x14ac:dyDescent="0.25">
      <c r="Q4807"/>
      <c r="R4807"/>
    </row>
    <row r="4808" spans="17:18" x14ac:dyDescent="0.25">
      <c r="Q4808"/>
      <c r="R4808"/>
    </row>
    <row r="4809" spans="17:18" x14ac:dyDescent="0.25">
      <c r="Q4809"/>
      <c r="R4809"/>
    </row>
    <row r="4810" spans="17:18" x14ac:dyDescent="0.25">
      <c r="Q4810"/>
      <c r="R4810"/>
    </row>
    <row r="4811" spans="17:18" x14ac:dyDescent="0.25">
      <c r="Q4811"/>
      <c r="R4811"/>
    </row>
    <row r="4812" spans="17:18" x14ac:dyDescent="0.25">
      <c r="Q4812"/>
      <c r="R4812"/>
    </row>
    <row r="4813" spans="17:18" x14ac:dyDescent="0.25">
      <c r="Q4813"/>
      <c r="R4813"/>
    </row>
    <row r="4814" spans="17:18" x14ac:dyDescent="0.25">
      <c r="Q4814"/>
      <c r="R4814"/>
    </row>
    <row r="4815" spans="17:18" x14ac:dyDescent="0.25">
      <c r="Q4815"/>
      <c r="R4815"/>
    </row>
    <row r="4816" spans="17:18" x14ac:dyDescent="0.25">
      <c r="Q4816"/>
      <c r="R4816"/>
    </row>
    <row r="4817" spans="17:18" x14ac:dyDescent="0.25">
      <c r="Q4817"/>
      <c r="R4817"/>
    </row>
    <row r="4818" spans="17:18" x14ac:dyDescent="0.25">
      <c r="Q4818"/>
      <c r="R4818"/>
    </row>
    <row r="4819" spans="17:18" x14ac:dyDescent="0.25">
      <c r="Q4819"/>
      <c r="R4819"/>
    </row>
    <row r="4820" spans="17:18" x14ac:dyDescent="0.25">
      <c r="Q4820"/>
      <c r="R4820"/>
    </row>
    <row r="4821" spans="17:18" x14ac:dyDescent="0.25">
      <c r="Q4821"/>
      <c r="R4821"/>
    </row>
    <row r="4822" spans="17:18" x14ac:dyDescent="0.25">
      <c r="Q4822"/>
      <c r="R4822"/>
    </row>
    <row r="4823" spans="17:18" x14ac:dyDescent="0.25">
      <c r="Q4823"/>
      <c r="R4823"/>
    </row>
    <row r="4824" spans="17:18" x14ac:dyDescent="0.25">
      <c r="Q4824"/>
      <c r="R4824"/>
    </row>
    <row r="4825" spans="17:18" x14ac:dyDescent="0.25">
      <c r="Q4825"/>
      <c r="R4825"/>
    </row>
    <row r="4826" spans="17:18" x14ac:dyDescent="0.25">
      <c r="Q4826"/>
      <c r="R4826"/>
    </row>
    <row r="4827" spans="17:18" x14ac:dyDescent="0.25">
      <c r="Q4827"/>
      <c r="R4827"/>
    </row>
    <row r="4828" spans="17:18" x14ac:dyDescent="0.25">
      <c r="Q4828"/>
      <c r="R4828"/>
    </row>
    <row r="4829" spans="17:18" x14ac:dyDescent="0.25">
      <c r="Q4829"/>
      <c r="R4829"/>
    </row>
    <row r="4830" spans="17:18" x14ac:dyDescent="0.25">
      <c r="Q4830"/>
      <c r="R4830"/>
    </row>
    <row r="4831" spans="17:18" x14ac:dyDescent="0.25">
      <c r="Q4831"/>
      <c r="R4831"/>
    </row>
    <row r="4832" spans="17:18" x14ac:dyDescent="0.25">
      <c r="Q4832"/>
      <c r="R4832"/>
    </row>
    <row r="4833" spans="17:18" x14ac:dyDescent="0.25">
      <c r="Q4833"/>
      <c r="R4833"/>
    </row>
    <row r="4834" spans="17:18" x14ac:dyDescent="0.25">
      <c r="Q4834"/>
      <c r="R4834"/>
    </row>
    <row r="4835" spans="17:18" x14ac:dyDescent="0.25">
      <c r="Q4835"/>
      <c r="R4835"/>
    </row>
    <row r="4836" spans="17:18" x14ac:dyDescent="0.25">
      <c r="Q4836"/>
      <c r="R4836"/>
    </row>
    <row r="4837" spans="17:18" x14ac:dyDescent="0.25">
      <c r="Q4837"/>
      <c r="R4837"/>
    </row>
    <row r="4838" spans="17:18" x14ac:dyDescent="0.25">
      <c r="Q4838"/>
      <c r="R4838"/>
    </row>
    <row r="4839" spans="17:18" x14ac:dyDescent="0.25">
      <c r="Q4839"/>
      <c r="R4839"/>
    </row>
    <row r="4840" spans="17:18" x14ac:dyDescent="0.25">
      <c r="Q4840"/>
      <c r="R4840"/>
    </row>
    <row r="4841" spans="17:18" x14ac:dyDescent="0.25">
      <c r="Q4841"/>
      <c r="R4841"/>
    </row>
    <row r="4842" spans="17:18" x14ac:dyDescent="0.25">
      <c r="Q4842"/>
      <c r="R4842"/>
    </row>
    <row r="4843" spans="17:18" x14ac:dyDescent="0.25">
      <c r="Q4843"/>
      <c r="R4843"/>
    </row>
    <row r="4844" spans="17:18" x14ac:dyDescent="0.25">
      <c r="Q4844"/>
      <c r="R4844"/>
    </row>
    <row r="4845" spans="17:18" x14ac:dyDescent="0.25">
      <c r="Q4845"/>
      <c r="R4845"/>
    </row>
    <row r="4846" spans="17:18" x14ac:dyDescent="0.25">
      <c r="Q4846"/>
      <c r="R4846"/>
    </row>
    <row r="4847" spans="17:18" x14ac:dyDescent="0.25">
      <c r="Q4847"/>
      <c r="R4847"/>
    </row>
    <row r="4848" spans="17:18" x14ac:dyDescent="0.25">
      <c r="Q4848"/>
      <c r="R4848"/>
    </row>
    <row r="4849" spans="17:18" x14ac:dyDescent="0.25">
      <c r="Q4849"/>
      <c r="R4849"/>
    </row>
    <row r="4850" spans="17:18" x14ac:dyDescent="0.25">
      <c r="Q4850"/>
      <c r="R4850"/>
    </row>
    <row r="4851" spans="17:18" x14ac:dyDescent="0.25">
      <c r="Q4851"/>
      <c r="R4851"/>
    </row>
    <row r="4852" spans="17:18" x14ac:dyDescent="0.25">
      <c r="Q4852"/>
      <c r="R4852"/>
    </row>
    <row r="4853" spans="17:18" x14ac:dyDescent="0.25">
      <c r="Q4853"/>
      <c r="R4853"/>
    </row>
    <row r="4854" spans="17:18" x14ac:dyDescent="0.25">
      <c r="Q4854"/>
      <c r="R4854"/>
    </row>
    <row r="4855" spans="17:18" x14ac:dyDescent="0.25">
      <c r="Q4855"/>
      <c r="R4855"/>
    </row>
    <row r="4856" spans="17:18" x14ac:dyDescent="0.25">
      <c r="Q4856"/>
      <c r="R4856"/>
    </row>
    <row r="4857" spans="17:18" x14ac:dyDescent="0.25">
      <c r="Q4857"/>
      <c r="R4857"/>
    </row>
    <row r="4858" spans="17:18" x14ac:dyDescent="0.25">
      <c r="Q4858"/>
      <c r="R4858"/>
    </row>
    <row r="4859" spans="17:18" x14ac:dyDescent="0.25">
      <c r="Q4859"/>
      <c r="R4859"/>
    </row>
    <row r="4860" spans="17:18" x14ac:dyDescent="0.25">
      <c r="Q4860"/>
      <c r="R4860"/>
    </row>
    <row r="4861" spans="17:18" x14ac:dyDescent="0.25">
      <c r="Q4861"/>
      <c r="R4861"/>
    </row>
    <row r="4862" spans="17:18" x14ac:dyDescent="0.25">
      <c r="Q4862"/>
      <c r="R4862"/>
    </row>
    <row r="4863" spans="17:18" x14ac:dyDescent="0.25">
      <c r="Q4863"/>
      <c r="R4863"/>
    </row>
    <row r="4864" spans="17:18" x14ac:dyDescent="0.25">
      <c r="Q4864"/>
      <c r="R4864"/>
    </row>
    <row r="4865" spans="17:18" x14ac:dyDescent="0.25">
      <c r="Q4865"/>
      <c r="R4865"/>
    </row>
    <row r="4866" spans="17:18" x14ac:dyDescent="0.25">
      <c r="Q4866"/>
      <c r="R4866"/>
    </row>
    <row r="4867" spans="17:18" x14ac:dyDescent="0.25">
      <c r="Q4867"/>
      <c r="R4867"/>
    </row>
    <row r="4868" spans="17:18" x14ac:dyDescent="0.25">
      <c r="Q4868"/>
      <c r="R4868"/>
    </row>
    <row r="4869" spans="17:18" x14ac:dyDescent="0.25">
      <c r="Q4869"/>
      <c r="R4869"/>
    </row>
    <row r="4870" spans="17:18" x14ac:dyDescent="0.25">
      <c r="Q4870"/>
      <c r="R4870"/>
    </row>
    <row r="4871" spans="17:18" x14ac:dyDescent="0.25">
      <c r="Q4871"/>
      <c r="R4871"/>
    </row>
    <row r="4872" spans="17:18" x14ac:dyDescent="0.25">
      <c r="Q4872"/>
      <c r="R4872"/>
    </row>
    <row r="4873" spans="17:18" x14ac:dyDescent="0.25">
      <c r="Q4873"/>
      <c r="R4873"/>
    </row>
    <row r="4874" spans="17:18" x14ac:dyDescent="0.25">
      <c r="Q4874"/>
      <c r="R4874"/>
    </row>
    <row r="4875" spans="17:18" x14ac:dyDescent="0.25">
      <c r="Q4875"/>
      <c r="R4875"/>
    </row>
    <row r="4876" spans="17:18" x14ac:dyDescent="0.25">
      <c r="Q4876"/>
      <c r="R4876"/>
    </row>
    <row r="4877" spans="17:18" x14ac:dyDescent="0.25">
      <c r="Q4877"/>
      <c r="R4877"/>
    </row>
    <row r="4878" spans="17:18" x14ac:dyDescent="0.25">
      <c r="Q4878"/>
      <c r="R4878"/>
    </row>
    <row r="4879" spans="17:18" x14ac:dyDescent="0.25">
      <c r="Q4879"/>
      <c r="R4879"/>
    </row>
    <row r="4880" spans="17:18" x14ac:dyDescent="0.25">
      <c r="Q4880"/>
      <c r="R4880"/>
    </row>
    <row r="4881" spans="17:18" x14ac:dyDescent="0.25">
      <c r="Q4881"/>
      <c r="R4881"/>
    </row>
    <row r="4882" spans="17:18" x14ac:dyDescent="0.25">
      <c r="Q4882"/>
      <c r="R4882"/>
    </row>
    <row r="4883" spans="17:18" x14ac:dyDescent="0.25">
      <c r="Q4883"/>
      <c r="R4883"/>
    </row>
    <row r="4884" spans="17:18" x14ac:dyDescent="0.25">
      <c r="Q4884"/>
      <c r="R4884"/>
    </row>
    <row r="4885" spans="17:18" x14ac:dyDescent="0.25">
      <c r="Q4885"/>
      <c r="R4885"/>
    </row>
    <row r="4886" spans="17:18" x14ac:dyDescent="0.25">
      <c r="Q4886"/>
      <c r="R4886"/>
    </row>
    <row r="4887" spans="17:18" x14ac:dyDescent="0.25">
      <c r="Q4887"/>
      <c r="R4887"/>
    </row>
    <row r="4888" spans="17:18" x14ac:dyDescent="0.25">
      <c r="Q4888"/>
      <c r="R4888"/>
    </row>
    <row r="4889" spans="17:18" x14ac:dyDescent="0.25">
      <c r="Q4889"/>
      <c r="R4889"/>
    </row>
    <row r="4890" spans="17:18" x14ac:dyDescent="0.25">
      <c r="Q4890"/>
      <c r="R4890"/>
    </row>
    <row r="4891" spans="17:18" x14ac:dyDescent="0.25">
      <c r="Q4891"/>
      <c r="R4891"/>
    </row>
    <row r="4892" spans="17:18" x14ac:dyDescent="0.25">
      <c r="Q4892"/>
      <c r="R4892"/>
    </row>
    <row r="4893" spans="17:18" x14ac:dyDescent="0.25">
      <c r="Q4893"/>
      <c r="R4893"/>
    </row>
    <row r="4894" spans="17:18" x14ac:dyDescent="0.25">
      <c r="Q4894"/>
      <c r="R4894"/>
    </row>
    <row r="4895" spans="17:18" x14ac:dyDescent="0.25">
      <c r="Q4895"/>
      <c r="R4895"/>
    </row>
    <row r="4896" spans="17:18" x14ac:dyDescent="0.25">
      <c r="Q4896"/>
      <c r="R4896"/>
    </row>
    <row r="4897" spans="17:18" x14ac:dyDescent="0.25">
      <c r="Q4897"/>
      <c r="R4897"/>
    </row>
    <row r="4898" spans="17:18" x14ac:dyDescent="0.25">
      <c r="Q4898"/>
      <c r="R4898"/>
    </row>
    <row r="4899" spans="17:18" x14ac:dyDescent="0.25">
      <c r="Q4899"/>
      <c r="R4899"/>
    </row>
    <row r="4900" spans="17:18" x14ac:dyDescent="0.25">
      <c r="Q4900"/>
      <c r="R4900"/>
    </row>
    <row r="4901" spans="17:18" x14ac:dyDescent="0.25">
      <c r="Q4901"/>
      <c r="R4901"/>
    </row>
    <row r="4902" spans="17:18" x14ac:dyDescent="0.25">
      <c r="Q4902"/>
      <c r="R4902"/>
    </row>
    <row r="4903" spans="17:18" x14ac:dyDescent="0.25">
      <c r="Q4903"/>
      <c r="R4903"/>
    </row>
    <row r="4904" spans="17:18" x14ac:dyDescent="0.25">
      <c r="Q4904"/>
      <c r="R4904"/>
    </row>
    <row r="4905" spans="17:18" x14ac:dyDescent="0.25">
      <c r="Q4905"/>
      <c r="R4905"/>
    </row>
    <row r="4906" spans="17:18" x14ac:dyDescent="0.25">
      <c r="Q4906"/>
      <c r="R4906"/>
    </row>
    <row r="4907" spans="17:18" x14ac:dyDescent="0.25">
      <c r="Q4907"/>
      <c r="R4907"/>
    </row>
    <row r="4908" spans="17:18" x14ac:dyDescent="0.25">
      <c r="Q4908"/>
      <c r="R4908"/>
    </row>
    <row r="4909" spans="17:18" x14ac:dyDescent="0.25">
      <c r="Q4909"/>
      <c r="R4909"/>
    </row>
    <row r="4910" spans="17:18" x14ac:dyDescent="0.25">
      <c r="Q4910"/>
      <c r="R4910"/>
    </row>
    <row r="4911" spans="17:18" x14ac:dyDescent="0.25">
      <c r="Q4911"/>
      <c r="R4911"/>
    </row>
    <row r="4912" spans="17:18" x14ac:dyDescent="0.25">
      <c r="Q4912"/>
      <c r="R4912"/>
    </row>
    <row r="4913" spans="17:18" x14ac:dyDescent="0.25">
      <c r="Q4913"/>
      <c r="R4913"/>
    </row>
    <row r="4914" spans="17:18" x14ac:dyDescent="0.25">
      <c r="Q4914"/>
      <c r="R4914"/>
    </row>
    <row r="4915" spans="17:18" x14ac:dyDescent="0.25">
      <c r="Q4915"/>
      <c r="R4915"/>
    </row>
    <row r="4916" spans="17:18" x14ac:dyDescent="0.25">
      <c r="Q4916"/>
      <c r="R4916"/>
    </row>
    <row r="4917" spans="17:18" x14ac:dyDescent="0.25">
      <c r="Q4917"/>
      <c r="R4917"/>
    </row>
    <row r="4918" spans="17:18" x14ac:dyDescent="0.25">
      <c r="Q4918"/>
      <c r="R4918"/>
    </row>
    <row r="4919" spans="17:18" x14ac:dyDescent="0.25">
      <c r="Q4919"/>
      <c r="R4919"/>
    </row>
    <row r="4920" spans="17:18" x14ac:dyDescent="0.25">
      <c r="Q4920"/>
      <c r="R4920"/>
    </row>
    <row r="4921" spans="17:18" x14ac:dyDescent="0.25">
      <c r="Q4921"/>
      <c r="R4921"/>
    </row>
    <row r="4922" spans="17:18" x14ac:dyDescent="0.25">
      <c r="Q4922"/>
      <c r="R4922"/>
    </row>
    <row r="4923" spans="17:18" x14ac:dyDescent="0.25">
      <c r="Q4923"/>
      <c r="R4923"/>
    </row>
    <row r="4924" spans="17:18" x14ac:dyDescent="0.25">
      <c r="Q4924"/>
      <c r="R4924"/>
    </row>
    <row r="4925" spans="17:18" x14ac:dyDescent="0.25">
      <c r="Q4925"/>
      <c r="R4925"/>
    </row>
    <row r="4926" spans="17:18" x14ac:dyDescent="0.25">
      <c r="Q4926"/>
      <c r="R4926"/>
    </row>
    <row r="4927" spans="17:18" x14ac:dyDescent="0.25">
      <c r="Q4927"/>
      <c r="R4927"/>
    </row>
    <row r="4928" spans="17:18" x14ac:dyDescent="0.25">
      <c r="Q4928"/>
      <c r="R4928"/>
    </row>
    <row r="4929" spans="17:18" x14ac:dyDescent="0.25">
      <c r="Q4929"/>
      <c r="R4929"/>
    </row>
    <row r="4930" spans="17:18" x14ac:dyDescent="0.25">
      <c r="Q4930"/>
      <c r="R4930"/>
    </row>
    <row r="4931" spans="17:18" x14ac:dyDescent="0.25">
      <c r="Q4931"/>
      <c r="R4931"/>
    </row>
    <row r="4932" spans="17:18" x14ac:dyDescent="0.25">
      <c r="Q4932"/>
      <c r="R4932"/>
    </row>
    <row r="4933" spans="17:18" x14ac:dyDescent="0.25">
      <c r="Q4933"/>
      <c r="R4933"/>
    </row>
    <row r="4934" spans="17:18" x14ac:dyDescent="0.25">
      <c r="Q4934"/>
      <c r="R4934"/>
    </row>
    <row r="4935" spans="17:18" x14ac:dyDescent="0.25">
      <c r="Q4935"/>
      <c r="R4935"/>
    </row>
    <row r="4936" spans="17:18" x14ac:dyDescent="0.25">
      <c r="Q4936"/>
      <c r="R4936"/>
    </row>
    <row r="4937" spans="17:18" x14ac:dyDescent="0.25">
      <c r="Q4937"/>
      <c r="R4937"/>
    </row>
    <row r="4938" spans="17:18" x14ac:dyDescent="0.25">
      <c r="Q4938"/>
      <c r="R4938"/>
    </row>
    <row r="4939" spans="17:18" x14ac:dyDescent="0.25">
      <c r="Q4939"/>
      <c r="R4939"/>
    </row>
    <row r="4940" spans="17:18" x14ac:dyDescent="0.25">
      <c r="Q4940"/>
      <c r="R4940"/>
    </row>
    <row r="4941" spans="17:18" x14ac:dyDescent="0.25">
      <c r="Q4941"/>
      <c r="R4941"/>
    </row>
    <row r="4942" spans="17:18" x14ac:dyDescent="0.25">
      <c r="Q4942"/>
      <c r="R4942"/>
    </row>
    <row r="4943" spans="17:18" x14ac:dyDescent="0.25">
      <c r="Q4943"/>
      <c r="R4943"/>
    </row>
    <row r="4944" spans="17:18" x14ac:dyDescent="0.25">
      <c r="Q4944"/>
      <c r="R4944"/>
    </row>
    <row r="4945" spans="17:18" x14ac:dyDescent="0.25">
      <c r="Q4945"/>
      <c r="R4945"/>
    </row>
    <row r="4946" spans="17:18" x14ac:dyDescent="0.25">
      <c r="Q4946"/>
      <c r="R4946"/>
    </row>
    <row r="4947" spans="17:18" x14ac:dyDescent="0.25">
      <c r="Q4947"/>
      <c r="R4947"/>
    </row>
    <row r="4948" spans="17:18" x14ac:dyDescent="0.25">
      <c r="Q4948"/>
      <c r="R4948"/>
    </row>
    <row r="4949" spans="17:18" x14ac:dyDescent="0.25">
      <c r="Q4949"/>
      <c r="R4949"/>
    </row>
    <row r="4950" spans="17:18" x14ac:dyDescent="0.25">
      <c r="Q4950"/>
      <c r="R4950"/>
    </row>
    <row r="4951" spans="17:18" x14ac:dyDescent="0.25">
      <c r="Q4951"/>
      <c r="R4951"/>
    </row>
    <row r="4952" spans="17:18" x14ac:dyDescent="0.25">
      <c r="Q4952"/>
      <c r="R4952"/>
    </row>
    <row r="4953" spans="17:18" x14ac:dyDescent="0.25">
      <c r="Q4953"/>
      <c r="R4953"/>
    </row>
    <row r="4954" spans="17:18" x14ac:dyDescent="0.25">
      <c r="Q4954"/>
      <c r="R4954"/>
    </row>
    <row r="4955" spans="17:18" x14ac:dyDescent="0.25">
      <c r="Q4955"/>
      <c r="R4955"/>
    </row>
    <row r="4956" spans="17:18" x14ac:dyDescent="0.25">
      <c r="Q4956"/>
      <c r="R4956"/>
    </row>
    <row r="4957" spans="17:18" x14ac:dyDescent="0.25">
      <c r="Q4957"/>
      <c r="R4957"/>
    </row>
    <row r="4958" spans="17:18" x14ac:dyDescent="0.25">
      <c r="Q4958"/>
      <c r="R4958"/>
    </row>
    <row r="4959" spans="17:18" x14ac:dyDescent="0.25">
      <c r="Q4959"/>
      <c r="R4959"/>
    </row>
    <row r="4960" spans="17:18" x14ac:dyDescent="0.25">
      <c r="Q4960"/>
      <c r="R4960"/>
    </row>
    <row r="4961" spans="17:18" x14ac:dyDescent="0.25">
      <c r="Q4961"/>
      <c r="R4961"/>
    </row>
    <row r="4962" spans="17:18" x14ac:dyDescent="0.25">
      <c r="Q4962"/>
      <c r="R4962"/>
    </row>
    <row r="4963" spans="17:18" x14ac:dyDescent="0.25">
      <c r="Q4963"/>
      <c r="R4963"/>
    </row>
    <row r="4964" spans="17:18" x14ac:dyDescent="0.25">
      <c r="Q4964"/>
      <c r="R4964"/>
    </row>
    <row r="4965" spans="17:18" x14ac:dyDescent="0.25">
      <c r="Q4965"/>
      <c r="R4965"/>
    </row>
    <row r="4966" spans="17:18" x14ac:dyDescent="0.25">
      <c r="Q4966"/>
      <c r="R4966"/>
    </row>
    <row r="4967" spans="17:18" x14ac:dyDescent="0.25">
      <c r="Q4967"/>
      <c r="R4967"/>
    </row>
    <row r="4968" spans="17:18" x14ac:dyDescent="0.25">
      <c r="Q4968"/>
      <c r="R4968"/>
    </row>
    <row r="4969" spans="17:18" x14ac:dyDescent="0.25">
      <c r="Q4969"/>
      <c r="R4969"/>
    </row>
    <row r="4970" spans="17:18" x14ac:dyDescent="0.25">
      <c r="Q4970"/>
      <c r="R4970"/>
    </row>
    <row r="4971" spans="17:18" x14ac:dyDescent="0.25">
      <c r="Q4971"/>
      <c r="R4971"/>
    </row>
    <row r="4972" spans="17:18" x14ac:dyDescent="0.25">
      <c r="Q4972"/>
      <c r="R4972"/>
    </row>
    <row r="4973" spans="17:18" x14ac:dyDescent="0.25">
      <c r="Q4973"/>
      <c r="R4973"/>
    </row>
    <row r="4974" spans="17:18" x14ac:dyDescent="0.25">
      <c r="Q4974"/>
      <c r="R4974"/>
    </row>
    <row r="4975" spans="17:18" x14ac:dyDescent="0.25">
      <c r="Q4975"/>
      <c r="R4975"/>
    </row>
    <row r="4976" spans="17:18" x14ac:dyDescent="0.25">
      <c r="Q4976"/>
      <c r="R4976"/>
    </row>
    <row r="4977" spans="17:18" x14ac:dyDescent="0.25">
      <c r="Q4977"/>
      <c r="R4977"/>
    </row>
    <row r="4978" spans="17:18" x14ac:dyDescent="0.25">
      <c r="Q4978"/>
      <c r="R4978"/>
    </row>
    <row r="4979" spans="17:18" x14ac:dyDescent="0.25">
      <c r="Q4979"/>
      <c r="R4979"/>
    </row>
    <row r="4980" spans="17:18" x14ac:dyDescent="0.25">
      <c r="Q4980"/>
      <c r="R4980"/>
    </row>
    <row r="4981" spans="17:18" x14ac:dyDescent="0.25">
      <c r="Q4981"/>
      <c r="R4981"/>
    </row>
    <row r="4982" spans="17:18" x14ac:dyDescent="0.25">
      <c r="Q4982"/>
      <c r="R4982"/>
    </row>
    <row r="4983" spans="17:18" x14ac:dyDescent="0.25">
      <c r="Q4983"/>
      <c r="R4983"/>
    </row>
    <row r="4984" spans="17:18" x14ac:dyDescent="0.25">
      <c r="Q4984"/>
      <c r="R4984"/>
    </row>
    <row r="4985" spans="17:18" x14ac:dyDescent="0.25">
      <c r="Q4985"/>
      <c r="R4985"/>
    </row>
    <row r="4986" spans="17:18" x14ac:dyDescent="0.25">
      <c r="Q4986"/>
      <c r="R4986"/>
    </row>
    <row r="4987" spans="17:18" x14ac:dyDescent="0.25">
      <c r="Q4987"/>
      <c r="R4987"/>
    </row>
    <row r="4988" spans="17:18" x14ac:dyDescent="0.25">
      <c r="Q4988"/>
      <c r="R4988"/>
    </row>
    <row r="4989" spans="17:18" x14ac:dyDescent="0.25">
      <c r="Q4989"/>
      <c r="R4989"/>
    </row>
    <row r="4990" spans="17:18" x14ac:dyDescent="0.25">
      <c r="Q4990"/>
      <c r="R4990"/>
    </row>
    <row r="4991" spans="17:18" x14ac:dyDescent="0.25">
      <c r="Q4991"/>
      <c r="R4991"/>
    </row>
    <row r="4992" spans="17:18" x14ac:dyDescent="0.25">
      <c r="Q4992"/>
      <c r="R4992"/>
    </row>
    <row r="4993" spans="17:18" x14ac:dyDescent="0.25">
      <c r="Q4993"/>
      <c r="R4993"/>
    </row>
    <row r="4994" spans="17:18" x14ac:dyDescent="0.25">
      <c r="Q4994"/>
      <c r="R4994"/>
    </row>
    <row r="4995" spans="17:18" x14ac:dyDescent="0.25">
      <c r="Q4995"/>
      <c r="R4995"/>
    </row>
    <row r="4996" spans="17:18" x14ac:dyDescent="0.25">
      <c r="Q4996"/>
      <c r="R4996"/>
    </row>
    <row r="4997" spans="17:18" x14ac:dyDescent="0.25">
      <c r="Q4997"/>
      <c r="R4997"/>
    </row>
    <row r="4998" spans="17:18" x14ac:dyDescent="0.25">
      <c r="Q4998"/>
      <c r="R4998"/>
    </row>
    <row r="4999" spans="17:18" x14ac:dyDescent="0.25">
      <c r="Q4999"/>
      <c r="R4999"/>
    </row>
    <row r="5000" spans="17:18" x14ac:dyDescent="0.25">
      <c r="Q5000"/>
      <c r="R5000"/>
    </row>
    <row r="5001" spans="17:18" x14ac:dyDescent="0.25">
      <c r="Q5001"/>
      <c r="R5001"/>
    </row>
    <row r="5002" spans="17:18" x14ac:dyDescent="0.25">
      <c r="Q5002"/>
      <c r="R5002"/>
    </row>
    <row r="5003" spans="17:18" x14ac:dyDescent="0.25">
      <c r="Q5003"/>
      <c r="R5003"/>
    </row>
    <row r="5004" spans="17:18" x14ac:dyDescent="0.25">
      <c r="Q5004"/>
      <c r="R5004"/>
    </row>
    <row r="5005" spans="17:18" x14ac:dyDescent="0.25">
      <c r="Q5005"/>
      <c r="R500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C133"/>
  <sheetViews>
    <sheetView zoomScaleNormal="100" workbookViewId="0">
      <pane xSplit="1" ySplit="15" topLeftCell="B95" activePane="bottomRight" state="frozen"/>
      <selection activeCell="C8" sqref="C8:K8"/>
      <selection pane="topRight" activeCell="C8" sqref="C8:K8"/>
      <selection pane="bottomLeft" activeCell="C8" sqref="C8:K8"/>
      <selection pane="bottomRight" activeCell="C8" sqref="C8:K8"/>
    </sheetView>
  </sheetViews>
  <sheetFormatPr defaultRowHeight="17.25" x14ac:dyDescent="0.35"/>
  <cols>
    <col min="1" max="1" width="23.140625" style="1" bestFit="1" customWidth="1"/>
    <col min="2" max="2" width="20.7109375" style="1" bestFit="1" customWidth="1"/>
    <col min="3" max="3" width="15.42578125" style="1" customWidth="1"/>
    <col min="4" max="4" width="15.28515625" style="2" bestFit="1" customWidth="1"/>
    <col min="5" max="5" width="15.85546875" style="2" bestFit="1" customWidth="1"/>
    <col min="6" max="6" width="14.5703125" style="2" bestFit="1" customWidth="1"/>
    <col min="7" max="8" width="16.5703125" style="2" bestFit="1" customWidth="1"/>
    <col min="9" max="9" width="4.42578125" style="2" customWidth="1"/>
    <col min="10" max="10" width="13.7109375" style="2" bestFit="1" customWidth="1"/>
    <col min="11" max="11" width="16.7109375" style="2" bestFit="1" customWidth="1"/>
    <col min="12" max="12" width="7" style="2" bestFit="1" customWidth="1"/>
    <col min="13" max="13" width="15.85546875" style="2" bestFit="1" customWidth="1"/>
    <col min="14" max="14" width="15.85546875" style="2" customWidth="1"/>
    <col min="15" max="15" width="9.140625" style="2"/>
    <col min="16" max="16" width="15.42578125" style="2" customWidth="1"/>
    <col min="17" max="17" width="14.5703125" style="2" bestFit="1" customWidth="1"/>
    <col min="18" max="18" width="15.28515625" style="2" bestFit="1" customWidth="1"/>
    <col min="19" max="19" width="15.85546875" style="2" bestFit="1" customWidth="1"/>
    <col min="20" max="20" width="14.5703125" style="2" bestFit="1" customWidth="1"/>
    <col min="21" max="22" width="14.5703125" style="2" customWidth="1"/>
    <col min="23" max="23" width="4.85546875" style="2" customWidth="1"/>
    <col min="24" max="24" width="13.7109375" style="2" bestFit="1" customWidth="1"/>
    <col min="25" max="25" width="16.7109375" style="2" bestFit="1" customWidth="1"/>
    <col min="26" max="26" width="5.28515625" style="2" customWidth="1"/>
    <col min="27" max="27" width="15.85546875" style="2" bestFit="1" customWidth="1"/>
    <col min="28" max="28" width="9.140625" style="2"/>
    <col min="29" max="29" width="13.85546875" style="2" bestFit="1" customWidth="1"/>
    <col min="30" max="16384" width="9.140625" style="2"/>
  </cols>
  <sheetData>
    <row r="1" spans="1:29" x14ac:dyDescent="0.35">
      <c r="A1" s="141" t="s">
        <v>2</v>
      </c>
      <c r="B1" s="142"/>
      <c r="C1" s="5"/>
    </row>
    <row r="3" spans="1:29" x14ac:dyDescent="0.35">
      <c r="A3" s="24">
        <v>1.2359</v>
      </c>
      <c r="B3" s="1" t="s">
        <v>14</v>
      </c>
    </row>
    <row r="6" spans="1:29" hidden="1" x14ac:dyDescent="0.35">
      <c r="A6" s="22" t="s">
        <v>15</v>
      </c>
      <c r="B6" s="23">
        <v>36669.15</v>
      </c>
    </row>
    <row r="7" spans="1:29" x14ac:dyDescent="0.35">
      <c r="A7" s="18" t="s">
        <v>19</v>
      </c>
      <c r="B7" s="21" t="s">
        <v>20</v>
      </c>
      <c r="C7" s="53"/>
    </row>
    <row r="8" spans="1:29" x14ac:dyDescent="0.35">
      <c r="A8" s="18" t="s">
        <v>18</v>
      </c>
      <c r="B8" s="20"/>
      <c r="C8" s="20">
        <v>67500000</v>
      </c>
      <c r="D8" s="20">
        <v>40000000</v>
      </c>
      <c r="E8" s="20">
        <v>68256920</v>
      </c>
      <c r="F8" s="20">
        <v>60030000</v>
      </c>
      <c r="G8" s="20"/>
      <c r="H8" s="20"/>
      <c r="I8" s="20"/>
      <c r="J8" s="20">
        <v>4600000</v>
      </c>
      <c r="K8" s="20">
        <v>4600000</v>
      </c>
      <c r="L8" s="12"/>
      <c r="M8" s="12"/>
      <c r="N8" s="12"/>
      <c r="O8" s="12"/>
      <c r="P8" s="19">
        <f t="shared" ref="P8:V9" si="0">B8</f>
        <v>0</v>
      </c>
      <c r="Q8" s="19">
        <f t="shared" si="0"/>
        <v>67500000</v>
      </c>
      <c r="R8" s="19">
        <f t="shared" si="0"/>
        <v>40000000</v>
      </c>
      <c r="S8" s="19">
        <f t="shared" si="0"/>
        <v>68256920</v>
      </c>
      <c r="T8" s="19">
        <f t="shared" si="0"/>
        <v>60030000</v>
      </c>
      <c r="U8" s="19">
        <f t="shared" si="0"/>
        <v>0</v>
      </c>
      <c r="V8" s="19">
        <f t="shared" si="0"/>
        <v>0</v>
      </c>
      <c r="W8" s="19"/>
      <c r="X8" s="19">
        <f>J8</f>
        <v>4600000</v>
      </c>
      <c r="Y8" s="19">
        <f>K8</f>
        <v>4600000</v>
      </c>
      <c r="Z8" s="12"/>
      <c r="AA8" s="12"/>
    </row>
    <row r="9" spans="1:29" x14ac:dyDescent="0.35">
      <c r="A9" s="18" t="s">
        <v>17</v>
      </c>
      <c r="B9" s="12">
        <v>366691544</v>
      </c>
      <c r="C9" s="12">
        <v>830409467</v>
      </c>
      <c r="D9" s="12">
        <v>1599900000</v>
      </c>
      <c r="E9" s="12">
        <v>68256920</v>
      </c>
      <c r="F9" s="12">
        <v>60030000</v>
      </c>
      <c r="G9" s="12">
        <v>27049243</v>
      </c>
      <c r="H9" s="12">
        <v>14444702</v>
      </c>
      <c r="I9" s="12"/>
      <c r="J9" s="12">
        <v>300100000</v>
      </c>
      <c r="K9" s="12">
        <v>300100000</v>
      </c>
      <c r="L9" s="12"/>
      <c r="M9" s="12"/>
      <c r="N9" s="12"/>
      <c r="O9" s="12"/>
      <c r="P9" s="12">
        <f t="shared" si="0"/>
        <v>366691544</v>
      </c>
      <c r="Q9" s="12">
        <f t="shared" si="0"/>
        <v>830409467</v>
      </c>
      <c r="R9" s="12">
        <f t="shared" si="0"/>
        <v>1599900000</v>
      </c>
      <c r="S9" s="12">
        <f t="shared" si="0"/>
        <v>68256920</v>
      </c>
      <c r="T9" s="12">
        <f t="shared" si="0"/>
        <v>60030000</v>
      </c>
      <c r="U9" s="12">
        <f t="shared" si="0"/>
        <v>27049243</v>
      </c>
      <c r="V9" s="12">
        <f t="shared" si="0"/>
        <v>14444702</v>
      </c>
      <c r="W9" s="12"/>
      <c r="X9" s="12">
        <f>J9</f>
        <v>300100000</v>
      </c>
      <c r="Y9" s="12">
        <f>K9</f>
        <v>300100000</v>
      </c>
      <c r="Z9" s="12"/>
      <c r="AA9" s="12"/>
    </row>
    <row r="10" spans="1:29" x14ac:dyDescent="0.35">
      <c r="A10" s="18" t="s">
        <v>21</v>
      </c>
      <c r="B10" s="25">
        <f t="shared" ref="B10:C10" si="1">B8/B9</f>
        <v>0</v>
      </c>
      <c r="C10" s="25">
        <f t="shared" si="1"/>
        <v>8.1285200473274463E-2</v>
      </c>
      <c r="D10" s="25">
        <f>D8/D9</f>
        <v>2.5001562597662355E-2</v>
      </c>
      <c r="E10" s="25">
        <f t="shared" ref="E10:K10" si="2">E8/E9</f>
        <v>1</v>
      </c>
      <c r="F10" s="25">
        <f t="shared" si="2"/>
        <v>1</v>
      </c>
      <c r="G10" s="25">
        <f t="shared" si="2"/>
        <v>0</v>
      </c>
      <c r="H10" s="25">
        <f t="shared" si="2"/>
        <v>0</v>
      </c>
      <c r="I10" s="12"/>
      <c r="J10" s="25">
        <f t="shared" si="2"/>
        <v>1.5328223925358214E-2</v>
      </c>
      <c r="K10" s="25">
        <f t="shared" si="2"/>
        <v>1.5328223925358214E-2</v>
      </c>
      <c r="L10" s="12"/>
      <c r="M10" s="12"/>
      <c r="N10" s="12"/>
      <c r="O10" s="12"/>
      <c r="P10" s="25">
        <f t="shared" ref="P10:V10" si="3">P8/P9</f>
        <v>0</v>
      </c>
      <c r="Q10" s="25">
        <f t="shared" si="3"/>
        <v>8.1285200473274463E-2</v>
      </c>
      <c r="R10" s="25">
        <f t="shared" si="3"/>
        <v>2.5001562597662355E-2</v>
      </c>
      <c r="S10" s="25">
        <f t="shared" si="3"/>
        <v>1</v>
      </c>
      <c r="T10" s="25">
        <f t="shared" si="3"/>
        <v>1</v>
      </c>
      <c r="U10" s="25">
        <f t="shared" si="3"/>
        <v>0</v>
      </c>
      <c r="V10" s="25">
        <f t="shared" si="3"/>
        <v>0</v>
      </c>
      <c r="W10" s="25"/>
      <c r="X10" s="25">
        <f t="shared" ref="X10:Y10" si="4">X8/X9</f>
        <v>1.5328223925358214E-2</v>
      </c>
      <c r="Y10" s="25">
        <f t="shared" si="4"/>
        <v>1.5328223925358214E-2</v>
      </c>
      <c r="Z10" s="12"/>
      <c r="AA10" s="12"/>
    </row>
    <row r="11" spans="1:29" x14ac:dyDescent="0.35">
      <c r="A11" s="18"/>
      <c r="B11" s="25"/>
      <c r="C11" s="25"/>
      <c r="D11" s="25"/>
      <c r="E11" s="25"/>
      <c r="F11" s="25"/>
      <c r="G11" s="25"/>
      <c r="H11" s="25"/>
      <c r="I11" s="12"/>
      <c r="J11" s="25"/>
      <c r="K11" s="12"/>
      <c r="L11" s="12"/>
      <c r="M11" s="12"/>
      <c r="N11" s="12"/>
      <c r="O11" s="12"/>
      <c r="P11" s="25"/>
      <c r="Q11" s="25"/>
      <c r="R11" s="25"/>
      <c r="S11" s="25"/>
      <c r="T11" s="25"/>
      <c r="U11" s="25"/>
      <c r="V11" s="25"/>
      <c r="W11" s="25"/>
      <c r="X11" s="25"/>
      <c r="Y11" s="12"/>
      <c r="Z11" s="12"/>
      <c r="AA11" s="12"/>
    </row>
    <row r="12" spans="1:29" ht="17.25" customHeight="1" x14ac:dyDescent="0.35">
      <c r="B12" s="143" t="s">
        <v>3</v>
      </c>
      <c r="C12" s="142"/>
      <c r="D12" s="142"/>
      <c r="E12" s="142"/>
      <c r="F12" s="142"/>
      <c r="G12" s="142"/>
      <c r="H12" s="142"/>
      <c r="I12" s="142"/>
      <c r="J12" s="142"/>
      <c r="K12" s="142"/>
      <c r="L12" s="142"/>
      <c r="M12" s="142"/>
      <c r="N12" s="66"/>
      <c r="P12" s="144" t="s">
        <v>12</v>
      </c>
      <c r="Q12" s="145"/>
      <c r="R12" s="145"/>
      <c r="S12" s="145"/>
      <c r="T12" s="145"/>
      <c r="U12" s="145"/>
      <c r="V12" s="145"/>
      <c r="W12" s="145"/>
      <c r="X12" s="145"/>
      <c r="Y12" s="145"/>
      <c r="Z12" s="145"/>
      <c r="AA12" s="145"/>
    </row>
    <row r="13" spans="1:29" ht="17.25" hidden="1" customHeight="1" x14ac:dyDescent="0.35">
      <c r="B13" s="65" t="s">
        <v>22</v>
      </c>
      <c r="C13" s="65" t="s">
        <v>23</v>
      </c>
      <c r="D13" s="65" t="s">
        <v>24</v>
      </c>
      <c r="E13" s="65" t="s">
        <v>25</v>
      </c>
      <c r="F13" s="65" t="s">
        <v>26</v>
      </c>
      <c r="G13" s="65" t="s">
        <v>42</v>
      </c>
      <c r="H13" s="65" t="s">
        <v>43</v>
      </c>
      <c r="I13" s="65"/>
      <c r="J13" s="65" t="s">
        <v>27</v>
      </c>
      <c r="K13" s="65"/>
      <c r="L13" s="65"/>
      <c r="M13" s="65"/>
      <c r="N13" s="65"/>
      <c r="P13" s="67" t="s">
        <v>28</v>
      </c>
      <c r="Q13" s="67" t="s">
        <v>29</v>
      </c>
      <c r="R13" s="67" t="s">
        <v>30</v>
      </c>
      <c r="S13" s="67" t="s">
        <v>31</v>
      </c>
      <c r="T13" s="67" t="s">
        <v>32</v>
      </c>
      <c r="U13" s="67" t="s">
        <v>44</v>
      </c>
      <c r="V13" s="67" t="s">
        <v>45</v>
      </c>
      <c r="W13" s="67"/>
      <c r="X13" s="67" t="s">
        <v>33</v>
      </c>
      <c r="Y13" s="67"/>
      <c r="Z13" s="67"/>
      <c r="AA13" s="67"/>
    </row>
    <row r="14" spans="1:29" x14ac:dyDescent="0.35">
      <c r="B14" s="6" t="s">
        <v>6</v>
      </c>
      <c r="C14" s="6" t="s">
        <v>4</v>
      </c>
      <c r="D14" s="3" t="s">
        <v>0</v>
      </c>
      <c r="E14" s="3" t="s">
        <v>11</v>
      </c>
      <c r="F14" s="3" t="s">
        <v>10</v>
      </c>
      <c r="G14" s="3" t="s">
        <v>40</v>
      </c>
      <c r="H14" s="3" t="s">
        <v>41</v>
      </c>
      <c r="I14" s="3"/>
      <c r="J14" s="3" t="s">
        <v>5</v>
      </c>
      <c r="K14" s="3" t="s">
        <v>5</v>
      </c>
      <c r="M14" s="3" t="s">
        <v>9</v>
      </c>
      <c r="N14" s="3" t="s">
        <v>38</v>
      </c>
      <c r="P14" s="6" t="s">
        <v>6</v>
      </c>
      <c r="Q14" s="6" t="s">
        <v>4</v>
      </c>
      <c r="R14" s="3" t="s">
        <v>0</v>
      </c>
      <c r="S14" s="3" t="s">
        <v>11</v>
      </c>
      <c r="T14" s="3" t="s">
        <v>10</v>
      </c>
      <c r="U14" s="3" t="s">
        <v>40</v>
      </c>
      <c r="V14" s="3" t="s">
        <v>41</v>
      </c>
      <c r="W14" s="3"/>
      <c r="X14" s="3" t="s">
        <v>5</v>
      </c>
      <c r="Y14" s="3" t="s">
        <v>5</v>
      </c>
      <c r="AA14" s="3" t="s">
        <v>9</v>
      </c>
      <c r="AC14" s="3"/>
    </row>
    <row r="15" spans="1:29" x14ac:dyDescent="0.35">
      <c r="B15" s="3" t="s">
        <v>1</v>
      </c>
      <c r="C15" s="3" t="s">
        <v>1</v>
      </c>
      <c r="D15" s="3" t="s">
        <v>1</v>
      </c>
      <c r="E15" s="3" t="s">
        <v>1</v>
      </c>
      <c r="F15" s="3" t="s">
        <v>1</v>
      </c>
      <c r="G15" s="3" t="s">
        <v>1</v>
      </c>
      <c r="H15" s="3" t="s">
        <v>1</v>
      </c>
      <c r="I15" s="3"/>
      <c r="J15" s="3" t="s">
        <v>7</v>
      </c>
      <c r="K15" s="3" t="s">
        <v>8</v>
      </c>
      <c r="M15" s="3" t="s">
        <v>1</v>
      </c>
      <c r="N15" s="3"/>
      <c r="P15" s="3" t="s">
        <v>1</v>
      </c>
      <c r="Q15" s="3" t="s">
        <v>1</v>
      </c>
      <c r="R15" s="3" t="s">
        <v>1</v>
      </c>
      <c r="S15" s="3" t="s">
        <v>1</v>
      </c>
      <c r="T15" s="3" t="s">
        <v>1</v>
      </c>
      <c r="U15" s="3" t="s">
        <v>1</v>
      </c>
      <c r="V15" s="3" t="s">
        <v>1</v>
      </c>
      <c r="W15" s="3"/>
      <c r="X15" s="3" t="s">
        <v>7</v>
      </c>
      <c r="Y15" s="3" t="s">
        <v>8</v>
      </c>
      <c r="AA15" s="3" t="s">
        <v>1</v>
      </c>
      <c r="AC15" s="3"/>
    </row>
    <row r="16" spans="1:29" x14ac:dyDescent="0.35">
      <c r="B16" s="3"/>
      <c r="C16" s="3"/>
      <c r="D16" s="3"/>
      <c r="E16" s="3"/>
      <c r="F16" s="3"/>
      <c r="G16" s="3"/>
      <c r="H16" s="3"/>
      <c r="I16" s="3"/>
      <c r="J16" s="3"/>
      <c r="K16" s="3"/>
      <c r="M16" s="3"/>
      <c r="N16" s="3"/>
      <c r="P16" s="3"/>
      <c r="Q16" s="3"/>
      <c r="R16" s="3"/>
      <c r="S16" s="3"/>
      <c r="T16" s="3"/>
      <c r="U16" s="3"/>
      <c r="V16" s="3"/>
      <c r="W16" s="3"/>
      <c r="X16" s="3"/>
      <c r="Y16" s="3"/>
      <c r="AA16" s="3"/>
    </row>
    <row r="17" spans="1:27" x14ac:dyDescent="0.35">
      <c r="A17" s="4">
        <v>32689</v>
      </c>
      <c r="B17" s="16" t="e">
        <f>VLOOKUP($A17,#REF!,MATCH(B$13,fundheading,0),FALSE)*B$10</f>
        <v>#REF!</v>
      </c>
      <c r="C17" s="16" t="e">
        <f>VLOOKUP($A17,#REF!,MATCH(C$13,fundheading,0),FALSE)*C$10</f>
        <v>#REF!</v>
      </c>
      <c r="D17" s="16" t="e">
        <f>VLOOKUP($A17,#REF!,MATCH(D$13,fundheading,0),FALSE)*D$10</f>
        <v>#REF!</v>
      </c>
      <c r="E17" s="16" t="e">
        <f>VLOOKUP($A17,#REF!,MATCH(E$13,fundheading,0),FALSE)*E$10</f>
        <v>#REF!</v>
      </c>
      <c r="F17" s="16" t="e">
        <f>VLOOKUP($A17,#REF!,MATCH(F$13,fundheading,0),FALSE)*F$10</f>
        <v>#REF!</v>
      </c>
      <c r="G17" s="16" t="e">
        <f>VLOOKUP($A17,#REF!,MATCH(G$13,fundheading,0),FALSE)*G$10</f>
        <v>#REF!</v>
      </c>
      <c r="H17" s="16" t="e">
        <f>VLOOKUP($A17,#REF!,MATCH(H$13,fundheading,0),FALSE)*H$10</f>
        <v>#REF!</v>
      </c>
      <c r="I17" s="16"/>
      <c r="J17" s="16" t="e">
        <f>VLOOKUP($A17,#REF!,MATCH(J$13,fundheading,0),FALSE)*J$10</f>
        <v>#REF!</v>
      </c>
      <c r="K17" s="16" t="e">
        <f t="shared" ref="K17:K80" si="5">J17/$A$3</f>
        <v>#REF!</v>
      </c>
      <c r="L17" s="12"/>
      <c r="M17" s="19" t="e">
        <f t="shared" ref="M17:M65" si="6">B17+C17+D17+E17+F17+K17</f>
        <v>#REF!</v>
      </c>
      <c r="N17" s="41" t="e">
        <f>VLOOKUP($A17,#REF!,MATCH(N$14,fundheading,0),FALSE)</f>
        <v>#REF!</v>
      </c>
      <c r="O17" s="12"/>
      <c r="P17" s="16" t="e">
        <f t="shared" ref="P17:V32" si="7">VLOOKUP($A17,cashflows,MATCH(P$13,fundheading,0),FALSE)*P$10</f>
        <v>#NAME?</v>
      </c>
      <c r="Q17" s="16" t="e">
        <f t="shared" si="7"/>
        <v>#NAME?</v>
      </c>
      <c r="R17" s="16" t="e">
        <f t="shared" si="7"/>
        <v>#NAME?</v>
      </c>
      <c r="S17" s="16" t="e">
        <f t="shared" si="7"/>
        <v>#NAME?</v>
      </c>
      <c r="T17" s="16" t="e">
        <f t="shared" si="7"/>
        <v>#NAME?</v>
      </c>
      <c r="U17" s="16" t="e">
        <f t="shared" si="7"/>
        <v>#NAME?</v>
      </c>
      <c r="V17" s="16" t="e">
        <f t="shared" si="7"/>
        <v>#NAME?</v>
      </c>
      <c r="W17" s="16"/>
      <c r="X17" s="16" t="e">
        <f t="shared" ref="X17:X80" si="8">VLOOKUP($A17,cashflows,MATCH(X$13,fundheading,0),FALSE)*X$10</f>
        <v>#NAME?</v>
      </c>
      <c r="Y17" s="16" t="e">
        <f t="shared" ref="Y17:Y80" si="9">X17/$A$3</f>
        <v>#NAME?</v>
      </c>
      <c r="Z17" s="12"/>
      <c r="AA17" s="19" t="e">
        <f t="shared" ref="AA17:AA80" si="10">P17+Q17+R17+S17+T17+Y17</f>
        <v>#NAME?</v>
      </c>
    </row>
    <row r="18" spans="1:27" x14ac:dyDescent="0.35">
      <c r="A18" s="4">
        <v>32781</v>
      </c>
      <c r="B18" s="16" t="e">
        <f>VLOOKUP($A18,#REF!,MATCH(B$13,fundheading,0),FALSE)*B$10</f>
        <v>#REF!</v>
      </c>
      <c r="C18" s="16" t="e">
        <f>VLOOKUP($A18,#REF!,MATCH(C$13,fundheading,0),FALSE)*C$10</f>
        <v>#REF!</v>
      </c>
      <c r="D18" s="16" t="e">
        <f>VLOOKUP($A18,#REF!,MATCH(D$13,fundheading,0),FALSE)*D$10</f>
        <v>#REF!</v>
      </c>
      <c r="E18" s="16" t="e">
        <f>VLOOKUP($A18,#REF!,MATCH(E$13,fundheading,0),FALSE)*E$10</f>
        <v>#REF!</v>
      </c>
      <c r="F18" s="16" t="e">
        <f>VLOOKUP($A18,#REF!,MATCH(F$13,fundheading,0),FALSE)*F$10</f>
        <v>#REF!</v>
      </c>
      <c r="G18" s="16" t="e">
        <f>VLOOKUP($A18,#REF!,MATCH(G$13,fundheading,0),FALSE)*G$10</f>
        <v>#REF!</v>
      </c>
      <c r="H18" s="16" t="e">
        <f>VLOOKUP($A18,#REF!,MATCH(H$13,fundheading,0),FALSE)*H$10</f>
        <v>#REF!</v>
      </c>
      <c r="I18" s="16"/>
      <c r="J18" s="16" t="e">
        <f>VLOOKUP($A18,#REF!,MATCH(J$13,fundheading,0),FALSE)*J$10</f>
        <v>#REF!</v>
      </c>
      <c r="K18" s="16" t="e">
        <f t="shared" si="5"/>
        <v>#REF!</v>
      </c>
      <c r="L18" s="12"/>
      <c r="M18" s="19" t="e">
        <f t="shared" si="6"/>
        <v>#REF!</v>
      </c>
      <c r="N18" s="41" t="e">
        <f>VLOOKUP($A18,#REF!,MATCH(N$14,fundheading,0),FALSE)</f>
        <v>#REF!</v>
      </c>
      <c r="O18" s="12"/>
      <c r="P18" s="16" t="e">
        <f t="shared" si="7"/>
        <v>#NAME?</v>
      </c>
      <c r="Q18" s="16" t="e">
        <f t="shared" si="7"/>
        <v>#NAME?</v>
      </c>
      <c r="R18" s="16" t="e">
        <f t="shared" si="7"/>
        <v>#NAME?</v>
      </c>
      <c r="S18" s="16" t="e">
        <f t="shared" si="7"/>
        <v>#NAME?</v>
      </c>
      <c r="T18" s="16" t="e">
        <f t="shared" si="7"/>
        <v>#NAME?</v>
      </c>
      <c r="U18" s="16" t="e">
        <f t="shared" si="7"/>
        <v>#NAME?</v>
      </c>
      <c r="V18" s="16" t="e">
        <f t="shared" si="7"/>
        <v>#NAME?</v>
      </c>
      <c r="W18" s="16"/>
      <c r="X18" s="16" t="e">
        <f t="shared" si="8"/>
        <v>#NAME?</v>
      </c>
      <c r="Y18" s="16" t="e">
        <f t="shared" si="9"/>
        <v>#NAME?</v>
      </c>
      <c r="Z18" s="12"/>
      <c r="AA18" s="19" t="e">
        <f t="shared" si="10"/>
        <v>#NAME?</v>
      </c>
    </row>
    <row r="19" spans="1:27" x14ac:dyDescent="0.35">
      <c r="A19" s="4">
        <v>32872</v>
      </c>
      <c r="B19" s="16" t="e">
        <f>VLOOKUP($A19,#REF!,MATCH(B$13,fundheading,0),FALSE)*B$10</f>
        <v>#REF!</v>
      </c>
      <c r="C19" s="16" t="e">
        <f>VLOOKUP($A19,#REF!,MATCH(C$13,fundheading,0),FALSE)*C$10</f>
        <v>#REF!</v>
      </c>
      <c r="D19" s="16" t="e">
        <f>VLOOKUP($A19,#REF!,MATCH(D$13,fundheading,0),FALSE)*D$10</f>
        <v>#REF!</v>
      </c>
      <c r="E19" s="16" t="e">
        <f>VLOOKUP($A19,#REF!,MATCH(E$13,fundheading,0),FALSE)*E$10</f>
        <v>#REF!</v>
      </c>
      <c r="F19" s="16" t="e">
        <f>VLOOKUP($A19,#REF!,MATCH(F$13,fundheading,0),FALSE)*F$10</f>
        <v>#REF!</v>
      </c>
      <c r="G19" s="16" t="e">
        <f>VLOOKUP($A19,#REF!,MATCH(G$13,fundheading,0),FALSE)*G$10</f>
        <v>#REF!</v>
      </c>
      <c r="H19" s="16" t="e">
        <f>VLOOKUP($A19,#REF!,MATCH(H$13,fundheading,0),FALSE)*H$10</f>
        <v>#REF!</v>
      </c>
      <c r="I19" s="16"/>
      <c r="J19" s="16" t="e">
        <f>VLOOKUP($A19,#REF!,MATCH(J$13,fundheading,0),FALSE)*J$10</f>
        <v>#REF!</v>
      </c>
      <c r="K19" s="16" t="e">
        <f t="shared" si="5"/>
        <v>#REF!</v>
      </c>
      <c r="L19" s="12"/>
      <c r="M19" s="19" t="e">
        <f t="shared" si="6"/>
        <v>#REF!</v>
      </c>
      <c r="N19" s="41" t="e">
        <f>VLOOKUP($A19,#REF!,MATCH(N$14,fundheading,0),FALSE)</f>
        <v>#REF!</v>
      </c>
      <c r="O19" s="12"/>
      <c r="P19" s="16" t="e">
        <f t="shared" si="7"/>
        <v>#NAME?</v>
      </c>
      <c r="Q19" s="16" t="e">
        <f t="shared" si="7"/>
        <v>#NAME?</v>
      </c>
      <c r="R19" s="16" t="e">
        <f t="shared" si="7"/>
        <v>#NAME?</v>
      </c>
      <c r="S19" s="16" t="e">
        <f t="shared" si="7"/>
        <v>#NAME?</v>
      </c>
      <c r="T19" s="16" t="e">
        <f t="shared" si="7"/>
        <v>#NAME?</v>
      </c>
      <c r="U19" s="16" t="e">
        <f t="shared" si="7"/>
        <v>#NAME?</v>
      </c>
      <c r="V19" s="16" t="e">
        <f t="shared" si="7"/>
        <v>#NAME?</v>
      </c>
      <c r="W19" s="16"/>
      <c r="X19" s="16" t="e">
        <f t="shared" si="8"/>
        <v>#NAME?</v>
      </c>
      <c r="Y19" s="16" t="e">
        <f t="shared" si="9"/>
        <v>#NAME?</v>
      </c>
      <c r="Z19" s="12"/>
      <c r="AA19" s="19" t="e">
        <f t="shared" si="10"/>
        <v>#NAME?</v>
      </c>
    </row>
    <row r="20" spans="1:27" x14ac:dyDescent="0.35">
      <c r="A20" s="4">
        <v>32962</v>
      </c>
      <c r="B20" s="16" t="e">
        <f>VLOOKUP($A20,#REF!,MATCH(B$13,fundheading,0),FALSE)*B$10</f>
        <v>#REF!</v>
      </c>
      <c r="C20" s="16" t="e">
        <f>VLOOKUP($A20,#REF!,MATCH(C$13,fundheading,0),FALSE)*C$10</f>
        <v>#REF!</v>
      </c>
      <c r="D20" s="16" t="e">
        <f>VLOOKUP($A20,#REF!,MATCH(D$13,fundheading,0),FALSE)*D$10</f>
        <v>#REF!</v>
      </c>
      <c r="E20" s="16" t="e">
        <f>VLOOKUP($A20,#REF!,MATCH(E$13,fundheading,0),FALSE)*E$10</f>
        <v>#REF!</v>
      </c>
      <c r="F20" s="16" t="e">
        <f>VLOOKUP($A20,#REF!,MATCH(F$13,fundheading,0),FALSE)*F$10</f>
        <v>#REF!</v>
      </c>
      <c r="G20" s="16" t="e">
        <f>VLOOKUP($A20,#REF!,MATCH(G$13,fundheading,0),FALSE)*G$10</f>
        <v>#REF!</v>
      </c>
      <c r="H20" s="16" t="e">
        <f>VLOOKUP($A20,#REF!,MATCH(H$13,fundheading,0),FALSE)*H$10</f>
        <v>#REF!</v>
      </c>
      <c r="I20" s="16"/>
      <c r="J20" s="16" t="e">
        <f>VLOOKUP($A20,#REF!,MATCH(J$13,fundheading,0),FALSE)*J$10</f>
        <v>#REF!</v>
      </c>
      <c r="K20" s="16" t="e">
        <f t="shared" si="5"/>
        <v>#REF!</v>
      </c>
      <c r="L20" s="12"/>
      <c r="M20" s="19" t="e">
        <f t="shared" si="6"/>
        <v>#REF!</v>
      </c>
      <c r="N20" s="41" t="e">
        <f>VLOOKUP($A20,#REF!,MATCH(N$14,fundheading,0),FALSE)</f>
        <v>#REF!</v>
      </c>
      <c r="O20" s="12"/>
      <c r="P20" s="16" t="e">
        <f t="shared" si="7"/>
        <v>#NAME?</v>
      </c>
      <c r="Q20" s="16" t="e">
        <f t="shared" si="7"/>
        <v>#NAME?</v>
      </c>
      <c r="R20" s="16" t="e">
        <f t="shared" si="7"/>
        <v>#NAME?</v>
      </c>
      <c r="S20" s="16" t="e">
        <f t="shared" si="7"/>
        <v>#NAME?</v>
      </c>
      <c r="T20" s="16" t="e">
        <f t="shared" si="7"/>
        <v>#NAME?</v>
      </c>
      <c r="U20" s="16" t="e">
        <f t="shared" si="7"/>
        <v>#NAME?</v>
      </c>
      <c r="V20" s="16" t="e">
        <f t="shared" si="7"/>
        <v>#NAME?</v>
      </c>
      <c r="W20" s="16"/>
      <c r="X20" s="16" t="e">
        <f t="shared" si="8"/>
        <v>#NAME?</v>
      </c>
      <c r="Y20" s="16" t="e">
        <f t="shared" si="9"/>
        <v>#NAME?</v>
      </c>
      <c r="Z20" s="12"/>
      <c r="AA20" s="19" t="e">
        <f t="shared" si="10"/>
        <v>#NAME?</v>
      </c>
    </row>
    <row r="21" spans="1:27" x14ac:dyDescent="0.35">
      <c r="A21" s="4">
        <v>33054</v>
      </c>
      <c r="B21" s="16" t="e">
        <f>VLOOKUP($A21,#REF!,MATCH(B$13,fundheading,0),FALSE)*B$10</f>
        <v>#REF!</v>
      </c>
      <c r="C21" s="16" t="e">
        <f>VLOOKUP($A21,#REF!,MATCH(C$13,fundheading,0),FALSE)*C$10</f>
        <v>#REF!</v>
      </c>
      <c r="D21" s="16" t="e">
        <f>VLOOKUP($A21,#REF!,MATCH(D$13,fundheading,0),FALSE)*D$10</f>
        <v>#REF!</v>
      </c>
      <c r="E21" s="16" t="e">
        <f>VLOOKUP($A21,#REF!,MATCH(E$13,fundheading,0),FALSE)*E$10</f>
        <v>#REF!</v>
      </c>
      <c r="F21" s="16" t="e">
        <f>VLOOKUP($A21,#REF!,MATCH(F$13,fundheading,0),FALSE)*F$10</f>
        <v>#REF!</v>
      </c>
      <c r="G21" s="16" t="e">
        <f>VLOOKUP($A21,#REF!,MATCH(G$13,fundheading,0),FALSE)*G$10</f>
        <v>#REF!</v>
      </c>
      <c r="H21" s="16" t="e">
        <f>VLOOKUP($A21,#REF!,MATCH(H$13,fundheading,0),FALSE)*H$10</f>
        <v>#REF!</v>
      </c>
      <c r="I21" s="16"/>
      <c r="J21" s="16" t="e">
        <f>VLOOKUP($A21,#REF!,MATCH(J$13,fundheading,0),FALSE)*J$10</f>
        <v>#REF!</v>
      </c>
      <c r="K21" s="16" t="e">
        <f t="shared" si="5"/>
        <v>#REF!</v>
      </c>
      <c r="L21" s="12"/>
      <c r="M21" s="19" t="e">
        <f t="shared" si="6"/>
        <v>#REF!</v>
      </c>
      <c r="N21" s="41" t="e">
        <f>VLOOKUP($A21,#REF!,MATCH(N$14,fundheading,0),FALSE)</f>
        <v>#REF!</v>
      </c>
      <c r="O21" s="12"/>
      <c r="P21" s="16" t="e">
        <f t="shared" si="7"/>
        <v>#NAME?</v>
      </c>
      <c r="Q21" s="16" t="e">
        <f t="shared" si="7"/>
        <v>#NAME?</v>
      </c>
      <c r="R21" s="16" t="e">
        <f t="shared" si="7"/>
        <v>#NAME?</v>
      </c>
      <c r="S21" s="16" t="e">
        <f t="shared" si="7"/>
        <v>#NAME?</v>
      </c>
      <c r="T21" s="16" t="e">
        <f t="shared" si="7"/>
        <v>#NAME?</v>
      </c>
      <c r="U21" s="16" t="e">
        <f t="shared" si="7"/>
        <v>#NAME?</v>
      </c>
      <c r="V21" s="16" t="e">
        <f t="shared" si="7"/>
        <v>#NAME?</v>
      </c>
      <c r="W21" s="16"/>
      <c r="X21" s="16" t="e">
        <f t="shared" si="8"/>
        <v>#NAME?</v>
      </c>
      <c r="Y21" s="16" t="e">
        <f t="shared" si="9"/>
        <v>#NAME?</v>
      </c>
      <c r="Z21" s="12"/>
      <c r="AA21" s="19" t="e">
        <f t="shared" si="10"/>
        <v>#NAME?</v>
      </c>
    </row>
    <row r="22" spans="1:27" x14ac:dyDescent="0.35">
      <c r="A22" s="4">
        <v>33146</v>
      </c>
      <c r="B22" s="16" t="e">
        <f>VLOOKUP($A22,#REF!,MATCH(B$13,fundheading,0),FALSE)*B$10</f>
        <v>#REF!</v>
      </c>
      <c r="C22" s="16" t="e">
        <f>VLOOKUP($A22,#REF!,MATCH(C$13,fundheading,0),FALSE)*C$10</f>
        <v>#REF!</v>
      </c>
      <c r="D22" s="16" t="e">
        <f>VLOOKUP($A22,#REF!,MATCH(D$13,fundheading,0),FALSE)*D$10</f>
        <v>#REF!</v>
      </c>
      <c r="E22" s="16" t="e">
        <f>VLOOKUP($A22,#REF!,MATCH(E$13,fundheading,0),FALSE)*E$10</f>
        <v>#REF!</v>
      </c>
      <c r="F22" s="16" t="e">
        <f>VLOOKUP($A22,#REF!,MATCH(F$13,fundheading,0),FALSE)*F$10</f>
        <v>#REF!</v>
      </c>
      <c r="G22" s="16" t="e">
        <f>VLOOKUP($A22,#REF!,MATCH(G$13,fundheading,0),FALSE)*G$10</f>
        <v>#REF!</v>
      </c>
      <c r="H22" s="16" t="e">
        <f>VLOOKUP($A22,#REF!,MATCH(H$13,fundheading,0),FALSE)*H$10</f>
        <v>#REF!</v>
      </c>
      <c r="I22" s="16"/>
      <c r="J22" s="16" t="e">
        <f>VLOOKUP($A22,#REF!,MATCH(J$13,fundheading,0),FALSE)*J$10</f>
        <v>#REF!</v>
      </c>
      <c r="K22" s="16" t="e">
        <f t="shared" si="5"/>
        <v>#REF!</v>
      </c>
      <c r="L22" s="12"/>
      <c r="M22" s="19" t="e">
        <f t="shared" si="6"/>
        <v>#REF!</v>
      </c>
      <c r="N22" s="41" t="e">
        <f>VLOOKUP($A22,#REF!,MATCH(N$14,fundheading,0),FALSE)</f>
        <v>#REF!</v>
      </c>
      <c r="O22" s="12"/>
      <c r="P22" s="16" t="e">
        <f t="shared" si="7"/>
        <v>#NAME?</v>
      </c>
      <c r="Q22" s="16" t="e">
        <f t="shared" si="7"/>
        <v>#NAME?</v>
      </c>
      <c r="R22" s="16" t="e">
        <f t="shared" si="7"/>
        <v>#NAME?</v>
      </c>
      <c r="S22" s="16" t="e">
        <f t="shared" si="7"/>
        <v>#NAME?</v>
      </c>
      <c r="T22" s="16" t="e">
        <f t="shared" si="7"/>
        <v>#NAME?</v>
      </c>
      <c r="U22" s="16" t="e">
        <f t="shared" si="7"/>
        <v>#NAME?</v>
      </c>
      <c r="V22" s="16" t="e">
        <f t="shared" si="7"/>
        <v>#NAME?</v>
      </c>
      <c r="W22" s="16"/>
      <c r="X22" s="16" t="e">
        <f t="shared" si="8"/>
        <v>#NAME?</v>
      </c>
      <c r="Y22" s="16" t="e">
        <f t="shared" si="9"/>
        <v>#NAME?</v>
      </c>
      <c r="Z22" s="12"/>
      <c r="AA22" s="19" t="e">
        <f t="shared" si="10"/>
        <v>#NAME?</v>
      </c>
    </row>
    <row r="23" spans="1:27" x14ac:dyDescent="0.35">
      <c r="A23" s="4">
        <v>33237</v>
      </c>
      <c r="B23" s="16" t="e">
        <f>VLOOKUP($A23,#REF!,MATCH(B$13,fundheading,0),FALSE)*B$10</f>
        <v>#REF!</v>
      </c>
      <c r="C23" s="16" t="e">
        <f>VLOOKUP($A23,#REF!,MATCH(C$13,fundheading,0),FALSE)*C$10</f>
        <v>#REF!</v>
      </c>
      <c r="D23" s="16" t="e">
        <f>VLOOKUP($A23,#REF!,MATCH(D$13,fundheading,0),FALSE)*D$10</f>
        <v>#REF!</v>
      </c>
      <c r="E23" s="16" t="e">
        <f>VLOOKUP($A23,#REF!,MATCH(E$13,fundheading,0),FALSE)*E$10</f>
        <v>#REF!</v>
      </c>
      <c r="F23" s="16" t="e">
        <f>VLOOKUP($A23,#REF!,MATCH(F$13,fundheading,0),FALSE)*F$10</f>
        <v>#REF!</v>
      </c>
      <c r="G23" s="16" t="e">
        <f>VLOOKUP($A23,#REF!,MATCH(G$13,fundheading,0),FALSE)*G$10</f>
        <v>#REF!</v>
      </c>
      <c r="H23" s="16" t="e">
        <f>VLOOKUP($A23,#REF!,MATCH(H$13,fundheading,0),FALSE)*H$10</f>
        <v>#REF!</v>
      </c>
      <c r="I23" s="16"/>
      <c r="J23" s="16" t="e">
        <f>VLOOKUP($A23,#REF!,MATCH(J$13,fundheading,0),FALSE)*J$10</f>
        <v>#REF!</v>
      </c>
      <c r="K23" s="16" t="e">
        <f t="shared" si="5"/>
        <v>#REF!</v>
      </c>
      <c r="L23" s="12"/>
      <c r="M23" s="19" t="e">
        <f t="shared" si="6"/>
        <v>#REF!</v>
      </c>
      <c r="N23" s="41" t="e">
        <f>VLOOKUP($A23,#REF!,MATCH(N$14,fundheading,0),FALSE)</f>
        <v>#REF!</v>
      </c>
      <c r="O23" s="12"/>
      <c r="P23" s="16" t="e">
        <f t="shared" si="7"/>
        <v>#NAME?</v>
      </c>
      <c r="Q23" s="16" t="e">
        <f t="shared" si="7"/>
        <v>#NAME?</v>
      </c>
      <c r="R23" s="16" t="e">
        <f t="shared" si="7"/>
        <v>#NAME?</v>
      </c>
      <c r="S23" s="16" t="e">
        <f t="shared" si="7"/>
        <v>#NAME?</v>
      </c>
      <c r="T23" s="16" t="e">
        <f t="shared" si="7"/>
        <v>#NAME?</v>
      </c>
      <c r="U23" s="16" t="e">
        <f t="shared" si="7"/>
        <v>#NAME?</v>
      </c>
      <c r="V23" s="16" t="e">
        <f t="shared" si="7"/>
        <v>#NAME?</v>
      </c>
      <c r="W23" s="16"/>
      <c r="X23" s="16" t="e">
        <f t="shared" si="8"/>
        <v>#NAME?</v>
      </c>
      <c r="Y23" s="16" t="e">
        <f t="shared" si="9"/>
        <v>#NAME?</v>
      </c>
      <c r="Z23" s="12"/>
      <c r="AA23" s="19" t="e">
        <f t="shared" si="10"/>
        <v>#NAME?</v>
      </c>
    </row>
    <row r="24" spans="1:27" x14ac:dyDescent="0.35">
      <c r="A24" s="4">
        <v>33327</v>
      </c>
      <c r="B24" s="16" t="e">
        <f>VLOOKUP($A24,#REF!,MATCH(B$13,fundheading,0),FALSE)*B$10</f>
        <v>#REF!</v>
      </c>
      <c r="C24" s="16" t="e">
        <f>VLOOKUP($A24,#REF!,MATCH(C$13,fundheading,0),FALSE)*C$10</f>
        <v>#REF!</v>
      </c>
      <c r="D24" s="16" t="e">
        <f>VLOOKUP($A24,#REF!,MATCH(D$13,fundheading,0),FALSE)*D$10</f>
        <v>#REF!</v>
      </c>
      <c r="E24" s="16" t="e">
        <f>VLOOKUP($A24,#REF!,MATCH(E$13,fundheading,0),FALSE)*E$10</f>
        <v>#REF!</v>
      </c>
      <c r="F24" s="16" t="e">
        <f>VLOOKUP($A24,#REF!,MATCH(F$13,fundheading,0),FALSE)*F$10</f>
        <v>#REF!</v>
      </c>
      <c r="G24" s="16" t="e">
        <f>VLOOKUP($A24,#REF!,MATCH(G$13,fundheading,0),FALSE)*G$10</f>
        <v>#REF!</v>
      </c>
      <c r="H24" s="16" t="e">
        <f>VLOOKUP($A24,#REF!,MATCH(H$13,fundheading,0),FALSE)*H$10</f>
        <v>#REF!</v>
      </c>
      <c r="I24" s="16"/>
      <c r="J24" s="16" t="e">
        <f>VLOOKUP($A24,#REF!,MATCH(J$13,fundheading,0),FALSE)*J$10</f>
        <v>#REF!</v>
      </c>
      <c r="K24" s="16" t="e">
        <f t="shared" si="5"/>
        <v>#REF!</v>
      </c>
      <c r="L24" s="12"/>
      <c r="M24" s="19" t="e">
        <f t="shared" si="6"/>
        <v>#REF!</v>
      </c>
      <c r="N24" s="41" t="e">
        <f>VLOOKUP($A24,#REF!,MATCH(N$14,fundheading,0),FALSE)</f>
        <v>#REF!</v>
      </c>
      <c r="O24" s="12"/>
      <c r="P24" s="16" t="e">
        <f t="shared" si="7"/>
        <v>#NAME?</v>
      </c>
      <c r="Q24" s="16" t="e">
        <f t="shared" si="7"/>
        <v>#NAME?</v>
      </c>
      <c r="R24" s="16" t="e">
        <f t="shared" si="7"/>
        <v>#NAME?</v>
      </c>
      <c r="S24" s="16" t="e">
        <f t="shared" si="7"/>
        <v>#NAME?</v>
      </c>
      <c r="T24" s="16" t="e">
        <f t="shared" si="7"/>
        <v>#NAME?</v>
      </c>
      <c r="U24" s="16" t="e">
        <f t="shared" si="7"/>
        <v>#NAME?</v>
      </c>
      <c r="V24" s="16" t="e">
        <f t="shared" si="7"/>
        <v>#NAME?</v>
      </c>
      <c r="W24" s="16"/>
      <c r="X24" s="16" t="e">
        <f t="shared" si="8"/>
        <v>#NAME?</v>
      </c>
      <c r="Y24" s="16" t="e">
        <f t="shared" si="9"/>
        <v>#NAME?</v>
      </c>
      <c r="Z24" s="12"/>
      <c r="AA24" s="19" t="e">
        <f t="shared" si="10"/>
        <v>#NAME?</v>
      </c>
    </row>
    <row r="25" spans="1:27" x14ac:dyDescent="0.35">
      <c r="A25" s="4">
        <v>33419</v>
      </c>
      <c r="B25" s="16" t="e">
        <f>VLOOKUP($A25,#REF!,MATCH(B$13,fundheading,0),FALSE)*B$10</f>
        <v>#REF!</v>
      </c>
      <c r="C25" s="16" t="e">
        <f>VLOOKUP($A25,#REF!,MATCH(C$13,fundheading,0),FALSE)*C$10</f>
        <v>#REF!</v>
      </c>
      <c r="D25" s="16" t="e">
        <f>VLOOKUP($A25,#REF!,MATCH(D$13,fundheading,0),FALSE)*D$10</f>
        <v>#REF!</v>
      </c>
      <c r="E25" s="16" t="e">
        <f>VLOOKUP($A25,#REF!,MATCH(E$13,fundheading,0),FALSE)*E$10</f>
        <v>#REF!</v>
      </c>
      <c r="F25" s="16" t="e">
        <f>VLOOKUP($A25,#REF!,MATCH(F$13,fundheading,0),FALSE)*F$10</f>
        <v>#REF!</v>
      </c>
      <c r="G25" s="16" t="e">
        <f>VLOOKUP($A25,#REF!,MATCH(G$13,fundheading,0),FALSE)*G$10</f>
        <v>#REF!</v>
      </c>
      <c r="H25" s="16" t="e">
        <f>VLOOKUP($A25,#REF!,MATCH(H$13,fundheading,0),FALSE)*H$10</f>
        <v>#REF!</v>
      </c>
      <c r="I25" s="16"/>
      <c r="J25" s="16" t="e">
        <f>VLOOKUP($A25,#REF!,MATCH(J$13,fundheading,0),FALSE)*J$10</f>
        <v>#REF!</v>
      </c>
      <c r="K25" s="16" t="e">
        <f t="shared" si="5"/>
        <v>#REF!</v>
      </c>
      <c r="L25" s="12"/>
      <c r="M25" s="19" t="e">
        <f t="shared" si="6"/>
        <v>#REF!</v>
      </c>
      <c r="N25" s="41" t="e">
        <f>VLOOKUP($A25,#REF!,MATCH(N$14,fundheading,0),FALSE)</f>
        <v>#REF!</v>
      </c>
      <c r="O25" s="12"/>
      <c r="P25" s="16" t="e">
        <f t="shared" si="7"/>
        <v>#NAME?</v>
      </c>
      <c r="Q25" s="16" t="e">
        <f t="shared" si="7"/>
        <v>#NAME?</v>
      </c>
      <c r="R25" s="16" t="e">
        <f t="shared" si="7"/>
        <v>#NAME?</v>
      </c>
      <c r="S25" s="16" t="e">
        <f t="shared" si="7"/>
        <v>#NAME?</v>
      </c>
      <c r="T25" s="16" t="e">
        <f t="shared" si="7"/>
        <v>#NAME?</v>
      </c>
      <c r="U25" s="16" t="e">
        <f t="shared" si="7"/>
        <v>#NAME?</v>
      </c>
      <c r="V25" s="16" t="e">
        <f t="shared" si="7"/>
        <v>#NAME?</v>
      </c>
      <c r="W25" s="16"/>
      <c r="X25" s="16" t="e">
        <f t="shared" si="8"/>
        <v>#NAME?</v>
      </c>
      <c r="Y25" s="16" t="e">
        <f t="shared" si="9"/>
        <v>#NAME?</v>
      </c>
      <c r="Z25" s="12"/>
      <c r="AA25" s="19" t="e">
        <f t="shared" si="10"/>
        <v>#NAME?</v>
      </c>
    </row>
    <row r="26" spans="1:27" x14ac:dyDescent="0.35">
      <c r="A26" s="4">
        <v>33511</v>
      </c>
      <c r="B26" s="16" t="e">
        <f>VLOOKUP($A26,#REF!,MATCH(B$13,fundheading,0),FALSE)*B$10</f>
        <v>#REF!</v>
      </c>
      <c r="C26" s="16" t="e">
        <f>VLOOKUP($A26,#REF!,MATCH(C$13,fundheading,0),FALSE)*C$10</f>
        <v>#REF!</v>
      </c>
      <c r="D26" s="16" t="e">
        <f>VLOOKUP($A26,#REF!,MATCH(D$13,fundheading,0),FALSE)*D$10</f>
        <v>#REF!</v>
      </c>
      <c r="E26" s="16" t="e">
        <f>VLOOKUP($A26,#REF!,MATCH(E$13,fundheading,0),FALSE)*E$10</f>
        <v>#REF!</v>
      </c>
      <c r="F26" s="16" t="e">
        <f>VLOOKUP($A26,#REF!,MATCH(F$13,fundheading,0),FALSE)*F$10</f>
        <v>#REF!</v>
      </c>
      <c r="G26" s="16" t="e">
        <f>VLOOKUP($A26,#REF!,MATCH(G$13,fundheading,0),FALSE)*G$10</f>
        <v>#REF!</v>
      </c>
      <c r="H26" s="16" t="e">
        <f>VLOOKUP($A26,#REF!,MATCH(H$13,fundheading,0),FALSE)*H$10</f>
        <v>#REF!</v>
      </c>
      <c r="I26" s="16"/>
      <c r="J26" s="16" t="e">
        <f>VLOOKUP($A26,#REF!,MATCH(J$13,fundheading,0),FALSE)*J$10</f>
        <v>#REF!</v>
      </c>
      <c r="K26" s="16" t="e">
        <f t="shared" si="5"/>
        <v>#REF!</v>
      </c>
      <c r="L26" s="12"/>
      <c r="M26" s="19" t="e">
        <f t="shared" si="6"/>
        <v>#REF!</v>
      </c>
      <c r="N26" s="41" t="e">
        <f>VLOOKUP($A26,#REF!,MATCH(N$14,fundheading,0),FALSE)</f>
        <v>#REF!</v>
      </c>
      <c r="O26" s="12"/>
      <c r="P26" s="16" t="e">
        <f t="shared" si="7"/>
        <v>#NAME?</v>
      </c>
      <c r="Q26" s="16" t="e">
        <f t="shared" si="7"/>
        <v>#NAME?</v>
      </c>
      <c r="R26" s="16" t="e">
        <f t="shared" si="7"/>
        <v>#NAME?</v>
      </c>
      <c r="S26" s="16" t="e">
        <f t="shared" si="7"/>
        <v>#NAME?</v>
      </c>
      <c r="T26" s="16" t="e">
        <f t="shared" si="7"/>
        <v>#NAME?</v>
      </c>
      <c r="U26" s="16" t="e">
        <f t="shared" si="7"/>
        <v>#NAME?</v>
      </c>
      <c r="V26" s="16" t="e">
        <f t="shared" si="7"/>
        <v>#NAME?</v>
      </c>
      <c r="W26" s="16"/>
      <c r="X26" s="16" t="e">
        <f t="shared" si="8"/>
        <v>#NAME?</v>
      </c>
      <c r="Y26" s="16" t="e">
        <f t="shared" si="9"/>
        <v>#NAME?</v>
      </c>
      <c r="Z26" s="12"/>
      <c r="AA26" s="19" t="e">
        <f t="shared" si="10"/>
        <v>#NAME?</v>
      </c>
    </row>
    <row r="27" spans="1:27" x14ac:dyDescent="0.35">
      <c r="A27" s="4">
        <v>33602</v>
      </c>
      <c r="B27" s="16" t="e">
        <f>VLOOKUP($A27,#REF!,MATCH(B$13,fundheading,0),FALSE)*B$10</f>
        <v>#REF!</v>
      </c>
      <c r="C27" s="16" t="e">
        <f>VLOOKUP($A27,#REF!,MATCH(C$13,fundheading,0),FALSE)*C$10</f>
        <v>#REF!</v>
      </c>
      <c r="D27" s="16" t="e">
        <f>VLOOKUP($A27,#REF!,MATCH(D$13,fundheading,0),FALSE)*D$10</f>
        <v>#REF!</v>
      </c>
      <c r="E27" s="16" t="e">
        <f>VLOOKUP($A27,#REF!,MATCH(E$13,fundheading,0),FALSE)*E$10</f>
        <v>#REF!</v>
      </c>
      <c r="F27" s="16" t="e">
        <f>VLOOKUP($A27,#REF!,MATCH(F$13,fundheading,0),FALSE)*F$10</f>
        <v>#REF!</v>
      </c>
      <c r="G27" s="16" t="e">
        <f>VLOOKUP($A27,#REF!,MATCH(G$13,fundheading,0),FALSE)*G$10</f>
        <v>#REF!</v>
      </c>
      <c r="H27" s="16" t="e">
        <f>VLOOKUP($A27,#REF!,MATCH(H$13,fundheading,0),FALSE)*H$10</f>
        <v>#REF!</v>
      </c>
      <c r="I27" s="16"/>
      <c r="J27" s="16" t="e">
        <f>VLOOKUP($A27,#REF!,MATCH(J$13,fundheading,0),FALSE)*J$10</f>
        <v>#REF!</v>
      </c>
      <c r="K27" s="16" t="e">
        <f t="shared" si="5"/>
        <v>#REF!</v>
      </c>
      <c r="L27" s="12"/>
      <c r="M27" s="19" t="e">
        <f t="shared" si="6"/>
        <v>#REF!</v>
      </c>
      <c r="N27" s="41" t="e">
        <f>VLOOKUP($A27,#REF!,MATCH(N$14,fundheading,0),FALSE)</f>
        <v>#REF!</v>
      </c>
      <c r="O27" s="12"/>
      <c r="P27" s="16" t="e">
        <f t="shared" si="7"/>
        <v>#NAME?</v>
      </c>
      <c r="Q27" s="16" t="e">
        <f t="shared" si="7"/>
        <v>#NAME?</v>
      </c>
      <c r="R27" s="16" t="e">
        <f t="shared" si="7"/>
        <v>#NAME?</v>
      </c>
      <c r="S27" s="16" t="e">
        <f t="shared" si="7"/>
        <v>#NAME?</v>
      </c>
      <c r="T27" s="16" t="e">
        <f t="shared" si="7"/>
        <v>#NAME?</v>
      </c>
      <c r="U27" s="16" t="e">
        <f t="shared" si="7"/>
        <v>#NAME?</v>
      </c>
      <c r="V27" s="16" t="e">
        <f t="shared" si="7"/>
        <v>#NAME?</v>
      </c>
      <c r="W27" s="16"/>
      <c r="X27" s="16" t="e">
        <f t="shared" si="8"/>
        <v>#NAME?</v>
      </c>
      <c r="Y27" s="16" t="e">
        <f t="shared" si="9"/>
        <v>#NAME?</v>
      </c>
      <c r="Z27" s="12"/>
      <c r="AA27" s="19" t="e">
        <f t="shared" si="10"/>
        <v>#NAME?</v>
      </c>
    </row>
    <row r="28" spans="1:27" x14ac:dyDescent="0.35">
      <c r="A28" s="4">
        <v>33693</v>
      </c>
      <c r="B28" s="16" t="e">
        <f>VLOOKUP($A28,#REF!,MATCH(B$13,fundheading,0),FALSE)*B$10</f>
        <v>#REF!</v>
      </c>
      <c r="C28" s="16" t="e">
        <f>VLOOKUP($A28,#REF!,MATCH(C$13,fundheading,0),FALSE)*C$10</f>
        <v>#REF!</v>
      </c>
      <c r="D28" s="16" t="e">
        <f>VLOOKUP($A28,#REF!,MATCH(D$13,fundheading,0),FALSE)*D$10</f>
        <v>#REF!</v>
      </c>
      <c r="E28" s="16" t="e">
        <f>VLOOKUP($A28,#REF!,MATCH(E$13,fundheading,0),FALSE)*E$10</f>
        <v>#REF!</v>
      </c>
      <c r="F28" s="16" t="e">
        <f>VLOOKUP($A28,#REF!,MATCH(F$13,fundheading,0),FALSE)*F$10</f>
        <v>#REF!</v>
      </c>
      <c r="G28" s="16" t="e">
        <f>VLOOKUP($A28,#REF!,MATCH(G$13,fundheading,0),FALSE)*G$10</f>
        <v>#REF!</v>
      </c>
      <c r="H28" s="16" t="e">
        <f>VLOOKUP($A28,#REF!,MATCH(H$13,fundheading,0),FALSE)*H$10</f>
        <v>#REF!</v>
      </c>
      <c r="I28" s="16"/>
      <c r="J28" s="16" t="e">
        <f>VLOOKUP($A28,#REF!,MATCH(J$13,fundheading,0),FALSE)*J$10</f>
        <v>#REF!</v>
      </c>
      <c r="K28" s="16" t="e">
        <f t="shared" si="5"/>
        <v>#REF!</v>
      </c>
      <c r="L28" s="12"/>
      <c r="M28" s="19" t="e">
        <f t="shared" si="6"/>
        <v>#REF!</v>
      </c>
      <c r="N28" s="41" t="e">
        <f>VLOOKUP($A28,#REF!,MATCH(N$14,fundheading,0),FALSE)</f>
        <v>#REF!</v>
      </c>
      <c r="O28" s="12"/>
      <c r="P28" s="16" t="e">
        <f t="shared" si="7"/>
        <v>#NAME?</v>
      </c>
      <c r="Q28" s="16" t="e">
        <f t="shared" si="7"/>
        <v>#NAME?</v>
      </c>
      <c r="R28" s="16" t="e">
        <f t="shared" si="7"/>
        <v>#NAME?</v>
      </c>
      <c r="S28" s="16" t="e">
        <f t="shared" si="7"/>
        <v>#NAME?</v>
      </c>
      <c r="T28" s="16" t="e">
        <f t="shared" si="7"/>
        <v>#NAME?</v>
      </c>
      <c r="U28" s="16" t="e">
        <f t="shared" si="7"/>
        <v>#NAME?</v>
      </c>
      <c r="V28" s="16" t="e">
        <f t="shared" si="7"/>
        <v>#NAME?</v>
      </c>
      <c r="W28" s="16"/>
      <c r="X28" s="16" t="e">
        <f t="shared" si="8"/>
        <v>#NAME?</v>
      </c>
      <c r="Y28" s="16" t="e">
        <f t="shared" si="9"/>
        <v>#NAME?</v>
      </c>
      <c r="Z28" s="12"/>
      <c r="AA28" s="19" t="e">
        <f t="shared" si="10"/>
        <v>#NAME?</v>
      </c>
    </row>
    <row r="29" spans="1:27" x14ac:dyDescent="0.35">
      <c r="A29" s="4">
        <v>33785</v>
      </c>
      <c r="B29" s="16" t="e">
        <f>VLOOKUP($A29,#REF!,MATCH(B$13,fundheading,0),FALSE)*B$10</f>
        <v>#REF!</v>
      </c>
      <c r="C29" s="16" t="e">
        <f>VLOOKUP($A29,#REF!,MATCH(C$13,fundheading,0),FALSE)*C$10</f>
        <v>#REF!</v>
      </c>
      <c r="D29" s="16" t="e">
        <f>VLOOKUP($A29,#REF!,MATCH(D$13,fundheading,0),FALSE)*D$10</f>
        <v>#REF!</v>
      </c>
      <c r="E29" s="16" t="e">
        <f>VLOOKUP($A29,#REF!,MATCH(E$13,fundheading,0),FALSE)*E$10</f>
        <v>#REF!</v>
      </c>
      <c r="F29" s="16" t="e">
        <f>VLOOKUP($A29,#REF!,MATCH(F$13,fundheading,0),FALSE)*F$10</f>
        <v>#REF!</v>
      </c>
      <c r="G29" s="16" t="e">
        <f>VLOOKUP($A29,#REF!,MATCH(G$13,fundheading,0),FALSE)*G$10</f>
        <v>#REF!</v>
      </c>
      <c r="H29" s="16" t="e">
        <f>VLOOKUP($A29,#REF!,MATCH(H$13,fundheading,0),FALSE)*H$10</f>
        <v>#REF!</v>
      </c>
      <c r="I29" s="16"/>
      <c r="J29" s="16" t="e">
        <f>VLOOKUP($A29,#REF!,MATCH(J$13,fundheading,0),FALSE)*J$10</f>
        <v>#REF!</v>
      </c>
      <c r="K29" s="16" t="e">
        <f t="shared" si="5"/>
        <v>#REF!</v>
      </c>
      <c r="L29" s="12"/>
      <c r="M29" s="19" t="e">
        <f t="shared" si="6"/>
        <v>#REF!</v>
      </c>
      <c r="N29" s="41" t="e">
        <f>VLOOKUP($A29,#REF!,MATCH(N$14,fundheading,0),FALSE)</f>
        <v>#REF!</v>
      </c>
      <c r="O29" s="12"/>
      <c r="P29" s="16" t="e">
        <f t="shared" si="7"/>
        <v>#NAME?</v>
      </c>
      <c r="Q29" s="16" t="e">
        <f t="shared" si="7"/>
        <v>#NAME?</v>
      </c>
      <c r="R29" s="16" t="e">
        <f t="shared" si="7"/>
        <v>#NAME?</v>
      </c>
      <c r="S29" s="16" t="e">
        <f t="shared" si="7"/>
        <v>#NAME?</v>
      </c>
      <c r="T29" s="16" t="e">
        <f t="shared" si="7"/>
        <v>#NAME?</v>
      </c>
      <c r="U29" s="16" t="e">
        <f t="shared" si="7"/>
        <v>#NAME?</v>
      </c>
      <c r="V29" s="16" t="e">
        <f t="shared" si="7"/>
        <v>#NAME?</v>
      </c>
      <c r="W29" s="16"/>
      <c r="X29" s="16" t="e">
        <f t="shared" si="8"/>
        <v>#NAME?</v>
      </c>
      <c r="Y29" s="16" t="e">
        <f t="shared" si="9"/>
        <v>#NAME?</v>
      </c>
      <c r="Z29" s="12"/>
      <c r="AA29" s="19" t="e">
        <f t="shared" si="10"/>
        <v>#NAME?</v>
      </c>
    </row>
    <row r="30" spans="1:27" x14ac:dyDescent="0.35">
      <c r="A30" s="4">
        <v>33877</v>
      </c>
      <c r="B30" s="16" t="e">
        <f>VLOOKUP($A30,#REF!,MATCH(B$13,fundheading,0),FALSE)*B$10</f>
        <v>#REF!</v>
      </c>
      <c r="C30" s="16" t="e">
        <f>VLOOKUP($A30,#REF!,MATCH(C$13,fundheading,0),FALSE)*C$10</f>
        <v>#REF!</v>
      </c>
      <c r="D30" s="16" t="e">
        <f>VLOOKUP($A30,#REF!,MATCH(D$13,fundheading,0),FALSE)*D$10</f>
        <v>#REF!</v>
      </c>
      <c r="E30" s="16" t="e">
        <f>VLOOKUP($A30,#REF!,MATCH(E$13,fundheading,0),FALSE)*E$10</f>
        <v>#REF!</v>
      </c>
      <c r="F30" s="16" t="e">
        <f>VLOOKUP($A30,#REF!,MATCH(F$13,fundheading,0),FALSE)*F$10</f>
        <v>#REF!</v>
      </c>
      <c r="G30" s="16" t="e">
        <f>VLOOKUP($A30,#REF!,MATCH(G$13,fundheading,0),FALSE)*G$10</f>
        <v>#REF!</v>
      </c>
      <c r="H30" s="16" t="e">
        <f>VLOOKUP($A30,#REF!,MATCH(H$13,fundheading,0),FALSE)*H$10</f>
        <v>#REF!</v>
      </c>
      <c r="I30" s="16"/>
      <c r="J30" s="16" t="e">
        <f>VLOOKUP($A30,#REF!,MATCH(J$13,fundheading,0),FALSE)*J$10</f>
        <v>#REF!</v>
      </c>
      <c r="K30" s="16" t="e">
        <f t="shared" si="5"/>
        <v>#REF!</v>
      </c>
      <c r="L30" s="12"/>
      <c r="M30" s="19" t="e">
        <f t="shared" si="6"/>
        <v>#REF!</v>
      </c>
      <c r="N30" s="41" t="e">
        <f>VLOOKUP($A30,#REF!,MATCH(N$14,fundheading,0),FALSE)</f>
        <v>#REF!</v>
      </c>
      <c r="O30" s="12"/>
      <c r="P30" s="16" t="e">
        <f t="shared" si="7"/>
        <v>#NAME?</v>
      </c>
      <c r="Q30" s="16" t="e">
        <f t="shared" si="7"/>
        <v>#NAME?</v>
      </c>
      <c r="R30" s="16" t="e">
        <f t="shared" si="7"/>
        <v>#NAME?</v>
      </c>
      <c r="S30" s="16" t="e">
        <f t="shared" si="7"/>
        <v>#NAME?</v>
      </c>
      <c r="T30" s="16" t="e">
        <f t="shared" si="7"/>
        <v>#NAME?</v>
      </c>
      <c r="U30" s="16" t="e">
        <f t="shared" si="7"/>
        <v>#NAME?</v>
      </c>
      <c r="V30" s="16" t="e">
        <f t="shared" si="7"/>
        <v>#NAME?</v>
      </c>
      <c r="W30" s="16"/>
      <c r="X30" s="16" t="e">
        <f t="shared" si="8"/>
        <v>#NAME?</v>
      </c>
      <c r="Y30" s="16" t="e">
        <f t="shared" si="9"/>
        <v>#NAME?</v>
      </c>
      <c r="Z30" s="12"/>
      <c r="AA30" s="19" t="e">
        <f t="shared" si="10"/>
        <v>#NAME?</v>
      </c>
    </row>
    <row r="31" spans="1:27" x14ac:dyDescent="0.35">
      <c r="A31" s="4">
        <v>33968</v>
      </c>
      <c r="B31" s="16" t="e">
        <f>VLOOKUP($A31,#REF!,MATCH(B$13,fundheading,0),FALSE)*B$10</f>
        <v>#REF!</v>
      </c>
      <c r="C31" s="16" t="e">
        <f>VLOOKUP($A31,#REF!,MATCH(C$13,fundheading,0),FALSE)*C$10</f>
        <v>#REF!</v>
      </c>
      <c r="D31" s="16" t="e">
        <f>VLOOKUP($A31,#REF!,MATCH(D$13,fundheading,0),FALSE)*D$10</f>
        <v>#REF!</v>
      </c>
      <c r="E31" s="16" t="e">
        <f>VLOOKUP($A31,#REF!,MATCH(E$13,fundheading,0),FALSE)*E$10</f>
        <v>#REF!</v>
      </c>
      <c r="F31" s="16" t="e">
        <f>VLOOKUP($A31,#REF!,MATCH(F$13,fundheading,0),FALSE)*F$10</f>
        <v>#REF!</v>
      </c>
      <c r="G31" s="16" t="e">
        <f>VLOOKUP($A31,#REF!,MATCH(G$13,fundheading,0),FALSE)*G$10</f>
        <v>#REF!</v>
      </c>
      <c r="H31" s="16" t="e">
        <f>VLOOKUP($A31,#REF!,MATCH(H$13,fundheading,0),FALSE)*H$10</f>
        <v>#REF!</v>
      </c>
      <c r="I31" s="16"/>
      <c r="J31" s="16" t="e">
        <f>VLOOKUP($A31,#REF!,MATCH(J$13,fundheading,0),FALSE)*J$10</f>
        <v>#REF!</v>
      </c>
      <c r="K31" s="16" t="e">
        <f t="shared" si="5"/>
        <v>#REF!</v>
      </c>
      <c r="L31" s="12"/>
      <c r="M31" s="19" t="e">
        <f t="shared" si="6"/>
        <v>#REF!</v>
      </c>
      <c r="N31" s="41" t="e">
        <f>VLOOKUP($A31,#REF!,MATCH(N$14,fundheading,0),FALSE)</f>
        <v>#REF!</v>
      </c>
      <c r="O31" s="12"/>
      <c r="P31" s="16" t="e">
        <f t="shared" si="7"/>
        <v>#NAME?</v>
      </c>
      <c r="Q31" s="16" t="e">
        <f t="shared" si="7"/>
        <v>#NAME?</v>
      </c>
      <c r="R31" s="16" t="e">
        <f t="shared" si="7"/>
        <v>#NAME?</v>
      </c>
      <c r="S31" s="16" t="e">
        <f t="shared" si="7"/>
        <v>#NAME?</v>
      </c>
      <c r="T31" s="16" t="e">
        <f t="shared" si="7"/>
        <v>#NAME?</v>
      </c>
      <c r="U31" s="16" t="e">
        <f t="shared" si="7"/>
        <v>#NAME?</v>
      </c>
      <c r="V31" s="16" t="e">
        <f t="shared" si="7"/>
        <v>#NAME?</v>
      </c>
      <c r="W31" s="16"/>
      <c r="X31" s="16" t="e">
        <f t="shared" si="8"/>
        <v>#NAME?</v>
      </c>
      <c r="Y31" s="16" t="e">
        <f t="shared" si="9"/>
        <v>#NAME?</v>
      </c>
      <c r="Z31" s="12"/>
      <c r="AA31" s="19" t="e">
        <f t="shared" si="10"/>
        <v>#NAME?</v>
      </c>
    </row>
    <row r="32" spans="1:27" x14ac:dyDescent="0.35">
      <c r="A32" s="4">
        <v>34058</v>
      </c>
      <c r="B32" s="16" t="e">
        <f>VLOOKUP($A32,#REF!,MATCH(B$13,fundheading,0),FALSE)*B$10</f>
        <v>#REF!</v>
      </c>
      <c r="C32" s="16" t="e">
        <f>VLOOKUP($A32,#REF!,MATCH(C$13,fundheading,0),FALSE)*C$10</f>
        <v>#REF!</v>
      </c>
      <c r="D32" s="16" t="e">
        <f>VLOOKUP($A32,#REF!,MATCH(D$13,fundheading,0),FALSE)*D$10</f>
        <v>#REF!</v>
      </c>
      <c r="E32" s="16" t="e">
        <f>VLOOKUP($A32,#REF!,MATCH(E$13,fundheading,0),FALSE)*E$10</f>
        <v>#REF!</v>
      </c>
      <c r="F32" s="16" t="e">
        <f>VLOOKUP($A32,#REF!,MATCH(F$13,fundheading,0),FALSE)*F$10</f>
        <v>#REF!</v>
      </c>
      <c r="G32" s="16" t="e">
        <f>VLOOKUP($A32,#REF!,MATCH(G$13,fundheading,0),FALSE)*G$10</f>
        <v>#REF!</v>
      </c>
      <c r="H32" s="16" t="e">
        <f>VLOOKUP($A32,#REF!,MATCH(H$13,fundheading,0),FALSE)*H$10</f>
        <v>#REF!</v>
      </c>
      <c r="I32" s="16"/>
      <c r="J32" s="16" t="e">
        <f>VLOOKUP($A32,#REF!,MATCH(J$13,fundheading,0),FALSE)*J$10</f>
        <v>#REF!</v>
      </c>
      <c r="K32" s="16" t="e">
        <f t="shared" si="5"/>
        <v>#REF!</v>
      </c>
      <c r="L32" s="12"/>
      <c r="M32" s="19" t="e">
        <f t="shared" si="6"/>
        <v>#REF!</v>
      </c>
      <c r="N32" s="41" t="e">
        <f>VLOOKUP($A32,#REF!,MATCH(N$14,fundheading,0),FALSE)</f>
        <v>#REF!</v>
      </c>
      <c r="O32" s="12"/>
      <c r="P32" s="16" t="e">
        <f t="shared" si="7"/>
        <v>#NAME?</v>
      </c>
      <c r="Q32" s="16" t="e">
        <f t="shared" si="7"/>
        <v>#NAME?</v>
      </c>
      <c r="R32" s="16" t="e">
        <f t="shared" si="7"/>
        <v>#NAME?</v>
      </c>
      <c r="S32" s="16" t="e">
        <f t="shared" si="7"/>
        <v>#NAME?</v>
      </c>
      <c r="T32" s="16" t="e">
        <f t="shared" si="7"/>
        <v>#NAME?</v>
      </c>
      <c r="U32" s="16" t="e">
        <f t="shared" si="7"/>
        <v>#NAME?</v>
      </c>
      <c r="V32" s="16" t="e">
        <f t="shared" si="7"/>
        <v>#NAME?</v>
      </c>
      <c r="W32" s="16"/>
      <c r="X32" s="16" t="e">
        <f t="shared" si="8"/>
        <v>#NAME?</v>
      </c>
      <c r="Y32" s="16" t="e">
        <f t="shared" si="9"/>
        <v>#NAME?</v>
      </c>
      <c r="Z32" s="12"/>
      <c r="AA32" s="19" t="e">
        <f t="shared" si="10"/>
        <v>#NAME?</v>
      </c>
    </row>
    <row r="33" spans="1:27" x14ac:dyDescent="0.35">
      <c r="A33" s="4">
        <v>34150</v>
      </c>
      <c r="B33" s="16" t="e">
        <f>VLOOKUP($A33,#REF!,MATCH(B$13,fundheading,0),FALSE)*B$10</f>
        <v>#REF!</v>
      </c>
      <c r="C33" s="16" t="e">
        <f>VLOOKUP($A33,#REF!,MATCH(C$13,fundheading,0),FALSE)*C$10</f>
        <v>#REF!</v>
      </c>
      <c r="D33" s="16" t="e">
        <f>VLOOKUP($A33,#REF!,MATCH(D$13,fundheading,0),FALSE)*D$10</f>
        <v>#REF!</v>
      </c>
      <c r="E33" s="16" t="e">
        <f>VLOOKUP($A33,#REF!,MATCH(E$13,fundheading,0),FALSE)*E$10</f>
        <v>#REF!</v>
      </c>
      <c r="F33" s="16" t="e">
        <f>VLOOKUP($A33,#REF!,MATCH(F$13,fundheading,0),FALSE)*F$10</f>
        <v>#REF!</v>
      </c>
      <c r="G33" s="16" t="e">
        <f>VLOOKUP($A33,#REF!,MATCH(G$13,fundheading,0),FALSE)*G$10</f>
        <v>#REF!</v>
      </c>
      <c r="H33" s="16" t="e">
        <f>VLOOKUP($A33,#REF!,MATCH(H$13,fundheading,0),FALSE)*H$10</f>
        <v>#REF!</v>
      </c>
      <c r="I33" s="16"/>
      <c r="J33" s="16" t="e">
        <f>VLOOKUP($A33,#REF!,MATCH(J$13,fundheading,0),FALSE)*J$10</f>
        <v>#REF!</v>
      </c>
      <c r="K33" s="16" t="e">
        <f t="shared" si="5"/>
        <v>#REF!</v>
      </c>
      <c r="L33" s="12"/>
      <c r="M33" s="19" t="e">
        <f t="shared" si="6"/>
        <v>#REF!</v>
      </c>
      <c r="N33" s="41" t="e">
        <f>VLOOKUP($A33,#REF!,MATCH(N$14,fundheading,0),FALSE)</f>
        <v>#REF!</v>
      </c>
      <c r="O33" s="12"/>
      <c r="P33" s="16" t="e">
        <f t="shared" ref="P33:V48" si="11">VLOOKUP($A33,cashflows,MATCH(P$13,fundheading,0),FALSE)*P$10</f>
        <v>#NAME?</v>
      </c>
      <c r="Q33" s="16" t="e">
        <f t="shared" si="11"/>
        <v>#NAME?</v>
      </c>
      <c r="R33" s="16" t="e">
        <f t="shared" si="11"/>
        <v>#NAME?</v>
      </c>
      <c r="S33" s="16" t="e">
        <f t="shared" si="11"/>
        <v>#NAME?</v>
      </c>
      <c r="T33" s="16" t="e">
        <f t="shared" si="11"/>
        <v>#NAME?</v>
      </c>
      <c r="U33" s="16" t="e">
        <f t="shared" si="11"/>
        <v>#NAME?</v>
      </c>
      <c r="V33" s="16" t="e">
        <f t="shared" si="11"/>
        <v>#NAME?</v>
      </c>
      <c r="W33" s="16"/>
      <c r="X33" s="16" t="e">
        <f t="shared" si="8"/>
        <v>#NAME?</v>
      </c>
      <c r="Y33" s="16" t="e">
        <f t="shared" si="9"/>
        <v>#NAME?</v>
      </c>
      <c r="Z33" s="12"/>
      <c r="AA33" s="19" t="e">
        <f t="shared" si="10"/>
        <v>#NAME?</v>
      </c>
    </row>
    <row r="34" spans="1:27" x14ac:dyDescent="0.35">
      <c r="A34" s="4">
        <v>34242</v>
      </c>
      <c r="B34" s="16" t="e">
        <f>VLOOKUP($A34,#REF!,MATCH(B$13,fundheading,0),FALSE)*B$10</f>
        <v>#REF!</v>
      </c>
      <c r="C34" s="16" t="e">
        <f>VLOOKUP($A34,#REF!,MATCH(C$13,fundheading,0),FALSE)*C$10</f>
        <v>#REF!</v>
      </c>
      <c r="D34" s="16" t="e">
        <f>VLOOKUP($A34,#REF!,MATCH(D$13,fundheading,0),FALSE)*D$10</f>
        <v>#REF!</v>
      </c>
      <c r="E34" s="16" t="e">
        <f>VLOOKUP($A34,#REF!,MATCH(E$13,fundheading,0),FALSE)*E$10</f>
        <v>#REF!</v>
      </c>
      <c r="F34" s="16" t="e">
        <f>VLOOKUP($A34,#REF!,MATCH(F$13,fundheading,0),FALSE)*F$10</f>
        <v>#REF!</v>
      </c>
      <c r="G34" s="16" t="e">
        <f>VLOOKUP($A34,#REF!,MATCH(G$13,fundheading,0),FALSE)*G$10</f>
        <v>#REF!</v>
      </c>
      <c r="H34" s="16" t="e">
        <f>VLOOKUP($A34,#REF!,MATCH(H$13,fundheading,0),FALSE)*H$10</f>
        <v>#REF!</v>
      </c>
      <c r="I34" s="16"/>
      <c r="J34" s="16" t="e">
        <f>VLOOKUP($A34,#REF!,MATCH(J$13,fundheading,0),FALSE)*J$10</f>
        <v>#REF!</v>
      </c>
      <c r="K34" s="16" t="e">
        <f t="shared" si="5"/>
        <v>#REF!</v>
      </c>
      <c r="L34" s="12"/>
      <c r="M34" s="19" t="e">
        <f t="shared" si="6"/>
        <v>#REF!</v>
      </c>
      <c r="N34" s="41" t="e">
        <f>VLOOKUP($A34,#REF!,MATCH(N$14,fundheading,0),FALSE)</f>
        <v>#REF!</v>
      </c>
      <c r="O34" s="12"/>
      <c r="P34" s="16" t="e">
        <f t="shared" si="11"/>
        <v>#NAME?</v>
      </c>
      <c r="Q34" s="16" t="e">
        <f t="shared" si="11"/>
        <v>#NAME?</v>
      </c>
      <c r="R34" s="16" t="e">
        <f t="shared" si="11"/>
        <v>#NAME?</v>
      </c>
      <c r="S34" s="16" t="e">
        <f t="shared" si="11"/>
        <v>#NAME?</v>
      </c>
      <c r="T34" s="16" t="e">
        <f t="shared" si="11"/>
        <v>#NAME?</v>
      </c>
      <c r="U34" s="16" t="e">
        <f t="shared" si="11"/>
        <v>#NAME?</v>
      </c>
      <c r="V34" s="16" t="e">
        <f t="shared" si="11"/>
        <v>#NAME?</v>
      </c>
      <c r="W34" s="16"/>
      <c r="X34" s="16" t="e">
        <f t="shared" si="8"/>
        <v>#NAME?</v>
      </c>
      <c r="Y34" s="16" t="e">
        <f t="shared" si="9"/>
        <v>#NAME?</v>
      </c>
      <c r="Z34" s="12"/>
      <c r="AA34" s="19" t="e">
        <f t="shared" si="10"/>
        <v>#NAME?</v>
      </c>
    </row>
    <row r="35" spans="1:27" x14ac:dyDescent="0.35">
      <c r="A35" s="4">
        <v>34333</v>
      </c>
      <c r="B35" s="16" t="e">
        <f>VLOOKUP($A35,#REF!,MATCH(B$13,fundheading,0),FALSE)*B$10</f>
        <v>#REF!</v>
      </c>
      <c r="C35" s="16" t="e">
        <f>VLOOKUP($A35,#REF!,MATCH(C$13,fundheading,0),FALSE)*C$10</f>
        <v>#REF!</v>
      </c>
      <c r="D35" s="16" t="e">
        <f>VLOOKUP($A35,#REF!,MATCH(D$13,fundheading,0),FALSE)*D$10</f>
        <v>#REF!</v>
      </c>
      <c r="E35" s="16" t="e">
        <f>VLOOKUP($A35,#REF!,MATCH(E$13,fundheading,0),FALSE)*E$10</f>
        <v>#REF!</v>
      </c>
      <c r="F35" s="16" t="e">
        <f>VLOOKUP($A35,#REF!,MATCH(F$13,fundheading,0),FALSE)*F$10</f>
        <v>#REF!</v>
      </c>
      <c r="G35" s="16" t="e">
        <f>VLOOKUP($A35,#REF!,MATCH(G$13,fundheading,0),FALSE)*G$10</f>
        <v>#REF!</v>
      </c>
      <c r="H35" s="16" t="e">
        <f>VLOOKUP($A35,#REF!,MATCH(H$13,fundheading,0),FALSE)*H$10</f>
        <v>#REF!</v>
      </c>
      <c r="I35" s="16"/>
      <c r="J35" s="16" t="e">
        <f>VLOOKUP($A35,#REF!,MATCH(J$13,fundheading,0),FALSE)*J$10</f>
        <v>#REF!</v>
      </c>
      <c r="K35" s="16" t="e">
        <f t="shared" si="5"/>
        <v>#REF!</v>
      </c>
      <c r="L35" s="12"/>
      <c r="M35" s="19" t="e">
        <f t="shared" si="6"/>
        <v>#REF!</v>
      </c>
      <c r="N35" s="41" t="e">
        <f>VLOOKUP($A35,#REF!,MATCH(N$14,fundheading,0),FALSE)</f>
        <v>#REF!</v>
      </c>
      <c r="O35" s="12"/>
      <c r="P35" s="16" t="e">
        <f t="shared" si="11"/>
        <v>#NAME?</v>
      </c>
      <c r="Q35" s="16" t="e">
        <f t="shared" si="11"/>
        <v>#NAME?</v>
      </c>
      <c r="R35" s="16" t="e">
        <f t="shared" si="11"/>
        <v>#NAME?</v>
      </c>
      <c r="S35" s="16" t="e">
        <f t="shared" si="11"/>
        <v>#NAME?</v>
      </c>
      <c r="T35" s="16" t="e">
        <f t="shared" si="11"/>
        <v>#NAME?</v>
      </c>
      <c r="U35" s="16" t="e">
        <f t="shared" si="11"/>
        <v>#NAME?</v>
      </c>
      <c r="V35" s="16" t="e">
        <f t="shared" si="11"/>
        <v>#NAME?</v>
      </c>
      <c r="W35" s="16"/>
      <c r="X35" s="16" t="e">
        <f t="shared" si="8"/>
        <v>#NAME?</v>
      </c>
      <c r="Y35" s="16" t="e">
        <f t="shared" si="9"/>
        <v>#NAME?</v>
      </c>
      <c r="Z35" s="12"/>
      <c r="AA35" s="19" t="e">
        <f t="shared" si="10"/>
        <v>#NAME?</v>
      </c>
    </row>
    <row r="36" spans="1:27" x14ac:dyDescent="0.35">
      <c r="A36" s="4">
        <v>34423</v>
      </c>
      <c r="B36" s="16" t="e">
        <f>VLOOKUP($A36,#REF!,MATCH(B$13,fundheading,0),FALSE)*B$10</f>
        <v>#REF!</v>
      </c>
      <c r="C36" s="16" t="e">
        <f>VLOOKUP($A36,#REF!,MATCH(C$13,fundheading,0),FALSE)*C$10</f>
        <v>#REF!</v>
      </c>
      <c r="D36" s="16" t="e">
        <f>VLOOKUP($A36,#REF!,MATCH(D$13,fundheading,0),FALSE)*D$10</f>
        <v>#REF!</v>
      </c>
      <c r="E36" s="16" t="e">
        <f>VLOOKUP($A36,#REF!,MATCH(E$13,fundheading,0),FALSE)*E$10</f>
        <v>#REF!</v>
      </c>
      <c r="F36" s="16" t="e">
        <f>VLOOKUP($A36,#REF!,MATCH(F$13,fundheading,0),FALSE)*F$10</f>
        <v>#REF!</v>
      </c>
      <c r="G36" s="16" t="e">
        <f>VLOOKUP($A36,#REF!,MATCH(G$13,fundheading,0),FALSE)*G$10</f>
        <v>#REF!</v>
      </c>
      <c r="H36" s="16" t="e">
        <f>VLOOKUP($A36,#REF!,MATCH(H$13,fundheading,0),FALSE)*H$10</f>
        <v>#REF!</v>
      </c>
      <c r="I36" s="16"/>
      <c r="J36" s="16" t="e">
        <f>VLOOKUP($A36,#REF!,MATCH(J$13,fundheading,0),FALSE)*J$10</f>
        <v>#REF!</v>
      </c>
      <c r="K36" s="16" t="e">
        <f t="shared" si="5"/>
        <v>#REF!</v>
      </c>
      <c r="L36" s="12"/>
      <c r="M36" s="19" t="e">
        <f t="shared" si="6"/>
        <v>#REF!</v>
      </c>
      <c r="N36" s="41" t="e">
        <f>VLOOKUP($A36,#REF!,MATCH(N$14,fundheading,0),FALSE)</f>
        <v>#REF!</v>
      </c>
      <c r="O36" s="12"/>
      <c r="P36" s="16" t="e">
        <f t="shared" si="11"/>
        <v>#NAME?</v>
      </c>
      <c r="Q36" s="16" t="e">
        <f t="shared" si="11"/>
        <v>#NAME?</v>
      </c>
      <c r="R36" s="16" t="e">
        <f t="shared" si="11"/>
        <v>#NAME?</v>
      </c>
      <c r="S36" s="16" t="e">
        <f t="shared" si="11"/>
        <v>#NAME?</v>
      </c>
      <c r="T36" s="16" t="e">
        <f t="shared" si="11"/>
        <v>#NAME?</v>
      </c>
      <c r="U36" s="16" t="e">
        <f t="shared" si="11"/>
        <v>#NAME?</v>
      </c>
      <c r="V36" s="16" t="e">
        <f t="shared" si="11"/>
        <v>#NAME?</v>
      </c>
      <c r="W36" s="16"/>
      <c r="X36" s="16" t="e">
        <f t="shared" si="8"/>
        <v>#NAME?</v>
      </c>
      <c r="Y36" s="16" t="e">
        <f t="shared" si="9"/>
        <v>#NAME?</v>
      </c>
      <c r="Z36" s="12"/>
      <c r="AA36" s="19" t="e">
        <f t="shared" si="10"/>
        <v>#NAME?</v>
      </c>
    </row>
    <row r="37" spans="1:27" x14ac:dyDescent="0.35">
      <c r="A37" s="4">
        <v>34515</v>
      </c>
      <c r="B37" s="16" t="e">
        <f>VLOOKUP($A37,#REF!,MATCH(B$13,fundheading,0),FALSE)*B$10</f>
        <v>#REF!</v>
      </c>
      <c r="C37" s="16" t="e">
        <f>VLOOKUP($A37,#REF!,MATCH(C$13,fundheading,0),FALSE)*C$10</f>
        <v>#REF!</v>
      </c>
      <c r="D37" s="16" t="e">
        <f>VLOOKUP($A37,#REF!,MATCH(D$13,fundheading,0),FALSE)*D$10</f>
        <v>#REF!</v>
      </c>
      <c r="E37" s="16" t="e">
        <f>VLOOKUP($A37,#REF!,MATCH(E$13,fundheading,0),FALSE)*E$10</f>
        <v>#REF!</v>
      </c>
      <c r="F37" s="16" t="e">
        <f>VLOOKUP($A37,#REF!,MATCH(F$13,fundheading,0),FALSE)*F$10</f>
        <v>#REF!</v>
      </c>
      <c r="G37" s="16" t="e">
        <f>VLOOKUP($A37,#REF!,MATCH(G$13,fundheading,0),FALSE)*G$10</f>
        <v>#REF!</v>
      </c>
      <c r="H37" s="16" t="e">
        <f>VLOOKUP($A37,#REF!,MATCH(H$13,fundheading,0),FALSE)*H$10</f>
        <v>#REF!</v>
      </c>
      <c r="I37" s="16"/>
      <c r="J37" s="16" t="e">
        <f>VLOOKUP($A37,#REF!,MATCH(J$13,fundheading,0),FALSE)*J$10</f>
        <v>#REF!</v>
      </c>
      <c r="K37" s="16" t="e">
        <f t="shared" si="5"/>
        <v>#REF!</v>
      </c>
      <c r="L37" s="12"/>
      <c r="M37" s="19" t="e">
        <f t="shared" si="6"/>
        <v>#REF!</v>
      </c>
      <c r="N37" s="41" t="e">
        <f>VLOOKUP($A37,#REF!,MATCH(N$14,fundheading,0),FALSE)</f>
        <v>#REF!</v>
      </c>
      <c r="O37" s="12"/>
      <c r="P37" s="16" t="e">
        <f t="shared" si="11"/>
        <v>#NAME?</v>
      </c>
      <c r="Q37" s="16" t="e">
        <f t="shared" si="11"/>
        <v>#NAME?</v>
      </c>
      <c r="R37" s="16" t="e">
        <f t="shared" si="11"/>
        <v>#NAME?</v>
      </c>
      <c r="S37" s="16" t="e">
        <f t="shared" si="11"/>
        <v>#NAME?</v>
      </c>
      <c r="T37" s="16" t="e">
        <f t="shared" si="11"/>
        <v>#NAME?</v>
      </c>
      <c r="U37" s="16" t="e">
        <f t="shared" si="11"/>
        <v>#NAME?</v>
      </c>
      <c r="V37" s="16" t="e">
        <f t="shared" si="11"/>
        <v>#NAME?</v>
      </c>
      <c r="W37" s="16"/>
      <c r="X37" s="16" t="e">
        <f t="shared" si="8"/>
        <v>#NAME?</v>
      </c>
      <c r="Y37" s="16" t="e">
        <f t="shared" si="9"/>
        <v>#NAME?</v>
      </c>
      <c r="Z37" s="12"/>
      <c r="AA37" s="19" t="e">
        <f t="shared" si="10"/>
        <v>#NAME?</v>
      </c>
    </row>
    <row r="38" spans="1:27" x14ac:dyDescent="0.35">
      <c r="A38" s="4">
        <v>34607</v>
      </c>
      <c r="B38" s="16" t="e">
        <f>VLOOKUP($A38,#REF!,MATCH(B$13,fundheading,0),FALSE)*B$10</f>
        <v>#REF!</v>
      </c>
      <c r="C38" s="16" t="e">
        <f>VLOOKUP($A38,#REF!,MATCH(C$13,fundheading,0),FALSE)*C$10</f>
        <v>#REF!</v>
      </c>
      <c r="D38" s="16" t="e">
        <f>VLOOKUP($A38,#REF!,MATCH(D$13,fundheading,0),FALSE)*D$10</f>
        <v>#REF!</v>
      </c>
      <c r="E38" s="16" t="e">
        <f>VLOOKUP($A38,#REF!,MATCH(E$13,fundheading,0),FALSE)*E$10</f>
        <v>#REF!</v>
      </c>
      <c r="F38" s="16" t="e">
        <f>VLOOKUP($A38,#REF!,MATCH(F$13,fundheading,0),FALSE)*F$10</f>
        <v>#REF!</v>
      </c>
      <c r="G38" s="16" t="e">
        <f>VLOOKUP($A38,#REF!,MATCH(G$13,fundheading,0),FALSE)*G$10</f>
        <v>#REF!</v>
      </c>
      <c r="H38" s="16" t="e">
        <f>VLOOKUP($A38,#REF!,MATCH(H$13,fundheading,0),FALSE)*H$10</f>
        <v>#REF!</v>
      </c>
      <c r="I38" s="16"/>
      <c r="J38" s="16" t="e">
        <f>VLOOKUP($A38,#REF!,MATCH(J$13,fundheading,0),FALSE)*J$10</f>
        <v>#REF!</v>
      </c>
      <c r="K38" s="16" t="e">
        <f t="shared" si="5"/>
        <v>#REF!</v>
      </c>
      <c r="L38" s="12"/>
      <c r="M38" s="19" t="e">
        <f t="shared" si="6"/>
        <v>#REF!</v>
      </c>
      <c r="N38" s="41" t="e">
        <f>VLOOKUP($A38,#REF!,MATCH(N$14,fundheading,0),FALSE)</f>
        <v>#REF!</v>
      </c>
      <c r="O38" s="12"/>
      <c r="P38" s="16" t="e">
        <f t="shared" si="11"/>
        <v>#NAME?</v>
      </c>
      <c r="Q38" s="16" t="e">
        <f t="shared" si="11"/>
        <v>#NAME?</v>
      </c>
      <c r="R38" s="16" t="e">
        <f t="shared" si="11"/>
        <v>#NAME?</v>
      </c>
      <c r="S38" s="16" t="e">
        <f t="shared" si="11"/>
        <v>#NAME?</v>
      </c>
      <c r="T38" s="16" t="e">
        <f t="shared" si="11"/>
        <v>#NAME?</v>
      </c>
      <c r="U38" s="16" t="e">
        <f t="shared" si="11"/>
        <v>#NAME?</v>
      </c>
      <c r="V38" s="16" t="e">
        <f t="shared" si="11"/>
        <v>#NAME?</v>
      </c>
      <c r="W38" s="16"/>
      <c r="X38" s="16" t="e">
        <f t="shared" si="8"/>
        <v>#NAME?</v>
      </c>
      <c r="Y38" s="16" t="e">
        <f t="shared" si="9"/>
        <v>#NAME?</v>
      </c>
      <c r="Z38" s="12"/>
      <c r="AA38" s="19" t="e">
        <f t="shared" si="10"/>
        <v>#NAME?</v>
      </c>
    </row>
    <row r="39" spans="1:27" x14ac:dyDescent="0.35">
      <c r="A39" s="4">
        <v>34698</v>
      </c>
      <c r="B39" s="16" t="e">
        <f>VLOOKUP($A39,#REF!,MATCH(B$13,fundheading,0),FALSE)*B$10</f>
        <v>#REF!</v>
      </c>
      <c r="C39" s="16" t="e">
        <f>VLOOKUP($A39,#REF!,MATCH(C$13,fundheading,0),FALSE)*C$10</f>
        <v>#REF!</v>
      </c>
      <c r="D39" s="16" t="e">
        <f>VLOOKUP($A39,#REF!,MATCH(D$13,fundheading,0),FALSE)*D$10</f>
        <v>#REF!</v>
      </c>
      <c r="E39" s="16" t="e">
        <f>VLOOKUP($A39,#REF!,MATCH(E$13,fundheading,0),FALSE)*E$10</f>
        <v>#REF!</v>
      </c>
      <c r="F39" s="16" t="e">
        <f>VLOOKUP($A39,#REF!,MATCH(F$13,fundheading,0),FALSE)*F$10</f>
        <v>#REF!</v>
      </c>
      <c r="G39" s="16" t="e">
        <f>VLOOKUP($A39,#REF!,MATCH(G$13,fundheading,0),FALSE)*G$10</f>
        <v>#REF!</v>
      </c>
      <c r="H39" s="16" t="e">
        <f>VLOOKUP($A39,#REF!,MATCH(H$13,fundheading,0),FALSE)*H$10</f>
        <v>#REF!</v>
      </c>
      <c r="I39" s="16"/>
      <c r="J39" s="16" t="e">
        <f>VLOOKUP($A39,#REF!,MATCH(J$13,fundheading,0),FALSE)*J$10</f>
        <v>#REF!</v>
      </c>
      <c r="K39" s="16" t="e">
        <f t="shared" si="5"/>
        <v>#REF!</v>
      </c>
      <c r="L39" s="12"/>
      <c r="M39" s="19" t="e">
        <f t="shared" si="6"/>
        <v>#REF!</v>
      </c>
      <c r="N39" s="41" t="e">
        <f>VLOOKUP($A39,#REF!,MATCH(N$14,fundheading,0),FALSE)</f>
        <v>#REF!</v>
      </c>
      <c r="O39" s="12"/>
      <c r="P39" s="16" t="e">
        <f t="shared" si="11"/>
        <v>#NAME?</v>
      </c>
      <c r="Q39" s="16" t="e">
        <f t="shared" si="11"/>
        <v>#NAME?</v>
      </c>
      <c r="R39" s="16" t="e">
        <f t="shared" si="11"/>
        <v>#NAME?</v>
      </c>
      <c r="S39" s="16" t="e">
        <f t="shared" si="11"/>
        <v>#NAME?</v>
      </c>
      <c r="T39" s="16" t="e">
        <f t="shared" si="11"/>
        <v>#NAME?</v>
      </c>
      <c r="U39" s="16" t="e">
        <f t="shared" si="11"/>
        <v>#NAME?</v>
      </c>
      <c r="V39" s="16" t="e">
        <f t="shared" si="11"/>
        <v>#NAME?</v>
      </c>
      <c r="W39" s="16"/>
      <c r="X39" s="16" t="e">
        <f t="shared" si="8"/>
        <v>#NAME?</v>
      </c>
      <c r="Y39" s="16" t="e">
        <f t="shared" si="9"/>
        <v>#NAME?</v>
      </c>
      <c r="Z39" s="12"/>
      <c r="AA39" s="19" t="e">
        <f t="shared" si="10"/>
        <v>#NAME?</v>
      </c>
    </row>
    <row r="40" spans="1:27" x14ac:dyDescent="0.35">
      <c r="A40" s="4">
        <v>34788</v>
      </c>
      <c r="B40" s="16" t="e">
        <f>VLOOKUP($A40,#REF!,MATCH(B$13,fundheading,0),FALSE)*B$10</f>
        <v>#REF!</v>
      </c>
      <c r="C40" s="16" t="e">
        <f>VLOOKUP($A40,#REF!,MATCH(C$13,fundheading,0),FALSE)*C$10</f>
        <v>#REF!</v>
      </c>
      <c r="D40" s="16" t="e">
        <f>VLOOKUP($A40,#REF!,MATCH(D$13,fundheading,0),FALSE)*D$10</f>
        <v>#REF!</v>
      </c>
      <c r="E40" s="16" t="e">
        <f>VLOOKUP($A40,#REF!,MATCH(E$13,fundheading,0),FALSE)*E$10</f>
        <v>#REF!</v>
      </c>
      <c r="F40" s="16" t="e">
        <f>VLOOKUP($A40,#REF!,MATCH(F$13,fundheading,0),FALSE)*F$10</f>
        <v>#REF!</v>
      </c>
      <c r="G40" s="16" t="e">
        <f>VLOOKUP($A40,#REF!,MATCH(G$13,fundheading,0),FALSE)*G$10</f>
        <v>#REF!</v>
      </c>
      <c r="H40" s="16" t="e">
        <f>VLOOKUP($A40,#REF!,MATCH(H$13,fundheading,0),FALSE)*H$10</f>
        <v>#REF!</v>
      </c>
      <c r="I40" s="16"/>
      <c r="J40" s="16" t="e">
        <f>VLOOKUP($A40,#REF!,MATCH(J$13,fundheading,0),FALSE)*J$10</f>
        <v>#REF!</v>
      </c>
      <c r="K40" s="16" t="e">
        <f t="shared" si="5"/>
        <v>#REF!</v>
      </c>
      <c r="L40" s="12"/>
      <c r="M40" s="19" t="e">
        <f t="shared" si="6"/>
        <v>#REF!</v>
      </c>
      <c r="N40" s="41" t="e">
        <f>VLOOKUP($A40,#REF!,MATCH(N$14,fundheading,0),FALSE)</f>
        <v>#REF!</v>
      </c>
      <c r="O40" s="12"/>
      <c r="P40" s="16" t="e">
        <f t="shared" si="11"/>
        <v>#NAME?</v>
      </c>
      <c r="Q40" s="16" t="e">
        <f t="shared" si="11"/>
        <v>#NAME?</v>
      </c>
      <c r="R40" s="16" t="e">
        <f t="shared" si="11"/>
        <v>#NAME?</v>
      </c>
      <c r="S40" s="16" t="e">
        <f t="shared" si="11"/>
        <v>#NAME?</v>
      </c>
      <c r="T40" s="16" t="e">
        <f t="shared" si="11"/>
        <v>#NAME?</v>
      </c>
      <c r="U40" s="16" t="e">
        <f t="shared" si="11"/>
        <v>#NAME?</v>
      </c>
      <c r="V40" s="16" t="e">
        <f t="shared" si="11"/>
        <v>#NAME?</v>
      </c>
      <c r="W40" s="16"/>
      <c r="X40" s="16" t="e">
        <f t="shared" si="8"/>
        <v>#NAME?</v>
      </c>
      <c r="Y40" s="16" t="e">
        <f t="shared" si="9"/>
        <v>#NAME?</v>
      </c>
      <c r="Z40" s="12"/>
      <c r="AA40" s="19" t="e">
        <f t="shared" si="10"/>
        <v>#NAME?</v>
      </c>
    </row>
    <row r="41" spans="1:27" x14ac:dyDescent="0.35">
      <c r="A41" s="4">
        <v>34880</v>
      </c>
      <c r="B41" s="16" t="e">
        <f>VLOOKUP($A41,#REF!,MATCH(B$13,fundheading,0),FALSE)*B$10</f>
        <v>#REF!</v>
      </c>
      <c r="C41" s="16" t="e">
        <f>VLOOKUP($A41,#REF!,MATCH(C$13,fundheading,0),FALSE)*C$10</f>
        <v>#REF!</v>
      </c>
      <c r="D41" s="16" t="e">
        <f>VLOOKUP($A41,#REF!,MATCH(D$13,fundheading,0),FALSE)*D$10</f>
        <v>#REF!</v>
      </c>
      <c r="E41" s="16" t="e">
        <f>VLOOKUP($A41,#REF!,MATCH(E$13,fundheading,0),FALSE)*E$10</f>
        <v>#REF!</v>
      </c>
      <c r="F41" s="16" t="e">
        <f>VLOOKUP($A41,#REF!,MATCH(F$13,fundheading,0),FALSE)*F$10</f>
        <v>#REF!</v>
      </c>
      <c r="G41" s="16" t="e">
        <f>VLOOKUP($A41,#REF!,MATCH(G$13,fundheading,0),FALSE)*G$10</f>
        <v>#REF!</v>
      </c>
      <c r="H41" s="16" t="e">
        <f>VLOOKUP($A41,#REF!,MATCH(H$13,fundheading,0),FALSE)*H$10</f>
        <v>#REF!</v>
      </c>
      <c r="I41" s="16"/>
      <c r="J41" s="16" t="e">
        <f>VLOOKUP($A41,#REF!,MATCH(J$13,fundheading,0),FALSE)*J$10</f>
        <v>#REF!</v>
      </c>
      <c r="K41" s="16" t="e">
        <f t="shared" si="5"/>
        <v>#REF!</v>
      </c>
      <c r="L41" s="12"/>
      <c r="M41" s="19" t="e">
        <f t="shared" si="6"/>
        <v>#REF!</v>
      </c>
      <c r="N41" s="41" t="e">
        <f>VLOOKUP($A41,#REF!,MATCH(N$14,fundheading,0),FALSE)</f>
        <v>#REF!</v>
      </c>
      <c r="O41" s="12"/>
      <c r="P41" s="16" t="e">
        <f t="shared" si="11"/>
        <v>#NAME?</v>
      </c>
      <c r="Q41" s="16" t="e">
        <f t="shared" si="11"/>
        <v>#NAME?</v>
      </c>
      <c r="R41" s="16" t="e">
        <f t="shared" si="11"/>
        <v>#NAME?</v>
      </c>
      <c r="S41" s="16" t="e">
        <f t="shared" si="11"/>
        <v>#NAME?</v>
      </c>
      <c r="T41" s="16" t="e">
        <f t="shared" si="11"/>
        <v>#NAME?</v>
      </c>
      <c r="U41" s="16" t="e">
        <f t="shared" si="11"/>
        <v>#NAME?</v>
      </c>
      <c r="V41" s="16" t="e">
        <f t="shared" si="11"/>
        <v>#NAME?</v>
      </c>
      <c r="W41" s="16"/>
      <c r="X41" s="16" t="e">
        <f t="shared" si="8"/>
        <v>#NAME?</v>
      </c>
      <c r="Y41" s="16" t="e">
        <f t="shared" si="9"/>
        <v>#NAME?</v>
      </c>
      <c r="Z41" s="12"/>
      <c r="AA41" s="19" t="e">
        <f t="shared" si="10"/>
        <v>#NAME?</v>
      </c>
    </row>
    <row r="42" spans="1:27" x14ac:dyDescent="0.35">
      <c r="A42" s="4">
        <v>34972</v>
      </c>
      <c r="B42" s="16" t="e">
        <f>VLOOKUP($A42,#REF!,MATCH(B$13,fundheading,0),FALSE)*B$10</f>
        <v>#REF!</v>
      </c>
      <c r="C42" s="16" t="e">
        <f>VLOOKUP($A42,#REF!,MATCH(C$13,fundheading,0),FALSE)*C$10</f>
        <v>#REF!</v>
      </c>
      <c r="D42" s="16" t="e">
        <f>VLOOKUP($A42,#REF!,MATCH(D$13,fundheading,0),FALSE)*D$10</f>
        <v>#REF!</v>
      </c>
      <c r="E42" s="16" t="e">
        <f>VLOOKUP($A42,#REF!,MATCH(E$13,fundheading,0),FALSE)*E$10</f>
        <v>#REF!</v>
      </c>
      <c r="F42" s="16" t="e">
        <f>VLOOKUP($A42,#REF!,MATCH(F$13,fundheading,0),FALSE)*F$10</f>
        <v>#REF!</v>
      </c>
      <c r="G42" s="16" t="e">
        <f>VLOOKUP($A42,#REF!,MATCH(G$13,fundheading,0),FALSE)*G$10</f>
        <v>#REF!</v>
      </c>
      <c r="H42" s="16" t="e">
        <f>VLOOKUP($A42,#REF!,MATCH(H$13,fundheading,0),FALSE)*H$10</f>
        <v>#REF!</v>
      </c>
      <c r="I42" s="16"/>
      <c r="J42" s="16" t="e">
        <f>VLOOKUP($A42,#REF!,MATCH(J$13,fundheading,0),FALSE)*J$10</f>
        <v>#REF!</v>
      </c>
      <c r="K42" s="16" t="e">
        <f t="shared" si="5"/>
        <v>#REF!</v>
      </c>
      <c r="L42" s="12"/>
      <c r="M42" s="19" t="e">
        <f t="shared" si="6"/>
        <v>#REF!</v>
      </c>
      <c r="N42" s="41" t="e">
        <f>VLOOKUP($A42,#REF!,MATCH(N$14,fundheading,0),FALSE)</f>
        <v>#REF!</v>
      </c>
      <c r="O42" s="12"/>
      <c r="P42" s="16" t="e">
        <f t="shared" si="11"/>
        <v>#NAME?</v>
      </c>
      <c r="Q42" s="16" t="e">
        <f t="shared" si="11"/>
        <v>#NAME?</v>
      </c>
      <c r="R42" s="16" t="e">
        <f t="shared" si="11"/>
        <v>#NAME?</v>
      </c>
      <c r="S42" s="16" t="e">
        <f t="shared" si="11"/>
        <v>#NAME?</v>
      </c>
      <c r="T42" s="16" t="e">
        <f t="shared" si="11"/>
        <v>#NAME?</v>
      </c>
      <c r="U42" s="16" t="e">
        <f t="shared" si="11"/>
        <v>#NAME?</v>
      </c>
      <c r="V42" s="16" t="e">
        <f t="shared" si="11"/>
        <v>#NAME?</v>
      </c>
      <c r="W42" s="16"/>
      <c r="X42" s="16" t="e">
        <f t="shared" si="8"/>
        <v>#NAME?</v>
      </c>
      <c r="Y42" s="16" t="e">
        <f t="shared" si="9"/>
        <v>#NAME?</v>
      </c>
      <c r="Z42" s="12"/>
      <c r="AA42" s="19" t="e">
        <f t="shared" si="10"/>
        <v>#NAME?</v>
      </c>
    </row>
    <row r="43" spans="1:27" x14ac:dyDescent="0.35">
      <c r="A43" s="4">
        <v>35063</v>
      </c>
      <c r="B43" s="16" t="e">
        <f>VLOOKUP($A43,#REF!,MATCH(B$13,fundheading,0),FALSE)*B$10</f>
        <v>#REF!</v>
      </c>
      <c r="C43" s="16" t="e">
        <f>VLOOKUP($A43,#REF!,MATCH(C$13,fundheading,0),FALSE)*C$10</f>
        <v>#REF!</v>
      </c>
      <c r="D43" s="16" t="e">
        <f>VLOOKUP($A43,#REF!,MATCH(D$13,fundheading,0),FALSE)*D$10</f>
        <v>#REF!</v>
      </c>
      <c r="E43" s="16" t="e">
        <f>VLOOKUP($A43,#REF!,MATCH(E$13,fundheading,0),FALSE)*E$10</f>
        <v>#REF!</v>
      </c>
      <c r="F43" s="16" t="e">
        <f>VLOOKUP($A43,#REF!,MATCH(F$13,fundheading,0),FALSE)*F$10</f>
        <v>#REF!</v>
      </c>
      <c r="G43" s="16" t="e">
        <f>VLOOKUP($A43,#REF!,MATCH(G$13,fundheading,0),FALSE)*G$10</f>
        <v>#REF!</v>
      </c>
      <c r="H43" s="16" t="e">
        <f>VLOOKUP($A43,#REF!,MATCH(H$13,fundheading,0),FALSE)*H$10</f>
        <v>#REF!</v>
      </c>
      <c r="I43" s="16"/>
      <c r="J43" s="16" t="e">
        <f>VLOOKUP($A43,#REF!,MATCH(J$13,fundheading,0),FALSE)*J$10</f>
        <v>#REF!</v>
      </c>
      <c r="K43" s="16" t="e">
        <f t="shared" si="5"/>
        <v>#REF!</v>
      </c>
      <c r="L43" s="12"/>
      <c r="M43" s="19" t="e">
        <f t="shared" si="6"/>
        <v>#REF!</v>
      </c>
      <c r="N43" s="41" t="e">
        <f>VLOOKUP($A43,#REF!,MATCH(N$14,fundheading,0),FALSE)</f>
        <v>#REF!</v>
      </c>
      <c r="O43" s="12"/>
      <c r="P43" s="16" t="e">
        <f t="shared" si="11"/>
        <v>#NAME?</v>
      </c>
      <c r="Q43" s="16" t="e">
        <f t="shared" si="11"/>
        <v>#NAME?</v>
      </c>
      <c r="R43" s="16" t="e">
        <f t="shared" si="11"/>
        <v>#NAME?</v>
      </c>
      <c r="S43" s="16" t="e">
        <f t="shared" si="11"/>
        <v>#NAME?</v>
      </c>
      <c r="T43" s="16" t="e">
        <f t="shared" si="11"/>
        <v>#NAME?</v>
      </c>
      <c r="U43" s="16" t="e">
        <f t="shared" si="11"/>
        <v>#NAME?</v>
      </c>
      <c r="V43" s="16" t="e">
        <f t="shared" si="11"/>
        <v>#NAME?</v>
      </c>
      <c r="W43" s="16"/>
      <c r="X43" s="16" t="e">
        <f t="shared" si="8"/>
        <v>#NAME?</v>
      </c>
      <c r="Y43" s="16" t="e">
        <f t="shared" si="9"/>
        <v>#NAME?</v>
      </c>
      <c r="Z43" s="12"/>
      <c r="AA43" s="19" t="e">
        <f t="shared" si="10"/>
        <v>#NAME?</v>
      </c>
    </row>
    <row r="44" spans="1:27" x14ac:dyDescent="0.35">
      <c r="A44" s="4">
        <v>35154</v>
      </c>
      <c r="B44" s="16" t="e">
        <f>VLOOKUP($A44,#REF!,MATCH(B$13,fundheading,0),FALSE)*B$10</f>
        <v>#REF!</v>
      </c>
      <c r="C44" s="16" t="e">
        <f>VLOOKUP($A44,#REF!,MATCH(C$13,fundheading,0),FALSE)*C$10</f>
        <v>#REF!</v>
      </c>
      <c r="D44" s="16" t="e">
        <f>VLOOKUP($A44,#REF!,MATCH(D$13,fundheading,0),FALSE)*D$10</f>
        <v>#REF!</v>
      </c>
      <c r="E44" s="16" t="e">
        <f>VLOOKUP($A44,#REF!,MATCH(E$13,fundheading,0),FALSE)*E$10</f>
        <v>#REF!</v>
      </c>
      <c r="F44" s="16" t="e">
        <f>VLOOKUP($A44,#REF!,MATCH(F$13,fundheading,0),FALSE)*F$10</f>
        <v>#REF!</v>
      </c>
      <c r="G44" s="16" t="e">
        <f>VLOOKUP($A44,#REF!,MATCH(G$13,fundheading,0),FALSE)*G$10</f>
        <v>#REF!</v>
      </c>
      <c r="H44" s="16" t="e">
        <f>VLOOKUP($A44,#REF!,MATCH(H$13,fundheading,0),FALSE)*H$10</f>
        <v>#REF!</v>
      </c>
      <c r="I44" s="16"/>
      <c r="J44" s="16" t="e">
        <f>VLOOKUP($A44,#REF!,MATCH(J$13,fundheading,0),FALSE)*J$10</f>
        <v>#REF!</v>
      </c>
      <c r="K44" s="16" t="e">
        <f t="shared" si="5"/>
        <v>#REF!</v>
      </c>
      <c r="L44" s="12"/>
      <c r="M44" s="19" t="e">
        <f t="shared" si="6"/>
        <v>#REF!</v>
      </c>
      <c r="N44" s="41" t="e">
        <f>VLOOKUP($A44,#REF!,MATCH(N$14,fundheading,0),FALSE)</f>
        <v>#REF!</v>
      </c>
      <c r="O44" s="12"/>
      <c r="P44" s="16" t="e">
        <f t="shared" si="11"/>
        <v>#NAME?</v>
      </c>
      <c r="Q44" s="16" t="e">
        <f t="shared" si="11"/>
        <v>#NAME?</v>
      </c>
      <c r="R44" s="16" t="e">
        <f t="shared" si="11"/>
        <v>#NAME?</v>
      </c>
      <c r="S44" s="16" t="e">
        <f t="shared" si="11"/>
        <v>#NAME?</v>
      </c>
      <c r="T44" s="16" t="e">
        <f t="shared" si="11"/>
        <v>#NAME?</v>
      </c>
      <c r="U44" s="16" t="e">
        <f t="shared" si="11"/>
        <v>#NAME?</v>
      </c>
      <c r="V44" s="16" t="e">
        <f t="shared" si="11"/>
        <v>#NAME?</v>
      </c>
      <c r="W44" s="16"/>
      <c r="X44" s="16" t="e">
        <f t="shared" si="8"/>
        <v>#NAME?</v>
      </c>
      <c r="Y44" s="16" t="e">
        <f t="shared" si="9"/>
        <v>#NAME?</v>
      </c>
      <c r="Z44" s="12"/>
      <c r="AA44" s="19" t="e">
        <f t="shared" si="10"/>
        <v>#NAME?</v>
      </c>
    </row>
    <row r="45" spans="1:27" x14ac:dyDescent="0.35">
      <c r="A45" s="4">
        <v>35246</v>
      </c>
      <c r="B45" s="16" t="e">
        <f>VLOOKUP($A45,#REF!,MATCH(B$13,fundheading,0),FALSE)*B$10</f>
        <v>#REF!</v>
      </c>
      <c r="C45" s="16" t="e">
        <f>VLOOKUP($A45,#REF!,MATCH(C$13,fundheading,0),FALSE)*C$10</f>
        <v>#REF!</v>
      </c>
      <c r="D45" s="16" t="e">
        <f>VLOOKUP($A45,#REF!,MATCH(D$13,fundheading,0),FALSE)*D$10</f>
        <v>#REF!</v>
      </c>
      <c r="E45" s="16" t="e">
        <f>VLOOKUP($A45,#REF!,MATCH(E$13,fundheading,0),FALSE)*E$10</f>
        <v>#REF!</v>
      </c>
      <c r="F45" s="16" t="e">
        <f>VLOOKUP($A45,#REF!,MATCH(F$13,fundheading,0),FALSE)*F$10</f>
        <v>#REF!</v>
      </c>
      <c r="G45" s="16" t="e">
        <f>VLOOKUP($A45,#REF!,MATCH(G$13,fundheading,0),FALSE)*G$10</f>
        <v>#REF!</v>
      </c>
      <c r="H45" s="16" t="e">
        <f>VLOOKUP($A45,#REF!,MATCH(H$13,fundheading,0),FALSE)*H$10</f>
        <v>#REF!</v>
      </c>
      <c r="I45" s="16"/>
      <c r="J45" s="16" t="e">
        <f>VLOOKUP($A45,#REF!,MATCH(J$13,fundheading,0),FALSE)*J$10</f>
        <v>#REF!</v>
      </c>
      <c r="K45" s="16" t="e">
        <f t="shared" si="5"/>
        <v>#REF!</v>
      </c>
      <c r="L45" s="12"/>
      <c r="M45" s="19" t="e">
        <f t="shared" si="6"/>
        <v>#REF!</v>
      </c>
      <c r="N45" s="41" t="e">
        <f>VLOOKUP($A45,#REF!,MATCH(N$14,fundheading,0),FALSE)</f>
        <v>#REF!</v>
      </c>
      <c r="O45" s="12"/>
      <c r="P45" s="16" t="e">
        <f t="shared" si="11"/>
        <v>#NAME?</v>
      </c>
      <c r="Q45" s="16" t="e">
        <f t="shared" si="11"/>
        <v>#NAME?</v>
      </c>
      <c r="R45" s="16" t="e">
        <f t="shared" si="11"/>
        <v>#NAME?</v>
      </c>
      <c r="S45" s="16" t="e">
        <f t="shared" si="11"/>
        <v>#NAME?</v>
      </c>
      <c r="T45" s="16" t="e">
        <f t="shared" si="11"/>
        <v>#NAME?</v>
      </c>
      <c r="U45" s="16" t="e">
        <f t="shared" si="11"/>
        <v>#NAME?</v>
      </c>
      <c r="V45" s="16" t="e">
        <f t="shared" si="11"/>
        <v>#NAME?</v>
      </c>
      <c r="W45" s="16"/>
      <c r="X45" s="16" t="e">
        <f t="shared" si="8"/>
        <v>#NAME?</v>
      </c>
      <c r="Y45" s="16" t="e">
        <f t="shared" si="9"/>
        <v>#NAME?</v>
      </c>
      <c r="Z45" s="12"/>
      <c r="AA45" s="19" t="e">
        <f t="shared" si="10"/>
        <v>#NAME?</v>
      </c>
    </row>
    <row r="46" spans="1:27" x14ac:dyDescent="0.35">
      <c r="A46" s="4">
        <v>35338</v>
      </c>
      <c r="B46" s="16" t="e">
        <f>VLOOKUP($A46,#REF!,MATCH(B$13,fundheading,0),FALSE)*B$10</f>
        <v>#REF!</v>
      </c>
      <c r="C46" s="16" t="e">
        <f>VLOOKUP($A46,#REF!,MATCH(C$13,fundheading,0),FALSE)*C$10</f>
        <v>#REF!</v>
      </c>
      <c r="D46" s="16" t="e">
        <f>VLOOKUP($A46,#REF!,MATCH(D$13,fundheading,0),FALSE)*D$10</f>
        <v>#REF!</v>
      </c>
      <c r="E46" s="16" t="e">
        <f>VLOOKUP($A46,#REF!,MATCH(E$13,fundheading,0),FALSE)*E$10</f>
        <v>#REF!</v>
      </c>
      <c r="F46" s="16" t="e">
        <f>VLOOKUP($A46,#REF!,MATCH(F$13,fundheading,0),FALSE)*F$10</f>
        <v>#REF!</v>
      </c>
      <c r="G46" s="16" t="e">
        <f>VLOOKUP($A46,#REF!,MATCH(G$13,fundheading,0),FALSE)*G$10</f>
        <v>#REF!</v>
      </c>
      <c r="H46" s="16" t="e">
        <f>VLOOKUP($A46,#REF!,MATCH(H$13,fundheading,0),FALSE)*H$10</f>
        <v>#REF!</v>
      </c>
      <c r="I46" s="16"/>
      <c r="J46" s="16" t="e">
        <f>VLOOKUP($A46,#REF!,MATCH(J$13,fundheading,0),FALSE)*J$10</f>
        <v>#REF!</v>
      </c>
      <c r="K46" s="16" t="e">
        <f t="shared" si="5"/>
        <v>#REF!</v>
      </c>
      <c r="L46" s="12"/>
      <c r="M46" s="19" t="e">
        <f t="shared" si="6"/>
        <v>#REF!</v>
      </c>
      <c r="N46" s="41" t="e">
        <f>VLOOKUP($A46,#REF!,MATCH(N$14,fundheading,0),FALSE)</f>
        <v>#REF!</v>
      </c>
      <c r="O46" s="12"/>
      <c r="P46" s="16" t="e">
        <f t="shared" si="11"/>
        <v>#NAME?</v>
      </c>
      <c r="Q46" s="16" t="e">
        <f t="shared" si="11"/>
        <v>#NAME?</v>
      </c>
      <c r="R46" s="16" t="e">
        <f t="shared" si="11"/>
        <v>#NAME?</v>
      </c>
      <c r="S46" s="16" t="e">
        <f t="shared" si="11"/>
        <v>#NAME?</v>
      </c>
      <c r="T46" s="16" t="e">
        <f t="shared" si="11"/>
        <v>#NAME?</v>
      </c>
      <c r="U46" s="16" t="e">
        <f t="shared" si="11"/>
        <v>#NAME?</v>
      </c>
      <c r="V46" s="16" t="e">
        <f t="shared" si="11"/>
        <v>#NAME?</v>
      </c>
      <c r="W46" s="16"/>
      <c r="X46" s="16" t="e">
        <f t="shared" si="8"/>
        <v>#NAME?</v>
      </c>
      <c r="Y46" s="16" t="e">
        <f t="shared" si="9"/>
        <v>#NAME?</v>
      </c>
      <c r="Z46" s="12"/>
      <c r="AA46" s="19" t="e">
        <f t="shared" si="10"/>
        <v>#NAME?</v>
      </c>
    </row>
    <row r="47" spans="1:27" x14ac:dyDescent="0.35">
      <c r="A47" s="4">
        <v>35430</v>
      </c>
      <c r="B47" s="16" t="e">
        <f>VLOOKUP($A47,#REF!,MATCH(B$13,fundheading,0),FALSE)*B$10</f>
        <v>#REF!</v>
      </c>
      <c r="C47" s="16" t="e">
        <f>VLOOKUP($A47,#REF!,MATCH(C$13,fundheading,0),FALSE)*C$10</f>
        <v>#REF!</v>
      </c>
      <c r="D47" s="16" t="e">
        <f>VLOOKUP($A47,#REF!,MATCH(D$13,fundheading,0),FALSE)*D$10</f>
        <v>#REF!</v>
      </c>
      <c r="E47" s="16" t="e">
        <f>VLOOKUP($A47,#REF!,MATCH(E$13,fundheading,0),FALSE)*E$10</f>
        <v>#REF!</v>
      </c>
      <c r="F47" s="16" t="e">
        <f>VLOOKUP($A47,#REF!,MATCH(F$13,fundheading,0),FALSE)*F$10</f>
        <v>#REF!</v>
      </c>
      <c r="G47" s="16" t="e">
        <f>VLOOKUP($A47,#REF!,MATCH(G$13,fundheading,0),FALSE)*G$10</f>
        <v>#REF!</v>
      </c>
      <c r="H47" s="16" t="e">
        <f>VLOOKUP($A47,#REF!,MATCH(H$13,fundheading,0),FALSE)*H$10</f>
        <v>#REF!</v>
      </c>
      <c r="I47" s="16"/>
      <c r="J47" s="16" t="e">
        <f>VLOOKUP($A47,#REF!,MATCH(J$13,fundheading,0),FALSE)*J$10</f>
        <v>#REF!</v>
      </c>
      <c r="K47" s="16" t="e">
        <f t="shared" si="5"/>
        <v>#REF!</v>
      </c>
      <c r="L47" s="12"/>
      <c r="M47" s="19" t="e">
        <f t="shared" si="6"/>
        <v>#REF!</v>
      </c>
      <c r="N47" s="41" t="e">
        <f>VLOOKUP($A47,#REF!,MATCH(N$14,fundheading,0),FALSE)</f>
        <v>#REF!</v>
      </c>
      <c r="O47" s="12"/>
      <c r="P47" s="16" t="e">
        <f t="shared" si="11"/>
        <v>#NAME?</v>
      </c>
      <c r="Q47" s="16" t="e">
        <f t="shared" si="11"/>
        <v>#NAME?</v>
      </c>
      <c r="R47" s="16" t="e">
        <f t="shared" si="11"/>
        <v>#NAME?</v>
      </c>
      <c r="S47" s="16" t="e">
        <f t="shared" si="11"/>
        <v>#NAME?</v>
      </c>
      <c r="T47" s="16" t="e">
        <f t="shared" si="11"/>
        <v>#NAME?</v>
      </c>
      <c r="U47" s="16" t="e">
        <f t="shared" si="11"/>
        <v>#NAME?</v>
      </c>
      <c r="V47" s="16" t="e">
        <f t="shared" si="11"/>
        <v>#NAME?</v>
      </c>
      <c r="W47" s="16"/>
      <c r="X47" s="16" t="e">
        <f t="shared" si="8"/>
        <v>#NAME?</v>
      </c>
      <c r="Y47" s="16" t="e">
        <f t="shared" si="9"/>
        <v>#NAME?</v>
      </c>
      <c r="Z47" s="12"/>
      <c r="AA47" s="19" t="e">
        <f t="shared" si="10"/>
        <v>#NAME?</v>
      </c>
    </row>
    <row r="48" spans="1:27" x14ac:dyDescent="0.35">
      <c r="A48" s="4">
        <v>35520</v>
      </c>
      <c r="B48" s="16" t="e">
        <f>VLOOKUP($A48,#REF!,MATCH(B$13,fundheading,0),FALSE)*B$10</f>
        <v>#REF!</v>
      </c>
      <c r="C48" s="16" t="e">
        <f>VLOOKUP($A48,#REF!,MATCH(C$13,fundheading,0),FALSE)*C$10</f>
        <v>#REF!</v>
      </c>
      <c r="D48" s="16" t="e">
        <f>VLOOKUP($A48,#REF!,MATCH(D$13,fundheading,0),FALSE)*D$10</f>
        <v>#REF!</v>
      </c>
      <c r="E48" s="16" t="e">
        <f>VLOOKUP($A48,#REF!,MATCH(E$13,fundheading,0),FALSE)*E$10</f>
        <v>#REF!</v>
      </c>
      <c r="F48" s="16" t="e">
        <f>VLOOKUP($A48,#REF!,MATCH(F$13,fundheading,0),FALSE)*F$10</f>
        <v>#REF!</v>
      </c>
      <c r="G48" s="16" t="e">
        <f>VLOOKUP($A48,#REF!,MATCH(G$13,fundheading,0),FALSE)*G$10</f>
        <v>#REF!</v>
      </c>
      <c r="H48" s="16" t="e">
        <f>VLOOKUP($A48,#REF!,MATCH(H$13,fundheading,0),FALSE)*H$10</f>
        <v>#REF!</v>
      </c>
      <c r="I48" s="16"/>
      <c r="J48" s="16" t="e">
        <f>VLOOKUP($A48,#REF!,MATCH(J$13,fundheading,0),FALSE)*J$10</f>
        <v>#REF!</v>
      </c>
      <c r="K48" s="16" t="e">
        <f t="shared" si="5"/>
        <v>#REF!</v>
      </c>
      <c r="L48" s="12"/>
      <c r="M48" s="19" t="e">
        <f t="shared" si="6"/>
        <v>#REF!</v>
      </c>
      <c r="N48" s="41" t="e">
        <f>VLOOKUP($A48,#REF!,MATCH(N$14,fundheading,0),FALSE)</f>
        <v>#REF!</v>
      </c>
      <c r="O48" s="12"/>
      <c r="P48" s="16" t="e">
        <f t="shared" si="11"/>
        <v>#NAME?</v>
      </c>
      <c r="Q48" s="16" t="e">
        <f t="shared" si="11"/>
        <v>#NAME?</v>
      </c>
      <c r="R48" s="16" t="e">
        <f t="shared" si="11"/>
        <v>#NAME?</v>
      </c>
      <c r="S48" s="16" t="e">
        <f t="shared" si="11"/>
        <v>#NAME?</v>
      </c>
      <c r="T48" s="16" t="e">
        <f t="shared" si="11"/>
        <v>#NAME?</v>
      </c>
      <c r="U48" s="16" t="e">
        <f t="shared" si="11"/>
        <v>#NAME?</v>
      </c>
      <c r="V48" s="16" t="e">
        <f t="shared" si="11"/>
        <v>#NAME?</v>
      </c>
      <c r="W48" s="16"/>
      <c r="X48" s="16" t="e">
        <f t="shared" si="8"/>
        <v>#NAME?</v>
      </c>
      <c r="Y48" s="16" t="e">
        <f t="shared" si="9"/>
        <v>#NAME?</v>
      </c>
      <c r="Z48" s="12"/>
      <c r="AA48" s="19" t="e">
        <f t="shared" si="10"/>
        <v>#NAME?</v>
      </c>
    </row>
    <row r="49" spans="1:27" x14ac:dyDescent="0.35">
      <c r="A49" s="4">
        <v>35611</v>
      </c>
      <c r="B49" s="16" t="e">
        <f>VLOOKUP($A49,#REF!,MATCH(B$13,fundheading,0),FALSE)*B$10</f>
        <v>#REF!</v>
      </c>
      <c r="C49" s="16" t="e">
        <f>VLOOKUP($A49,#REF!,MATCH(C$13,fundheading,0),FALSE)*C$10</f>
        <v>#REF!</v>
      </c>
      <c r="D49" s="16" t="e">
        <f>VLOOKUP($A49,#REF!,MATCH(D$13,fundheading,0),FALSE)*D$10</f>
        <v>#REF!</v>
      </c>
      <c r="E49" s="16" t="e">
        <f>VLOOKUP($A49,#REF!,MATCH(E$13,fundheading,0),FALSE)*E$10</f>
        <v>#REF!</v>
      </c>
      <c r="F49" s="16" t="e">
        <f>VLOOKUP($A49,#REF!,MATCH(F$13,fundheading,0),FALSE)*F$10</f>
        <v>#REF!</v>
      </c>
      <c r="G49" s="16" t="e">
        <f>VLOOKUP($A49,#REF!,MATCH(G$13,fundheading,0),FALSE)*G$10</f>
        <v>#REF!</v>
      </c>
      <c r="H49" s="16" t="e">
        <f>VLOOKUP($A49,#REF!,MATCH(H$13,fundheading,0),FALSE)*H$10</f>
        <v>#REF!</v>
      </c>
      <c r="I49" s="16"/>
      <c r="J49" s="16" t="e">
        <f>VLOOKUP($A49,#REF!,MATCH(J$13,fundheading,0),FALSE)*J$10</f>
        <v>#REF!</v>
      </c>
      <c r="K49" s="16" t="e">
        <f t="shared" si="5"/>
        <v>#REF!</v>
      </c>
      <c r="L49" s="12"/>
      <c r="M49" s="19" t="e">
        <f t="shared" si="6"/>
        <v>#REF!</v>
      </c>
      <c r="N49" s="41" t="e">
        <f>VLOOKUP($A49,#REF!,MATCH(N$14,fundheading,0),FALSE)</f>
        <v>#REF!</v>
      </c>
      <c r="O49" s="12"/>
      <c r="P49" s="16" t="e">
        <f t="shared" ref="P49:V64" si="12">VLOOKUP($A49,cashflows,MATCH(P$13,fundheading,0),FALSE)*P$10</f>
        <v>#NAME?</v>
      </c>
      <c r="Q49" s="16" t="e">
        <f t="shared" si="12"/>
        <v>#NAME?</v>
      </c>
      <c r="R49" s="16" t="e">
        <f t="shared" si="12"/>
        <v>#NAME?</v>
      </c>
      <c r="S49" s="16" t="e">
        <f t="shared" si="12"/>
        <v>#NAME?</v>
      </c>
      <c r="T49" s="16" t="e">
        <f t="shared" si="12"/>
        <v>#NAME?</v>
      </c>
      <c r="U49" s="16" t="e">
        <f t="shared" si="12"/>
        <v>#NAME?</v>
      </c>
      <c r="V49" s="16" t="e">
        <f t="shared" si="12"/>
        <v>#NAME?</v>
      </c>
      <c r="W49" s="16"/>
      <c r="X49" s="16" t="e">
        <f t="shared" si="8"/>
        <v>#NAME?</v>
      </c>
      <c r="Y49" s="16" t="e">
        <f t="shared" si="9"/>
        <v>#NAME?</v>
      </c>
      <c r="Z49" s="12"/>
      <c r="AA49" s="19" t="e">
        <f t="shared" si="10"/>
        <v>#NAME?</v>
      </c>
    </row>
    <row r="50" spans="1:27" x14ac:dyDescent="0.35">
      <c r="A50" s="4">
        <v>35703</v>
      </c>
      <c r="B50" s="16" t="e">
        <f>VLOOKUP($A50,#REF!,MATCH(B$13,fundheading,0),FALSE)*B$10</f>
        <v>#REF!</v>
      </c>
      <c r="C50" s="16" t="e">
        <f>VLOOKUP($A50,#REF!,MATCH(C$13,fundheading,0),FALSE)*C$10</f>
        <v>#REF!</v>
      </c>
      <c r="D50" s="16" t="e">
        <f>VLOOKUP($A50,#REF!,MATCH(D$13,fundheading,0),FALSE)*D$10</f>
        <v>#REF!</v>
      </c>
      <c r="E50" s="16" t="e">
        <f>VLOOKUP($A50,#REF!,MATCH(E$13,fundheading,0),FALSE)*E$10</f>
        <v>#REF!</v>
      </c>
      <c r="F50" s="16" t="e">
        <f>VLOOKUP($A50,#REF!,MATCH(F$13,fundheading,0),FALSE)*F$10</f>
        <v>#REF!</v>
      </c>
      <c r="G50" s="16" t="e">
        <f>VLOOKUP($A50,#REF!,MATCH(G$13,fundheading,0),FALSE)*G$10</f>
        <v>#REF!</v>
      </c>
      <c r="H50" s="16" t="e">
        <f>VLOOKUP($A50,#REF!,MATCH(H$13,fundheading,0),FALSE)*H$10</f>
        <v>#REF!</v>
      </c>
      <c r="I50" s="16"/>
      <c r="J50" s="16" t="e">
        <f>VLOOKUP($A50,#REF!,MATCH(J$13,fundheading,0),FALSE)*J$10</f>
        <v>#REF!</v>
      </c>
      <c r="K50" s="16" t="e">
        <f t="shared" si="5"/>
        <v>#REF!</v>
      </c>
      <c r="L50" s="12"/>
      <c r="M50" s="19" t="e">
        <f t="shared" si="6"/>
        <v>#REF!</v>
      </c>
      <c r="N50" s="41" t="e">
        <f>VLOOKUP($A50,#REF!,MATCH(N$14,fundheading,0),FALSE)</f>
        <v>#REF!</v>
      </c>
      <c r="O50" s="12"/>
      <c r="P50" s="16" t="e">
        <f t="shared" si="12"/>
        <v>#NAME?</v>
      </c>
      <c r="Q50" s="16" t="e">
        <f t="shared" si="12"/>
        <v>#NAME?</v>
      </c>
      <c r="R50" s="16" t="e">
        <f t="shared" si="12"/>
        <v>#NAME?</v>
      </c>
      <c r="S50" s="16" t="e">
        <f t="shared" si="12"/>
        <v>#NAME?</v>
      </c>
      <c r="T50" s="16" t="e">
        <f t="shared" si="12"/>
        <v>#NAME?</v>
      </c>
      <c r="U50" s="16" t="e">
        <f t="shared" si="12"/>
        <v>#NAME?</v>
      </c>
      <c r="V50" s="16" t="e">
        <f t="shared" si="12"/>
        <v>#NAME?</v>
      </c>
      <c r="W50" s="16"/>
      <c r="X50" s="16" t="e">
        <f t="shared" si="8"/>
        <v>#NAME?</v>
      </c>
      <c r="Y50" s="16" t="e">
        <f t="shared" si="9"/>
        <v>#NAME?</v>
      </c>
      <c r="Z50" s="12"/>
      <c r="AA50" s="19" t="e">
        <f t="shared" si="10"/>
        <v>#NAME?</v>
      </c>
    </row>
    <row r="51" spans="1:27" x14ac:dyDescent="0.35">
      <c r="A51" s="4">
        <v>35794</v>
      </c>
      <c r="B51" s="16" t="e">
        <f>VLOOKUP($A51,#REF!,MATCH(B$13,fundheading,0),FALSE)*B$10</f>
        <v>#REF!</v>
      </c>
      <c r="C51" s="16" t="e">
        <f>VLOOKUP($A51,#REF!,MATCH(C$13,fundheading,0),FALSE)*C$10</f>
        <v>#REF!</v>
      </c>
      <c r="D51" s="16" t="e">
        <f>VLOOKUP($A51,#REF!,MATCH(D$13,fundheading,0),FALSE)*D$10</f>
        <v>#REF!</v>
      </c>
      <c r="E51" s="16" t="e">
        <f>VLOOKUP($A51,#REF!,MATCH(E$13,fundheading,0),FALSE)*E$10</f>
        <v>#REF!</v>
      </c>
      <c r="F51" s="16" t="e">
        <f>VLOOKUP($A51,#REF!,MATCH(F$13,fundheading,0),FALSE)*F$10</f>
        <v>#REF!</v>
      </c>
      <c r="G51" s="16" t="e">
        <f>VLOOKUP($A51,#REF!,MATCH(G$13,fundheading,0),FALSE)*G$10</f>
        <v>#REF!</v>
      </c>
      <c r="H51" s="16" t="e">
        <f>VLOOKUP($A51,#REF!,MATCH(H$13,fundheading,0),FALSE)*H$10</f>
        <v>#REF!</v>
      </c>
      <c r="I51" s="16"/>
      <c r="J51" s="16" t="e">
        <f>VLOOKUP($A51,#REF!,MATCH(J$13,fundheading,0),FALSE)*J$10</f>
        <v>#REF!</v>
      </c>
      <c r="K51" s="16" t="e">
        <f t="shared" si="5"/>
        <v>#REF!</v>
      </c>
      <c r="L51" s="12"/>
      <c r="M51" s="19" t="e">
        <f t="shared" si="6"/>
        <v>#REF!</v>
      </c>
      <c r="N51" s="41" t="e">
        <f>VLOOKUP($A51,#REF!,MATCH(N$14,fundheading,0),FALSE)</f>
        <v>#REF!</v>
      </c>
      <c r="O51" s="12"/>
      <c r="P51" s="16" t="e">
        <f t="shared" si="12"/>
        <v>#NAME?</v>
      </c>
      <c r="Q51" s="16" t="e">
        <f t="shared" si="12"/>
        <v>#NAME?</v>
      </c>
      <c r="R51" s="16" t="e">
        <f t="shared" si="12"/>
        <v>#NAME?</v>
      </c>
      <c r="S51" s="16" t="e">
        <f t="shared" si="12"/>
        <v>#NAME?</v>
      </c>
      <c r="T51" s="16" t="e">
        <f t="shared" si="12"/>
        <v>#NAME?</v>
      </c>
      <c r="U51" s="16" t="e">
        <f t="shared" si="12"/>
        <v>#NAME?</v>
      </c>
      <c r="V51" s="16" t="e">
        <f t="shared" si="12"/>
        <v>#NAME?</v>
      </c>
      <c r="W51" s="16"/>
      <c r="X51" s="16" t="e">
        <f t="shared" si="8"/>
        <v>#NAME?</v>
      </c>
      <c r="Y51" s="16" t="e">
        <f t="shared" si="9"/>
        <v>#NAME?</v>
      </c>
      <c r="Z51" s="12"/>
      <c r="AA51" s="19" t="e">
        <f t="shared" si="10"/>
        <v>#NAME?</v>
      </c>
    </row>
    <row r="52" spans="1:27" x14ac:dyDescent="0.35">
      <c r="A52" s="4">
        <v>35884</v>
      </c>
      <c r="B52" s="16" t="e">
        <f>VLOOKUP($A52,#REF!,MATCH(B$13,fundheading,0),FALSE)*B$10</f>
        <v>#REF!</v>
      </c>
      <c r="C52" s="16" t="e">
        <f>VLOOKUP($A52,#REF!,MATCH(C$13,fundheading,0),FALSE)*C$10</f>
        <v>#REF!</v>
      </c>
      <c r="D52" s="16" t="e">
        <f>VLOOKUP($A52,#REF!,MATCH(D$13,fundheading,0),FALSE)*D$10</f>
        <v>#REF!</v>
      </c>
      <c r="E52" s="16" t="e">
        <f>VLOOKUP($A52,#REF!,MATCH(E$13,fundheading,0),FALSE)*E$10</f>
        <v>#REF!</v>
      </c>
      <c r="F52" s="16" t="e">
        <f>VLOOKUP($A52,#REF!,MATCH(F$13,fundheading,0),FALSE)*F$10</f>
        <v>#REF!</v>
      </c>
      <c r="G52" s="16" t="e">
        <f>VLOOKUP($A52,#REF!,MATCH(G$13,fundheading,0),FALSE)*G$10</f>
        <v>#REF!</v>
      </c>
      <c r="H52" s="16" t="e">
        <f>VLOOKUP($A52,#REF!,MATCH(H$13,fundheading,0),FALSE)*H$10</f>
        <v>#REF!</v>
      </c>
      <c r="I52" s="16"/>
      <c r="J52" s="16" t="e">
        <f>VLOOKUP($A52,#REF!,MATCH(J$13,fundheading,0),FALSE)*J$10</f>
        <v>#REF!</v>
      </c>
      <c r="K52" s="16" t="e">
        <f t="shared" si="5"/>
        <v>#REF!</v>
      </c>
      <c r="L52" s="12"/>
      <c r="M52" s="19" t="e">
        <f t="shared" si="6"/>
        <v>#REF!</v>
      </c>
      <c r="N52" s="41" t="e">
        <f>VLOOKUP($A52,#REF!,MATCH(N$14,fundheading,0),FALSE)</f>
        <v>#REF!</v>
      </c>
      <c r="O52" s="12"/>
      <c r="P52" s="16" t="e">
        <f t="shared" si="12"/>
        <v>#NAME?</v>
      </c>
      <c r="Q52" s="16" t="e">
        <f t="shared" si="12"/>
        <v>#NAME?</v>
      </c>
      <c r="R52" s="16" t="e">
        <f t="shared" si="12"/>
        <v>#NAME?</v>
      </c>
      <c r="S52" s="16" t="e">
        <f t="shared" si="12"/>
        <v>#NAME?</v>
      </c>
      <c r="T52" s="16" t="e">
        <f t="shared" si="12"/>
        <v>#NAME?</v>
      </c>
      <c r="U52" s="16" t="e">
        <f t="shared" si="12"/>
        <v>#NAME?</v>
      </c>
      <c r="V52" s="16" t="e">
        <f t="shared" si="12"/>
        <v>#NAME?</v>
      </c>
      <c r="W52" s="16"/>
      <c r="X52" s="16" t="e">
        <f t="shared" si="8"/>
        <v>#NAME?</v>
      </c>
      <c r="Y52" s="16" t="e">
        <f t="shared" si="9"/>
        <v>#NAME?</v>
      </c>
      <c r="Z52" s="12"/>
      <c r="AA52" s="19" t="e">
        <f t="shared" si="10"/>
        <v>#NAME?</v>
      </c>
    </row>
    <row r="53" spans="1:27" x14ac:dyDescent="0.35">
      <c r="A53" s="4">
        <v>35976</v>
      </c>
      <c r="B53" s="16" t="e">
        <f>VLOOKUP($A53,#REF!,MATCH(B$13,fundheading,0),FALSE)*B$10</f>
        <v>#REF!</v>
      </c>
      <c r="C53" s="16" t="e">
        <f>VLOOKUP($A53,#REF!,MATCH(C$13,fundheading,0),FALSE)*C$10</f>
        <v>#REF!</v>
      </c>
      <c r="D53" s="16" t="e">
        <f>VLOOKUP($A53,#REF!,MATCH(D$13,fundheading,0),FALSE)*D$10</f>
        <v>#REF!</v>
      </c>
      <c r="E53" s="16" t="e">
        <f>VLOOKUP($A53,#REF!,MATCH(E$13,fundheading,0),FALSE)*E$10</f>
        <v>#REF!</v>
      </c>
      <c r="F53" s="16" t="e">
        <f>VLOOKUP($A53,#REF!,MATCH(F$13,fundheading,0),FALSE)*F$10</f>
        <v>#REF!</v>
      </c>
      <c r="G53" s="16" t="e">
        <f>VLOOKUP($A53,#REF!,MATCH(G$13,fundheading,0),FALSE)*G$10</f>
        <v>#REF!</v>
      </c>
      <c r="H53" s="16" t="e">
        <f>VLOOKUP($A53,#REF!,MATCH(H$13,fundheading,0),FALSE)*H$10</f>
        <v>#REF!</v>
      </c>
      <c r="I53" s="16"/>
      <c r="J53" s="16" t="e">
        <f>VLOOKUP($A53,#REF!,MATCH(J$13,fundheading,0),FALSE)*J$10</f>
        <v>#REF!</v>
      </c>
      <c r="K53" s="16" t="e">
        <f t="shared" si="5"/>
        <v>#REF!</v>
      </c>
      <c r="L53" s="12"/>
      <c r="M53" s="19" t="e">
        <f t="shared" si="6"/>
        <v>#REF!</v>
      </c>
      <c r="N53" s="41" t="e">
        <f>VLOOKUP($A53,#REF!,MATCH(N$14,fundheading,0),FALSE)</f>
        <v>#REF!</v>
      </c>
      <c r="O53" s="12"/>
      <c r="P53" s="16" t="e">
        <f t="shared" si="12"/>
        <v>#NAME?</v>
      </c>
      <c r="Q53" s="16" t="e">
        <f t="shared" si="12"/>
        <v>#NAME?</v>
      </c>
      <c r="R53" s="16" t="e">
        <f t="shared" si="12"/>
        <v>#NAME?</v>
      </c>
      <c r="S53" s="16" t="e">
        <f t="shared" si="12"/>
        <v>#NAME?</v>
      </c>
      <c r="T53" s="16" t="e">
        <f t="shared" si="12"/>
        <v>#NAME?</v>
      </c>
      <c r="U53" s="16" t="e">
        <f t="shared" si="12"/>
        <v>#NAME?</v>
      </c>
      <c r="V53" s="16" t="e">
        <f t="shared" si="12"/>
        <v>#NAME?</v>
      </c>
      <c r="W53" s="16"/>
      <c r="X53" s="16" t="e">
        <f t="shared" si="8"/>
        <v>#NAME?</v>
      </c>
      <c r="Y53" s="16" t="e">
        <f t="shared" si="9"/>
        <v>#NAME?</v>
      </c>
      <c r="Z53" s="12"/>
      <c r="AA53" s="19" t="e">
        <f t="shared" si="10"/>
        <v>#NAME?</v>
      </c>
    </row>
    <row r="54" spans="1:27" x14ac:dyDescent="0.35">
      <c r="A54" s="4">
        <v>36068</v>
      </c>
      <c r="B54" s="16" t="e">
        <f>VLOOKUP($A54,#REF!,MATCH(B$13,fundheading,0),FALSE)*B$10</f>
        <v>#REF!</v>
      </c>
      <c r="C54" s="16" t="e">
        <f>VLOOKUP($A54,#REF!,MATCH(C$13,fundheading,0),FALSE)*C$10</f>
        <v>#REF!</v>
      </c>
      <c r="D54" s="16" t="e">
        <f>VLOOKUP($A54,#REF!,MATCH(D$13,fundheading,0),FALSE)*D$10</f>
        <v>#REF!</v>
      </c>
      <c r="E54" s="16" t="e">
        <f>VLOOKUP($A54,#REF!,MATCH(E$13,fundheading,0),FALSE)*E$10</f>
        <v>#REF!</v>
      </c>
      <c r="F54" s="16" t="e">
        <f>VLOOKUP($A54,#REF!,MATCH(F$13,fundheading,0),FALSE)*F$10</f>
        <v>#REF!</v>
      </c>
      <c r="G54" s="16" t="e">
        <f>VLOOKUP($A54,#REF!,MATCH(G$13,fundheading,0),FALSE)*G$10</f>
        <v>#REF!</v>
      </c>
      <c r="H54" s="16" t="e">
        <f>VLOOKUP($A54,#REF!,MATCH(H$13,fundheading,0),FALSE)*H$10</f>
        <v>#REF!</v>
      </c>
      <c r="I54" s="16"/>
      <c r="J54" s="16" t="e">
        <f>VLOOKUP($A54,#REF!,MATCH(J$13,fundheading,0),FALSE)*J$10</f>
        <v>#REF!</v>
      </c>
      <c r="K54" s="16" t="e">
        <f t="shared" si="5"/>
        <v>#REF!</v>
      </c>
      <c r="L54" s="12"/>
      <c r="M54" s="19" t="e">
        <f t="shared" si="6"/>
        <v>#REF!</v>
      </c>
      <c r="N54" s="41" t="e">
        <f>VLOOKUP($A54,#REF!,MATCH(N$14,fundheading,0),FALSE)</f>
        <v>#REF!</v>
      </c>
      <c r="O54" s="12"/>
      <c r="P54" s="16" t="e">
        <f t="shared" si="12"/>
        <v>#NAME?</v>
      </c>
      <c r="Q54" s="16" t="e">
        <f t="shared" si="12"/>
        <v>#NAME?</v>
      </c>
      <c r="R54" s="16" t="e">
        <f t="shared" si="12"/>
        <v>#NAME?</v>
      </c>
      <c r="S54" s="16" t="e">
        <f t="shared" si="12"/>
        <v>#NAME?</v>
      </c>
      <c r="T54" s="16" t="e">
        <f t="shared" si="12"/>
        <v>#NAME?</v>
      </c>
      <c r="U54" s="16" t="e">
        <f t="shared" si="12"/>
        <v>#NAME?</v>
      </c>
      <c r="V54" s="16" t="e">
        <f t="shared" si="12"/>
        <v>#NAME?</v>
      </c>
      <c r="W54" s="16"/>
      <c r="X54" s="16" t="e">
        <f t="shared" si="8"/>
        <v>#NAME?</v>
      </c>
      <c r="Y54" s="16" t="e">
        <f t="shared" si="9"/>
        <v>#NAME?</v>
      </c>
      <c r="Z54" s="12"/>
      <c r="AA54" s="19" t="e">
        <f t="shared" si="10"/>
        <v>#NAME?</v>
      </c>
    </row>
    <row r="55" spans="1:27" x14ac:dyDescent="0.35">
      <c r="A55" s="4">
        <v>36159</v>
      </c>
      <c r="B55" s="16" t="e">
        <f>VLOOKUP($A55,#REF!,MATCH(B$13,fundheading,0),FALSE)*B$10</f>
        <v>#REF!</v>
      </c>
      <c r="C55" s="16" t="e">
        <f>VLOOKUP($A55,#REF!,MATCH(C$13,fundheading,0),FALSE)*C$10</f>
        <v>#REF!</v>
      </c>
      <c r="D55" s="16" t="e">
        <f>VLOOKUP($A55,#REF!,MATCH(D$13,fundheading,0),FALSE)*D$10</f>
        <v>#REF!</v>
      </c>
      <c r="E55" s="16" t="e">
        <f>VLOOKUP($A55,#REF!,MATCH(E$13,fundheading,0),FALSE)*E$10</f>
        <v>#REF!</v>
      </c>
      <c r="F55" s="16" t="e">
        <f>VLOOKUP($A55,#REF!,MATCH(F$13,fundheading,0),FALSE)*F$10</f>
        <v>#REF!</v>
      </c>
      <c r="G55" s="16" t="e">
        <f>VLOOKUP($A55,#REF!,MATCH(G$13,fundheading,0),FALSE)*G$10</f>
        <v>#REF!</v>
      </c>
      <c r="H55" s="16" t="e">
        <f>VLOOKUP($A55,#REF!,MATCH(H$13,fundheading,0),FALSE)*H$10</f>
        <v>#REF!</v>
      </c>
      <c r="I55" s="16"/>
      <c r="J55" s="16" t="e">
        <f>VLOOKUP($A55,#REF!,MATCH(J$13,fundheading,0),FALSE)*J$10</f>
        <v>#REF!</v>
      </c>
      <c r="K55" s="16" t="e">
        <f t="shared" si="5"/>
        <v>#REF!</v>
      </c>
      <c r="L55" s="12"/>
      <c r="M55" s="19" t="e">
        <f t="shared" si="6"/>
        <v>#REF!</v>
      </c>
      <c r="N55" s="41" t="e">
        <f>VLOOKUP($A55,#REF!,MATCH(N$14,fundheading,0),FALSE)</f>
        <v>#REF!</v>
      </c>
      <c r="O55" s="12"/>
      <c r="P55" s="16" t="e">
        <f t="shared" si="12"/>
        <v>#NAME?</v>
      </c>
      <c r="Q55" s="16" t="e">
        <f t="shared" si="12"/>
        <v>#NAME?</v>
      </c>
      <c r="R55" s="16" t="e">
        <f t="shared" si="12"/>
        <v>#NAME?</v>
      </c>
      <c r="S55" s="16" t="e">
        <f t="shared" si="12"/>
        <v>#NAME?</v>
      </c>
      <c r="T55" s="16" t="e">
        <f t="shared" si="12"/>
        <v>#NAME?</v>
      </c>
      <c r="U55" s="16" t="e">
        <f t="shared" si="12"/>
        <v>#NAME?</v>
      </c>
      <c r="V55" s="16" t="e">
        <f t="shared" si="12"/>
        <v>#NAME?</v>
      </c>
      <c r="W55" s="16"/>
      <c r="X55" s="16" t="e">
        <f t="shared" si="8"/>
        <v>#NAME?</v>
      </c>
      <c r="Y55" s="16" t="e">
        <f t="shared" si="9"/>
        <v>#NAME?</v>
      </c>
      <c r="Z55" s="12"/>
      <c r="AA55" s="19" t="e">
        <f t="shared" si="10"/>
        <v>#NAME?</v>
      </c>
    </row>
    <row r="56" spans="1:27" x14ac:dyDescent="0.35">
      <c r="A56" s="4">
        <v>36249</v>
      </c>
      <c r="B56" s="16" t="e">
        <f>VLOOKUP($A56,#REF!,MATCH(B$13,fundheading,0),FALSE)*B$10</f>
        <v>#REF!</v>
      </c>
      <c r="C56" s="16" t="e">
        <f>VLOOKUP($A56,#REF!,MATCH(C$13,fundheading,0),FALSE)*C$10</f>
        <v>#REF!</v>
      </c>
      <c r="D56" s="16" t="e">
        <f>VLOOKUP($A56,#REF!,MATCH(D$13,fundheading,0),FALSE)*D$10</f>
        <v>#REF!</v>
      </c>
      <c r="E56" s="16" t="e">
        <f>VLOOKUP($A56,#REF!,MATCH(E$13,fundheading,0),FALSE)*E$10</f>
        <v>#REF!</v>
      </c>
      <c r="F56" s="16" t="e">
        <f>VLOOKUP($A56,#REF!,MATCH(F$13,fundheading,0),FALSE)*F$10</f>
        <v>#REF!</v>
      </c>
      <c r="G56" s="16" t="e">
        <f>VLOOKUP($A56,#REF!,MATCH(G$13,fundheading,0),FALSE)*G$10</f>
        <v>#REF!</v>
      </c>
      <c r="H56" s="16" t="e">
        <f>VLOOKUP($A56,#REF!,MATCH(H$13,fundheading,0),FALSE)*H$10</f>
        <v>#REF!</v>
      </c>
      <c r="I56" s="16"/>
      <c r="J56" s="16" t="e">
        <f>VLOOKUP($A56,#REF!,MATCH(J$13,fundheading,0),FALSE)*J$10</f>
        <v>#REF!</v>
      </c>
      <c r="K56" s="16" t="e">
        <f t="shared" si="5"/>
        <v>#REF!</v>
      </c>
      <c r="L56" s="12"/>
      <c r="M56" s="19" t="e">
        <f t="shared" si="6"/>
        <v>#REF!</v>
      </c>
      <c r="N56" s="41" t="e">
        <f>VLOOKUP($A56,#REF!,MATCH(N$14,fundheading,0),FALSE)</f>
        <v>#REF!</v>
      </c>
      <c r="O56" s="12"/>
      <c r="P56" s="16" t="e">
        <f t="shared" si="12"/>
        <v>#NAME?</v>
      </c>
      <c r="Q56" s="16" t="e">
        <f t="shared" si="12"/>
        <v>#NAME?</v>
      </c>
      <c r="R56" s="16" t="e">
        <f t="shared" si="12"/>
        <v>#NAME?</v>
      </c>
      <c r="S56" s="16" t="e">
        <f t="shared" si="12"/>
        <v>#NAME?</v>
      </c>
      <c r="T56" s="16" t="e">
        <f t="shared" si="12"/>
        <v>#NAME?</v>
      </c>
      <c r="U56" s="16" t="e">
        <f t="shared" si="12"/>
        <v>#NAME?</v>
      </c>
      <c r="V56" s="16" t="e">
        <f t="shared" si="12"/>
        <v>#NAME?</v>
      </c>
      <c r="W56" s="16"/>
      <c r="X56" s="16" t="e">
        <f t="shared" si="8"/>
        <v>#NAME?</v>
      </c>
      <c r="Y56" s="16" t="e">
        <f t="shared" si="9"/>
        <v>#NAME?</v>
      </c>
      <c r="Z56" s="12"/>
      <c r="AA56" s="19" t="e">
        <f t="shared" si="10"/>
        <v>#NAME?</v>
      </c>
    </row>
    <row r="57" spans="1:27" x14ac:dyDescent="0.35">
      <c r="A57" s="4">
        <v>36341</v>
      </c>
      <c r="B57" s="16" t="e">
        <f>VLOOKUP($A57,#REF!,MATCH(B$13,fundheading,0),FALSE)*B$10</f>
        <v>#REF!</v>
      </c>
      <c r="C57" s="16" t="e">
        <f>VLOOKUP($A57,#REF!,MATCH(C$13,fundheading,0),FALSE)*C$10</f>
        <v>#REF!</v>
      </c>
      <c r="D57" s="16" t="e">
        <f>VLOOKUP($A57,#REF!,MATCH(D$13,fundheading,0),FALSE)*D$10</f>
        <v>#REF!</v>
      </c>
      <c r="E57" s="16" t="e">
        <f>VLOOKUP($A57,#REF!,MATCH(E$13,fundheading,0),FALSE)*E$10</f>
        <v>#REF!</v>
      </c>
      <c r="F57" s="16" t="e">
        <f>VLOOKUP($A57,#REF!,MATCH(F$13,fundheading,0),FALSE)*F$10</f>
        <v>#REF!</v>
      </c>
      <c r="G57" s="16" t="e">
        <f>VLOOKUP($A57,#REF!,MATCH(G$13,fundheading,0),FALSE)*G$10</f>
        <v>#REF!</v>
      </c>
      <c r="H57" s="16" t="e">
        <f>VLOOKUP($A57,#REF!,MATCH(H$13,fundheading,0),FALSE)*H$10</f>
        <v>#REF!</v>
      </c>
      <c r="I57" s="16"/>
      <c r="J57" s="16" t="e">
        <f>VLOOKUP($A57,#REF!,MATCH(J$13,fundheading,0),FALSE)*J$10</f>
        <v>#REF!</v>
      </c>
      <c r="K57" s="16" t="e">
        <f t="shared" si="5"/>
        <v>#REF!</v>
      </c>
      <c r="L57" s="12"/>
      <c r="M57" s="19" t="e">
        <f t="shared" si="6"/>
        <v>#REF!</v>
      </c>
      <c r="N57" s="41" t="e">
        <f>VLOOKUP($A57,#REF!,MATCH(N$14,fundheading,0),FALSE)</f>
        <v>#REF!</v>
      </c>
      <c r="O57" s="12"/>
      <c r="P57" s="16" t="e">
        <f t="shared" si="12"/>
        <v>#NAME?</v>
      </c>
      <c r="Q57" s="16" t="e">
        <f t="shared" si="12"/>
        <v>#NAME?</v>
      </c>
      <c r="R57" s="16" t="e">
        <f t="shared" si="12"/>
        <v>#NAME?</v>
      </c>
      <c r="S57" s="16" t="e">
        <f t="shared" si="12"/>
        <v>#NAME?</v>
      </c>
      <c r="T57" s="16" t="e">
        <f t="shared" si="12"/>
        <v>#NAME?</v>
      </c>
      <c r="U57" s="16" t="e">
        <f t="shared" si="12"/>
        <v>#NAME?</v>
      </c>
      <c r="V57" s="16" t="e">
        <f t="shared" si="12"/>
        <v>#NAME?</v>
      </c>
      <c r="W57" s="16"/>
      <c r="X57" s="16" t="e">
        <f t="shared" si="8"/>
        <v>#NAME?</v>
      </c>
      <c r="Y57" s="16" t="e">
        <f t="shared" si="9"/>
        <v>#NAME?</v>
      </c>
      <c r="Z57" s="12"/>
      <c r="AA57" s="19" t="e">
        <f t="shared" si="10"/>
        <v>#NAME?</v>
      </c>
    </row>
    <row r="58" spans="1:27" x14ac:dyDescent="0.35">
      <c r="A58" s="4">
        <v>36433</v>
      </c>
      <c r="B58" s="16" t="e">
        <f>VLOOKUP($A58,#REF!,MATCH(B$13,fundheading,0),FALSE)*B$10</f>
        <v>#REF!</v>
      </c>
      <c r="C58" s="16" t="e">
        <f>VLOOKUP($A58,#REF!,MATCH(C$13,fundheading,0),FALSE)*C$10</f>
        <v>#REF!</v>
      </c>
      <c r="D58" s="16" t="e">
        <f>VLOOKUP($A58,#REF!,MATCH(D$13,fundheading,0),FALSE)*D$10</f>
        <v>#REF!</v>
      </c>
      <c r="E58" s="16" t="e">
        <f>VLOOKUP($A58,#REF!,MATCH(E$13,fundheading,0),FALSE)*E$10</f>
        <v>#REF!</v>
      </c>
      <c r="F58" s="16" t="e">
        <f>VLOOKUP($A58,#REF!,MATCH(F$13,fundheading,0),FALSE)*F$10</f>
        <v>#REF!</v>
      </c>
      <c r="G58" s="16" t="e">
        <f>VLOOKUP($A58,#REF!,MATCH(G$13,fundheading,0),FALSE)*G$10</f>
        <v>#REF!</v>
      </c>
      <c r="H58" s="16" t="e">
        <f>VLOOKUP($A58,#REF!,MATCH(H$13,fundheading,0),FALSE)*H$10</f>
        <v>#REF!</v>
      </c>
      <c r="I58" s="16"/>
      <c r="J58" s="16" t="e">
        <f>VLOOKUP($A58,#REF!,MATCH(J$13,fundheading,0),FALSE)*J$10</f>
        <v>#REF!</v>
      </c>
      <c r="K58" s="16" t="e">
        <f t="shared" si="5"/>
        <v>#REF!</v>
      </c>
      <c r="L58" s="12"/>
      <c r="M58" s="19" t="e">
        <f t="shared" si="6"/>
        <v>#REF!</v>
      </c>
      <c r="N58" s="41" t="e">
        <f>VLOOKUP($A58,#REF!,MATCH(N$14,fundheading,0),FALSE)</f>
        <v>#REF!</v>
      </c>
      <c r="O58" s="12"/>
      <c r="P58" s="16" t="e">
        <f t="shared" si="12"/>
        <v>#NAME?</v>
      </c>
      <c r="Q58" s="16" t="e">
        <f t="shared" si="12"/>
        <v>#NAME?</v>
      </c>
      <c r="R58" s="16" t="e">
        <f t="shared" si="12"/>
        <v>#NAME?</v>
      </c>
      <c r="S58" s="16" t="e">
        <f t="shared" si="12"/>
        <v>#NAME?</v>
      </c>
      <c r="T58" s="16" t="e">
        <f t="shared" si="12"/>
        <v>#NAME?</v>
      </c>
      <c r="U58" s="16" t="e">
        <f t="shared" si="12"/>
        <v>#NAME?</v>
      </c>
      <c r="V58" s="16" t="e">
        <f t="shared" si="12"/>
        <v>#NAME?</v>
      </c>
      <c r="W58" s="16"/>
      <c r="X58" s="16" t="e">
        <f t="shared" si="8"/>
        <v>#NAME?</v>
      </c>
      <c r="Y58" s="16" t="e">
        <f t="shared" si="9"/>
        <v>#NAME?</v>
      </c>
      <c r="Z58" s="12"/>
      <c r="AA58" s="19" t="e">
        <f t="shared" si="10"/>
        <v>#NAME?</v>
      </c>
    </row>
    <row r="59" spans="1:27" x14ac:dyDescent="0.35">
      <c r="A59" s="4">
        <v>36524</v>
      </c>
      <c r="B59" s="16" t="e">
        <f>VLOOKUP($A59,#REF!,MATCH(B$13,fundheading,0),FALSE)*B$10</f>
        <v>#REF!</v>
      </c>
      <c r="C59" s="16" t="e">
        <f>VLOOKUP($A59,#REF!,MATCH(C$13,fundheading,0),FALSE)*C$10</f>
        <v>#REF!</v>
      </c>
      <c r="D59" s="16" t="e">
        <f>VLOOKUP($A59,#REF!,MATCH(D$13,fundheading,0),FALSE)*D$10</f>
        <v>#REF!</v>
      </c>
      <c r="E59" s="16" t="e">
        <f>VLOOKUP($A59,#REF!,MATCH(E$13,fundheading,0),FALSE)*E$10</f>
        <v>#REF!</v>
      </c>
      <c r="F59" s="16" t="e">
        <f>VLOOKUP($A59,#REF!,MATCH(F$13,fundheading,0),FALSE)*F$10</f>
        <v>#REF!</v>
      </c>
      <c r="G59" s="16" t="e">
        <f>VLOOKUP($A59,#REF!,MATCH(G$13,fundheading,0),FALSE)*G$10</f>
        <v>#REF!</v>
      </c>
      <c r="H59" s="16" t="e">
        <f>VLOOKUP($A59,#REF!,MATCH(H$13,fundheading,0),FALSE)*H$10</f>
        <v>#REF!</v>
      </c>
      <c r="I59" s="16"/>
      <c r="J59" s="16" t="e">
        <f>VLOOKUP($A59,#REF!,MATCH(J$13,fundheading,0),FALSE)*J$10</f>
        <v>#REF!</v>
      </c>
      <c r="K59" s="16" t="e">
        <f t="shared" si="5"/>
        <v>#REF!</v>
      </c>
      <c r="L59" s="12"/>
      <c r="M59" s="19" t="e">
        <f t="shared" si="6"/>
        <v>#REF!</v>
      </c>
      <c r="N59" s="41" t="e">
        <f>VLOOKUP($A59,#REF!,MATCH(N$14,fundheading,0),FALSE)</f>
        <v>#REF!</v>
      </c>
      <c r="O59" s="12"/>
      <c r="P59" s="16" t="e">
        <f t="shared" si="12"/>
        <v>#NAME?</v>
      </c>
      <c r="Q59" s="16" t="e">
        <f t="shared" si="12"/>
        <v>#NAME?</v>
      </c>
      <c r="R59" s="16" t="e">
        <f t="shared" si="12"/>
        <v>#NAME?</v>
      </c>
      <c r="S59" s="16" t="e">
        <f t="shared" si="12"/>
        <v>#NAME?</v>
      </c>
      <c r="T59" s="16" t="e">
        <f t="shared" si="12"/>
        <v>#NAME?</v>
      </c>
      <c r="U59" s="16" t="e">
        <f t="shared" si="12"/>
        <v>#NAME?</v>
      </c>
      <c r="V59" s="16" t="e">
        <f t="shared" si="12"/>
        <v>#NAME?</v>
      </c>
      <c r="W59" s="16"/>
      <c r="X59" s="16" t="e">
        <f t="shared" si="8"/>
        <v>#NAME?</v>
      </c>
      <c r="Y59" s="16" t="e">
        <f t="shared" si="9"/>
        <v>#NAME?</v>
      </c>
      <c r="Z59" s="12"/>
      <c r="AA59" s="19" t="e">
        <f t="shared" si="10"/>
        <v>#NAME?</v>
      </c>
    </row>
    <row r="60" spans="1:27" x14ac:dyDescent="0.35">
      <c r="A60" s="4">
        <v>36615</v>
      </c>
      <c r="B60" s="16" t="e">
        <f>VLOOKUP($A60,#REF!,MATCH(B$13,fundheading,0),FALSE)*B$10</f>
        <v>#REF!</v>
      </c>
      <c r="C60" s="16" t="e">
        <f>VLOOKUP($A60,#REF!,MATCH(C$13,fundheading,0),FALSE)*C$10</f>
        <v>#REF!</v>
      </c>
      <c r="D60" s="16" t="e">
        <f>VLOOKUP($A60,#REF!,MATCH(D$13,fundheading,0),FALSE)*D$10</f>
        <v>#REF!</v>
      </c>
      <c r="E60" s="16" t="e">
        <f>VLOOKUP($A60,#REF!,MATCH(E$13,fundheading,0),FALSE)*E$10</f>
        <v>#REF!</v>
      </c>
      <c r="F60" s="16" t="e">
        <f>VLOOKUP($A60,#REF!,MATCH(F$13,fundheading,0),FALSE)*F$10</f>
        <v>#REF!</v>
      </c>
      <c r="G60" s="16" t="e">
        <f>VLOOKUP($A60,#REF!,MATCH(G$13,fundheading,0),FALSE)*G$10</f>
        <v>#REF!</v>
      </c>
      <c r="H60" s="16" t="e">
        <f>VLOOKUP($A60,#REF!,MATCH(H$13,fundheading,0),FALSE)*H$10</f>
        <v>#REF!</v>
      </c>
      <c r="I60" s="16"/>
      <c r="J60" s="16" t="e">
        <f>VLOOKUP($A60,#REF!,MATCH(J$13,fundheading,0),FALSE)*J$10</f>
        <v>#REF!</v>
      </c>
      <c r="K60" s="16" t="e">
        <f t="shared" si="5"/>
        <v>#REF!</v>
      </c>
      <c r="L60" s="12"/>
      <c r="M60" s="19" t="e">
        <f t="shared" si="6"/>
        <v>#REF!</v>
      </c>
      <c r="N60" s="41" t="e">
        <f>VLOOKUP($A60,#REF!,MATCH(N$14,fundheading,0),FALSE)</f>
        <v>#REF!</v>
      </c>
      <c r="O60" s="12"/>
      <c r="P60" s="16" t="e">
        <f t="shared" si="12"/>
        <v>#NAME?</v>
      </c>
      <c r="Q60" s="16" t="e">
        <f t="shared" si="12"/>
        <v>#NAME?</v>
      </c>
      <c r="R60" s="16" t="e">
        <f t="shared" si="12"/>
        <v>#NAME?</v>
      </c>
      <c r="S60" s="16" t="e">
        <f t="shared" si="12"/>
        <v>#NAME?</v>
      </c>
      <c r="T60" s="16" t="e">
        <f t="shared" si="12"/>
        <v>#NAME?</v>
      </c>
      <c r="U60" s="16" t="e">
        <f t="shared" si="12"/>
        <v>#NAME?</v>
      </c>
      <c r="V60" s="16" t="e">
        <f t="shared" si="12"/>
        <v>#NAME?</v>
      </c>
      <c r="W60" s="16"/>
      <c r="X60" s="16" t="e">
        <f t="shared" si="8"/>
        <v>#NAME?</v>
      </c>
      <c r="Y60" s="16" t="e">
        <f t="shared" si="9"/>
        <v>#NAME?</v>
      </c>
      <c r="Z60" s="12"/>
      <c r="AA60" s="19" t="e">
        <f t="shared" si="10"/>
        <v>#NAME?</v>
      </c>
    </row>
    <row r="61" spans="1:27" x14ac:dyDescent="0.35">
      <c r="A61" s="4">
        <v>36707</v>
      </c>
      <c r="B61" s="16" t="e">
        <f>VLOOKUP($A61,#REF!,MATCH(B$13,fundheading,0),FALSE)*B$10</f>
        <v>#REF!</v>
      </c>
      <c r="C61" s="16" t="e">
        <f>VLOOKUP($A61,#REF!,MATCH(C$13,fundheading,0),FALSE)*C$10</f>
        <v>#REF!</v>
      </c>
      <c r="D61" s="16" t="e">
        <f>VLOOKUP($A61,#REF!,MATCH(D$13,fundheading,0),FALSE)*D$10</f>
        <v>#REF!</v>
      </c>
      <c r="E61" s="16" t="e">
        <f>VLOOKUP($A61,#REF!,MATCH(E$13,fundheading,0),FALSE)*E$10</f>
        <v>#REF!</v>
      </c>
      <c r="F61" s="16" t="e">
        <f>VLOOKUP($A61,#REF!,MATCH(F$13,fundheading,0),FALSE)*F$10</f>
        <v>#REF!</v>
      </c>
      <c r="G61" s="16" t="e">
        <f>VLOOKUP($A61,#REF!,MATCH(G$13,fundheading,0),FALSE)*G$10</f>
        <v>#REF!</v>
      </c>
      <c r="H61" s="16" t="e">
        <f>VLOOKUP($A61,#REF!,MATCH(H$13,fundheading,0),FALSE)*H$10</f>
        <v>#REF!</v>
      </c>
      <c r="I61" s="16"/>
      <c r="J61" s="16" t="e">
        <f>VLOOKUP($A61,#REF!,MATCH(J$13,fundheading,0),FALSE)*J$10</f>
        <v>#REF!</v>
      </c>
      <c r="K61" s="16" t="e">
        <f t="shared" si="5"/>
        <v>#REF!</v>
      </c>
      <c r="L61" s="12"/>
      <c r="M61" s="19" t="e">
        <f t="shared" si="6"/>
        <v>#REF!</v>
      </c>
      <c r="N61" s="41" t="e">
        <f>VLOOKUP($A61,#REF!,MATCH(N$14,fundheading,0),FALSE)</f>
        <v>#REF!</v>
      </c>
      <c r="O61" s="12"/>
      <c r="P61" s="16" t="e">
        <f t="shared" si="12"/>
        <v>#NAME?</v>
      </c>
      <c r="Q61" s="16" t="e">
        <f t="shared" si="12"/>
        <v>#NAME?</v>
      </c>
      <c r="R61" s="16" t="e">
        <f t="shared" si="12"/>
        <v>#NAME?</v>
      </c>
      <c r="S61" s="16" t="e">
        <f t="shared" si="12"/>
        <v>#NAME?</v>
      </c>
      <c r="T61" s="16" t="e">
        <f t="shared" si="12"/>
        <v>#NAME?</v>
      </c>
      <c r="U61" s="16" t="e">
        <f t="shared" si="12"/>
        <v>#NAME?</v>
      </c>
      <c r="V61" s="16" t="e">
        <f t="shared" si="12"/>
        <v>#NAME?</v>
      </c>
      <c r="W61" s="16"/>
      <c r="X61" s="16" t="e">
        <f t="shared" si="8"/>
        <v>#NAME?</v>
      </c>
      <c r="Y61" s="16" t="e">
        <f t="shared" si="9"/>
        <v>#NAME?</v>
      </c>
      <c r="Z61" s="12"/>
      <c r="AA61" s="19" t="e">
        <f t="shared" si="10"/>
        <v>#NAME?</v>
      </c>
    </row>
    <row r="62" spans="1:27" x14ac:dyDescent="0.35">
      <c r="A62" s="4">
        <v>36799</v>
      </c>
      <c r="B62" s="16" t="e">
        <f>VLOOKUP($A62,#REF!,MATCH(B$13,fundheading,0),FALSE)*B$10</f>
        <v>#REF!</v>
      </c>
      <c r="C62" s="16" t="e">
        <f>VLOOKUP($A62,#REF!,MATCH(C$13,fundheading,0),FALSE)*C$10</f>
        <v>#REF!</v>
      </c>
      <c r="D62" s="16" t="e">
        <f>VLOOKUP($A62,#REF!,MATCH(D$13,fundheading,0),FALSE)*D$10</f>
        <v>#REF!</v>
      </c>
      <c r="E62" s="16" t="e">
        <f>VLOOKUP($A62,#REF!,MATCH(E$13,fundheading,0),FALSE)*E$10</f>
        <v>#REF!</v>
      </c>
      <c r="F62" s="16" t="e">
        <f>VLOOKUP($A62,#REF!,MATCH(F$13,fundheading,0),FALSE)*F$10</f>
        <v>#REF!</v>
      </c>
      <c r="G62" s="16" t="e">
        <f>VLOOKUP($A62,#REF!,MATCH(G$13,fundheading,0),FALSE)*G$10</f>
        <v>#REF!</v>
      </c>
      <c r="H62" s="16" t="e">
        <f>VLOOKUP($A62,#REF!,MATCH(H$13,fundheading,0),FALSE)*H$10</f>
        <v>#REF!</v>
      </c>
      <c r="I62" s="16"/>
      <c r="J62" s="16" t="e">
        <f>VLOOKUP($A62,#REF!,MATCH(J$13,fundheading,0),FALSE)*J$10</f>
        <v>#REF!</v>
      </c>
      <c r="K62" s="16" t="e">
        <f t="shared" si="5"/>
        <v>#REF!</v>
      </c>
      <c r="L62" s="12"/>
      <c r="M62" s="19" t="e">
        <f t="shared" si="6"/>
        <v>#REF!</v>
      </c>
      <c r="N62" s="41" t="e">
        <f>VLOOKUP($A62,#REF!,MATCH(N$14,fundheading,0),FALSE)</f>
        <v>#REF!</v>
      </c>
      <c r="O62" s="12"/>
      <c r="P62" s="16" t="e">
        <f t="shared" si="12"/>
        <v>#NAME?</v>
      </c>
      <c r="Q62" s="16" t="e">
        <f t="shared" si="12"/>
        <v>#NAME?</v>
      </c>
      <c r="R62" s="16" t="e">
        <f t="shared" si="12"/>
        <v>#NAME?</v>
      </c>
      <c r="S62" s="16" t="e">
        <f t="shared" si="12"/>
        <v>#NAME?</v>
      </c>
      <c r="T62" s="16" t="e">
        <f t="shared" si="12"/>
        <v>#NAME?</v>
      </c>
      <c r="U62" s="16" t="e">
        <f t="shared" si="12"/>
        <v>#NAME?</v>
      </c>
      <c r="V62" s="16" t="e">
        <f t="shared" si="12"/>
        <v>#NAME?</v>
      </c>
      <c r="W62" s="16"/>
      <c r="X62" s="16" t="e">
        <f t="shared" si="8"/>
        <v>#NAME?</v>
      </c>
      <c r="Y62" s="16" t="e">
        <f t="shared" si="9"/>
        <v>#NAME?</v>
      </c>
      <c r="Z62" s="12"/>
      <c r="AA62" s="19" t="e">
        <f t="shared" si="10"/>
        <v>#NAME?</v>
      </c>
    </row>
    <row r="63" spans="1:27" x14ac:dyDescent="0.35">
      <c r="A63" s="4">
        <v>36890</v>
      </c>
      <c r="B63" s="16" t="e">
        <f>VLOOKUP($A63,#REF!,MATCH(B$13,fundheading,0),FALSE)*B$10</f>
        <v>#REF!</v>
      </c>
      <c r="C63" s="16" t="e">
        <f>VLOOKUP($A63,#REF!,MATCH(C$13,fundheading,0),FALSE)*C$10</f>
        <v>#REF!</v>
      </c>
      <c r="D63" s="16" t="e">
        <f>VLOOKUP($A63,#REF!,MATCH(D$13,fundheading,0),FALSE)*D$10</f>
        <v>#REF!</v>
      </c>
      <c r="E63" s="16" t="e">
        <f>VLOOKUP($A63,#REF!,MATCH(E$13,fundheading,0),FALSE)*E$10</f>
        <v>#REF!</v>
      </c>
      <c r="F63" s="16" t="e">
        <f>VLOOKUP($A63,#REF!,MATCH(F$13,fundheading,0),FALSE)*F$10</f>
        <v>#REF!</v>
      </c>
      <c r="G63" s="16" t="e">
        <f>VLOOKUP($A63,#REF!,MATCH(G$13,fundheading,0),FALSE)*G$10</f>
        <v>#REF!</v>
      </c>
      <c r="H63" s="16" t="e">
        <f>VLOOKUP($A63,#REF!,MATCH(H$13,fundheading,0),FALSE)*H$10</f>
        <v>#REF!</v>
      </c>
      <c r="I63" s="16"/>
      <c r="J63" s="16" t="e">
        <f>VLOOKUP($A63,#REF!,MATCH(J$13,fundheading,0),FALSE)*J$10</f>
        <v>#REF!</v>
      </c>
      <c r="K63" s="16" t="e">
        <f t="shared" si="5"/>
        <v>#REF!</v>
      </c>
      <c r="L63" s="12"/>
      <c r="M63" s="19" t="e">
        <f t="shared" si="6"/>
        <v>#REF!</v>
      </c>
      <c r="N63" s="41" t="e">
        <f>VLOOKUP($A63,#REF!,MATCH(N$14,fundheading,0),FALSE)</f>
        <v>#REF!</v>
      </c>
      <c r="O63" s="12"/>
      <c r="P63" s="16" t="e">
        <f t="shared" si="12"/>
        <v>#NAME?</v>
      </c>
      <c r="Q63" s="16" t="e">
        <f t="shared" si="12"/>
        <v>#NAME?</v>
      </c>
      <c r="R63" s="16" t="e">
        <f t="shared" si="12"/>
        <v>#NAME?</v>
      </c>
      <c r="S63" s="16" t="e">
        <f t="shared" si="12"/>
        <v>#NAME?</v>
      </c>
      <c r="T63" s="16" t="e">
        <f t="shared" si="12"/>
        <v>#NAME?</v>
      </c>
      <c r="U63" s="16" t="e">
        <f t="shared" si="12"/>
        <v>#NAME?</v>
      </c>
      <c r="V63" s="16" t="e">
        <f t="shared" si="12"/>
        <v>#NAME?</v>
      </c>
      <c r="W63" s="16"/>
      <c r="X63" s="16" t="e">
        <f t="shared" si="8"/>
        <v>#NAME?</v>
      </c>
      <c r="Y63" s="16" t="e">
        <f t="shared" si="9"/>
        <v>#NAME?</v>
      </c>
      <c r="Z63" s="12"/>
      <c r="AA63" s="19" t="e">
        <f t="shared" si="10"/>
        <v>#NAME?</v>
      </c>
    </row>
    <row r="64" spans="1:27" x14ac:dyDescent="0.35">
      <c r="A64" s="4">
        <v>36980</v>
      </c>
      <c r="B64" s="16" t="e">
        <f>VLOOKUP($A64,#REF!,MATCH(B$13,fundheading,0),FALSE)*B$10</f>
        <v>#REF!</v>
      </c>
      <c r="C64" s="16" t="e">
        <f>VLOOKUP($A64,#REF!,MATCH(C$13,fundheading,0),FALSE)*C$10</f>
        <v>#REF!</v>
      </c>
      <c r="D64" s="16" t="e">
        <f>VLOOKUP($A64,#REF!,MATCH(D$13,fundheading,0),FALSE)*D$10</f>
        <v>#REF!</v>
      </c>
      <c r="E64" s="16" t="e">
        <f>VLOOKUP($A64,#REF!,MATCH(E$13,fundheading,0),FALSE)*E$10</f>
        <v>#REF!</v>
      </c>
      <c r="F64" s="16" t="e">
        <f>VLOOKUP($A64,#REF!,MATCH(F$13,fundheading,0),FALSE)*F$10</f>
        <v>#REF!</v>
      </c>
      <c r="G64" s="16" t="e">
        <f>VLOOKUP($A64,#REF!,MATCH(G$13,fundheading,0),FALSE)*G$10</f>
        <v>#REF!</v>
      </c>
      <c r="H64" s="16" t="e">
        <f>VLOOKUP($A64,#REF!,MATCH(H$13,fundheading,0),FALSE)*H$10</f>
        <v>#REF!</v>
      </c>
      <c r="I64" s="16"/>
      <c r="J64" s="16" t="e">
        <f>VLOOKUP($A64,#REF!,MATCH(J$13,fundheading,0),FALSE)*J$10</f>
        <v>#REF!</v>
      </c>
      <c r="K64" s="16" t="e">
        <f t="shared" si="5"/>
        <v>#REF!</v>
      </c>
      <c r="L64" s="12"/>
      <c r="M64" s="19" t="e">
        <f t="shared" si="6"/>
        <v>#REF!</v>
      </c>
      <c r="N64" s="41" t="e">
        <f>VLOOKUP($A64,#REF!,MATCH(N$14,fundheading,0),FALSE)</f>
        <v>#REF!</v>
      </c>
      <c r="O64" s="12"/>
      <c r="P64" s="16" t="e">
        <f t="shared" si="12"/>
        <v>#NAME?</v>
      </c>
      <c r="Q64" s="16" t="e">
        <f t="shared" si="12"/>
        <v>#NAME?</v>
      </c>
      <c r="R64" s="16" t="e">
        <f t="shared" si="12"/>
        <v>#NAME?</v>
      </c>
      <c r="S64" s="16" t="e">
        <f t="shared" si="12"/>
        <v>#NAME?</v>
      </c>
      <c r="T64" s="16" t="e">
        <f t="shared" si="12"/>
        <v>#NAME?</v>
      </c>
      <c r="U64" s="16" t="e">
        <f t="shared" si="12"/>
        <v>#NAME?</v>
      </c>
      <c r="V64" s="16" t="e">
        <f t="shared" si="12"/>
        <v>#NAME?</v>
      </c>
      <c r="W64" s="16"/>
      <c r="X64" s="16" t="e">
        <f t="shared" si="8"/>
        <v>#NAME?</v>
      </c>
      <c r="Y64" s="16" t="e">
        <f t="shared" si="9"/>
        <v>#NAME?</v>
      </c>
      <c r="Z64" s="12"/>
      <c r="AA64" s="19" t="e">
        <f t="shared" si="10"/>
        <v>#NAME?</v>
      </c>
    </row>
    <row r="65" spans="1:27" x14ac:dyDescent="0.35">
      <c r="A65" s="4">
        <v>37072</v>
      </c>
      <c r="B65" s="16" t="e">
        <f>VLOOKUP($A65,#REF!,MATCH(B$13,fundheading,0),FALSE)*B$10</f>
        <v>#REF!</v>
      </c>
      <c r="C65" s="16" t="e">
        <f>VLOOKUP($A65,#REF!,MATCH(C$13,fundheading,0),FALSE)*C$10</f>
        <v>#REF!</v>
      </c>
      <c r="D65" s="16" t="e">
        <f>VLOOKUP($A65,#REF!,MATCH(D$13,fundheading,0),FALSE)*D$10</f>
        <v>#REF!</v>
      </c>
      <c r="E65" s="16" t="e">
        <f>VLOOKUP($A65,#REF!,MATCH(E$13,fundheading,0),FALSE)*E$10</f>
        <v>#REF!</v>
      </c>
      <c r="F65" s="16" t="e">
        <f>VLOOKUP($A65,#REF!,MATCH(F$13,fundheading,0),FALSE)*F$10</f>
        <v>#REF!</v>
      </c>
      <c r="G65" s="16" t="e">
        <f>VLOOKUP($A65,#REF!,MATCH(G$13,fundheading,0),FALSE)*G$10</f>
        <v>#REF!</v>
      </c>
      <c r="H65" s="16" t="e">
        <f>VLOOKUP($A65,#REF!,MATCH(H$13,fundheading,0),FALSE)*H$10</f>
        <v>#REF!</v>
      </c>
      <c r="I65" s="16"/>
      <c r="J65" s="16" t="e">
        <f>VLOOKUP($A65,#REF!,MATCH(J$13,fundheading,0),FALSE)*J$10</f>
        <v>#REF!</v>
      </c>
      <c r="K65" s="16" t="e">
        <f t="shared" si="5"/>
        <v>#REF!</v>
      </c>
      <c r="L65" s="12"/>
      <c r="M65" s="19" t="e">
        <f t="shared" si="6"/>
        <v>#REF!</v>
      </c>
      <c r="N65" s="41" t="e">
        <f>VLOOKUP($A65,#REF!,MATCH(N$14,fundheading,0),FALSE)</f>
        <v>#REF!</v>
      </c>
      <c r="O65" s="12"/>
      <c r="P65" s="16" t="e">
        <f t="shared" ref="P65:V80" si="13">VLOOKUP($A65,cashflows,MATCH(P$13,fundheading,0),FALSE)*P$10</f>
        <v>#NAME?</v>
      </c>
      <c r="Q65" s="16" t="e">
        <f t="shared" si="13"/>
        <v>#NAME?</v>
      </c>
      <c r="R65" s="16" t="e">
        <f t="shared" si="13"/>
        <v>#NAME?</v>
      </c>
      <c r="S65" s="16" t="e">
        <f t="shared" si="13"/>
        <v>#NAME?</v>
      </c>
      <c r="T65" s="16" t="e">
        <f t="shared" si="13"/>
        <v>#NAME?</v>
      </c>
      <c r="U65" s="16" t="e">
        <f t="shared" si="13"/>
        <v>#NAME?</v>
      </c>
      <c r="V65" s="16" t="e">
        <f t="shared" si="13"/>
        <v>#NAME?</v>
      </c>
      <c r="W65" s="16"/>
      <c r="X65" s="16" t="e">
        <f t="shared" si="8"/>
        <v>#NAME?</v>
      </c>
      <c r="Y65" s="16" t="e">
        <f t="shared" si="9"/>
        <v>#NAME?</v>
      </c>
      <c r="Z65" s="12"/>
      <c r="AA65" s="19" t="e">
        <f t="shared" si="10"/>
        <v>#NAME?</v>
      </c>
    </row>
    <row r="66" spans="1:27" x14ac:dyDescent="0.35">
      <c r="A66" s="4">
        <v>37164</v>
      </c>
      <c r="B66" s="16" t="e">
        <f>VLOOKUP($A66,#REF!,MATCH(B$13,fundheading,0),FALSE)*B$10</f>
        <v>#REF!</v>
      </c>
      <c r="C66" s="16" t="e">
        <f>VLOOKUP($A66,#REF!,MATCH(C$13,fundheading,0),FALSE)*C$10</f>
        <v>#REF!</v>
      </c>
      <c r="D66" s="16" t="e">
        <f>VLOOKUP($A66,#REF!,MATCH(D$13,fundheading,0),FALSE)*D$10</f>
        <v>#REF!</v>
      </c>
      <c r="E66" s="16" t="e">
        <f>VLOOKUP($A66,#REF!,MATCH(E$13,fundheading,0),FALSE)*E$10</f>
        <v>#REF!</v>
      </c>
      <c r="F66" s="16" t="e">
        <f>VLOOKUP($A66,#REF!,MATCH(F$13,fundheading,0),FALSE)*F$10</f>
        <v>#REF!</v>
      </c>
      <c r="G66" s="16" t="e">
        <f>VLOOKUP($A66,#REF!,MATCH(G$13,fundheading,0),FALSE)*G$10</f>
        <v>#REF!</v>
      </c>
      <c r="H66" s="16" t="e">
        <f>VLOOKUP($A66,#REF!,MATCH(H$13,fundheading,0),FALSE)*H$10</f>
        <v>#REF!</v>
      </c>
      <c r="I66" s="16"/>
      <c r="J66" s="16" t="e">
        <f>VLOOKUP($A66,#REF!,MATCH(J$13,fundheading,0),FALSE)*J$10</f>
        <v>#REF!</v>
      </c>
      <c r="K66" s="16" t="e">
        <f t="shared" si="5"/>
        <v>#REF!</v>
      </c>
      <c r="L66" s="12"/>
      <c r="M66" s="19" t="e">
        <f>B66+C66+D66+E66+F66+K66</f>
        <v>#REF!</v>
      </c>
      <c r="N66" s="41" t="e">
        <f>VLOOKUP($A66,#REF!,MATCH(N$14,fundheading,0),FALSE)</f>
        <v>#REF!</v>
      </c>
      <c r="O66" s="12"/>
      <c r="P66" s="16" t="e">
        <f t="shared" si="13"/>
        <v>#NAME?</v>
      </c>
      <c r="Q66" s="16" t="e">
        <f t="shared" si="13"/>
        <v>#NAME?</v>
      </c>
      <c r="R66" s="16" t="e">
        <f t="shared" si="13"/>
        <v>#NAME?</v>
      </c>
      <c r="S66" s="16" t="e">
        <f t="shared" si="13"/>
        <v>#NAME?</v>
      </c>
      <c r="T66" s="16" t="e">
        <f t="shared" si="13"/>
        <v>#NAME?</v>
      </c>
      <c r="U66" s="16" t="e">
        <f t="shared" si="13"/>
        <v>#NAME?</v>
      </c>
      <c r="V66" s="16" t="e">
        <f t="shared" si="13"/>
        <v>#NAME?</v>
      </c>
      <c r="W66" s="16"/>
      <c r="X66" s="16" t="e">
        <f t="shared" si="8"/>
        <v>#NAME?</v>
      </c>
      <c r="Y66" s="16" t="e">
        <f t="shared" si="9"/>
        <v>#NAME?</v>
      </c>
      <c r="Z66" s="12"/>
      <c r="AA66" s="19" t="e">
        <f t="shared" si="10"/>
        <v>#NAME?</v>
      </c>
    </row>
    <row r="67" spans="1:27" x14ac:dyDescent="0.35">
      <c r="A67" s="4">
        <v>37256</v>
      </c>
      <c r="B67" s="16" t="e">
        <f>VLOOKUP($A67,#REF!,MATCH(B$13,fundheading,0),FALSE)*B$10</f>
        <v>#REF!</v>
      </c>
      <c r="C67" s="16" t="e">
        <f>VLOOKUP($A67,#REF!,MATCH(C$13,fundheading,0),FALSE)*C$10</f>
        <v>#REF!</v>
      </c>
      <c r="D67" s="16" t="e">
        <f>VLOOKUP($A67,#REF!,MATCH(D$13,fundheading,0),FALSE)*D$10</f>
        <v>#REF!</v>
      </c>
      <c r="E67" s="16" t="e">
        <f>VLOOKUP($A67,#REF!,MATCH(E$13,fundheading,0),FALSE)*E$10</f>
        <v>#REF!</v>
      </c>
      <c r="F67" s="16" t="e">
        <f>VLOOKUP($A67,#REF!,MATCH(F$13,fundheading,0),FALSE)*F$10</f>
        <v>#REF!</v>
      </c>
      <c r="G67" s="16" t="e">
        <f>VLOOKUP($A67,#REF!,MATCH(G$13,fundheading,0),FALSE)*G$10</f>
        <v>#REF!</v>
      </c>
      <c r="H67" s="16" t="e">
        <f>VLOOKUP($A67,#REF!,MATCH(H$13,fundheading,0),FALSE)*H$10</f>
        <v>#REF!</v>
      </c>
      <c r="I67" s="16"/>
      <c r="J67" s="16" t="e">
        <f>VLOOKUP($A67,#REF!,MATCH(J$13,fundheading,0),FALSE)*J$10</f>
        <v>#REF!</v>
      </c>
      <c r="K67" s="16" t="e">
        <f t="shared" si="5"/>
        <v>#REF!</v>
      </c>
      <c r="L67" s="12"/>
      <c r="M67" s="19" t="e">
        <f t="shared" ref="M67:M107" si="14">B67+C67+D67+E67+F67+K67</f>
        <v>#REF!</v>
      </c>
      <c r="N67" s="41" t="e">
        <f>VLOOKUP($A67,#REF!,MATCH(N$14,fundheading,0),FALSE)</f>
        <v>#REF!</v>
      </c>
      <c r="O67" s="12"/>
      <c r="P67" s="16" t="e">
        <f t="shared" si="13"/>
        <v>#NAME?</v>
      </c>
      <c r="Q67" s="16" t="e">
        <f t="shared" si="13"/>
        <v>#NAME?</v>
      </c>
      <c r="R67" s="16" t="e">
        <f t="shared" si="13"/>
        <v>#NAME?</v>
      </c>
      <c r="S67" s="16" t="e">
        <f t="shared" si="13"/>
        <v>#NAME?</v>
      </c>
      <c r="T67" s="16" t="e">
        <f t="shared" si="13"/>
        <v>#NAME?</v>
      </c>
      <c r="U67" s="16" t="e">
        <f t="shared" si="13"/>
        <v>#NAME?</v>
      </c>
      <c r="V67" s="16" t="e">
        <f t="shared" si="13"/>
        <v>#NAME?</v>
      </c>
      <c r="W67" s="16"/>
      <c r="X67" s="16" t="e">
        <f t="shared" si="8"/>
        <v>#NAME?</v>
      </c>
      <c r="Y67" s="16" t="e">
        <f t="shared" si="9"/>
        <v>#NAME?</v>
      </c>
      <c r="Z67" s="12"/>
      <c r="AA67" s="19" t="e">
        <f t="shared" si="10"/>
        <v>#NAME?</v>
      </c>
    </row>
    <row r="68" spans="1:27" x14ac:dyDescent="0.35">
      <c r="A68" s="4">
        <v>37346</v>
      </c>
      <c r="B68" s="16" t="e">
        <f>VLOOKUP($A68,#REF!,MATCH(B$13,fundheading,0),FALSE)*B$10</f>
        <v>#REF!</v>
      </c>
      <c r="C68" s="16" t="e">
        <f>VLOOKUP($A68,#REF!,MATCH(C$13,fundheading,0),FALSE)*C$10</f>
        <v>#REF!</v>
      </c>
      <c r="D68" s="16" t="e">
        <f>VLOOKUP($A68,#REF!,MATCH(D$13,fundheading,0),FALSE)*D$10</f>
        <v>#REF!</v>
      </c>
      <c r="E68" s="16" t="e">
        <f>VLOOKUP($A68,#REF!,MATCH(E$13,fundheading,0),FALSE)*E$10</f>
        <v>#REF!</v>
      </c>
      <c r="F68" s="16" t="e">
        <f>VLOOKUP($A68,#REF!,MATCH(F$13,fundheading,0),FALSE)*F$10</f>
        <v>#REF!</v>
      </c>
      <c r="G68" s="16" t="e">
        <f>VLOOKUP($A68,#REF!,MATCH(G$13,fundheading,0),FALSE)*G$10</f>
        <v>#REF!</v>
      </c>
      <c r="H68" s="16" t="e">
        <f>VLOOKUP($A68,#REF!,MATCH(H$13,fundheading,0),FALSE)*H$10</f>
        <v>#REF!</v>
      </c>
      <c r="I68" s="16"/>
      <c r="J68" s="16" t="e">
        <f>VLOOKUP($A68,#REF!,MATCH(J$13,fundheading,0),FALSE)*J$10</f>
        <v>#REF!</v>
      </c>
      <c r="K68" s="16" t="e">
        <f t="shared" si="5"/>
        <v>#REF!</v>
      </c>
      <c r="L68" s="12"/>
      <c r="M68" s="19" t="e">
        <f t="shared" si="14"/>
        <v>#REF!</v>
      </c>
      <c r="N68" s="41" t="e">
        <f>VLOOKUP($A68,#REF!,MATCH(N$14,fundheading,0),FALSE)</f>
        <v>#REF!</v>
      </c>
      <c r="O68" s="12"/>
      <c r="P68" s="16" t="e">
        <f t="shared" si="13"/>
        <v>#NAME?</v>
      </c>
      <c r="Q68" s="16" t="e">
        <f t="shared" si="13"/>
        <v>#NAME?</v>
      </c>
      <c r="R68" s="16" t="e">
        <f t="shared" si="13"/>
        <v>#NAME?</v>
      </c>
      <c r="S68" s="16" t="e">
        <f t="shared" si="13"/>
        <v>#NAME?</v>
      </c>
      <c r="T68" s="16" t="e">
        <f t="shared" si="13"/>
        <v>#NAME?</v>
      </c>
      <c r="U68" s="16" t="e">
        <f t="shared" si="13"/>
        <v>#NAME?</v>
      </c>
      <c r="V68" s="16" t="e">
        <f t="shared" si="13"/>
        <v>#NAME?</v>
      </c>
      <c r="W68" s="16"/>
      <c r="X68" s="16" t="e">
        <f t="shared" si="8"/>
        <v>#NAME?</v>
      </c>
      <c r="Y68" s="16" t="e">
        <f t="shared" si="9"/>
        <v>#NAME?</v>
      </c>
      <c r="Z68" s="12"/>
      <c r="AA68" s="19" t="e">
        <f t="shared" si="10"/>
        <v>#NAME?</v>
      </c>
    </row>
    <row r="69" spans="1:27" x14ac:dyDescent="0.35">
      <c r="A69" s="4">
        <v>37437</v>
      </c>
      <c r="B69" s="16" t="e">
        <f>VLOOKUP($A69,#REF!,MATCH(B$13,fundheading,0),FALSE)*B$10</f>
        <v>#REF!</v>
      </c>
      <c r="C69" s="16" t="e">
        <f>VLOOKUP($A69,#REF!,MATCH(C$13,fundheading,0),FALSE)*C$10</f>
        <v>#REF!</v>
      </c>
      <c r="D69" s="16" t="e">
        <f>VLOOKUP($A69,#REF!,MATCH(D$13,fundheading,0),FALSE)*D$10</f>
        <v>#REF!</v>
      </c>
      <c r="E69" s="16" t="e">
        <f>VLOOKUP($A69,#REF!,MATCH(E$13,fundheading,0),FALSE)*E$10</f>
        <v>#REF!</v>
      </c>
      <c r="F69" s="16" t="e">
        <f>VLOOKUP($A69,#REF!,MATCH(F$13,fundheading,0),FALSE)*F$10</f>
        <v>#REF!</v>
      </c>
      <c r="G69" s="16" t="e">
        <f>VLOOKUP($A69,#REF!,MATCH(G$13,fundheading,0),FALSE)*G$10</f>
        <v>#REF!</v>
      </c>
      <c r="H69" s="16" t="e">
        <f>VLOOKUP($A69,#REF!,MATCH(H$13,fundheading,0),FALSE)*H$10</f>
        <v>#REF!</v>
      </c>
      <c r="I69" s="16"/>
      <c r="J69" s="16" t="e">
        <f>VLOOKUP($A69,#REF!,MATCH(J$13,fundheading,0),FALSE)*J$10</f>
        <v>#REF!</v>
      </c>
      <c r="K69" s="16" t="e">
        <f t="shared" si="5"/>
        <v>#REF!</v>
      </c>
      <c r="L69" s="12"/>
      <c r="M69" s="19" t="e">
        <f t="shared" si="14"/>
        <v>#REF!</v>
      </c>
      <c r="N69" s="41" t="e">
        <f>VLOOKUP($A69,#REF!,MATCH(N$14,fundheading,0),FALSE)</f>
        <v>#REF!</v>
      </c>
      <c r="O69" s="12"/>
      <c r="P69" s="16" t="e">
        <f t="shared" si="13"/>
        <v>#NAME?</v>
      </c>
      <c r="Q69" s="16" t="e">
        <f t="shared" si="13"/>
        <v>#NAME?</v>
      </c>
      <c r="R69" s="16" t="e">
        <f t="shared" si="13"/>
        <v>#NAME?</v>
      </c>
      <c r="S69" s="16" t="e">
        <f t="shared" si="13"/>
        <v>#NAME?</v>
      </c>
      <c r="T69" s="16" t="e">
        <f t="shared" si="13"/>
        <v>#NAME?</v>
      </c>
      <c r="U69" s="16" t="e">
        <f t="shared" si="13"/>
        <v>#NAME?</v>
      </c>
      <c r="V69" s="16" t="e">
        <f t="shared" si="13"/>
        <v>#NAME?</v>
      </c>
      <c r="W69" s="16"/>
      <c r="X69" s="16" t="e">
        <f t="shared" si="8"/>
        <v>#NAME?</v>
      </c>
      <c r="Y69" s="16" t="e">
        <f t="shared" si="9"/>
        <v>#NAME?</v>
      </c>
      <c r="Z69" s="12"/>
      <c r="AA69" s="19" t="e">
        <f t="shared" si="10"/>
        <v>#NAME?</v>
      </c>
    </row>
    <row r="70" spans="1:27" x14ac:dyDescent="0.35">
      <c r="A70" s="4">
        <v>37529</v>
      </c>
      <c r="B70" s="16" t="e">
        <f>VLOOKUP($A70,#REF!,MATCH(B$13,fundheading,0),FALSE)*B$10</f>
        <v>#REF!</v>
      </c>
      <c r="C70" s="16" t="e">
        <f>VLOOKUP($A70,#REF!,MATCH(C$13,fundheading,0),FALSE)*C$10</f>
        <v>#REF!</v>
      </c>
      <c r="D70" s="16" t="e">
        <f>VLOOKUP($A70,#REF!,MATCH(D$13,fundheading,0),FALSE)*D$10</f>
        <v>#REF!</v>
      </c>
      <c r="E70" s="16" t="e">
        <f>VLOOKUP($A70,#REF!,MATCH(E$13,fundheading,0),FALSE)*E$10</f>
        <v>#REF!</v>
      </c>
      <c r="F70" s="16" t="e">
        <f>VLOOKUP($A70,#REF!,MATCH(F$13,fundheading,0),FALSE)*F$10</f>
        <v>#REF!</v>
      </c>
      <c r="G70" s="16" t="e">
        <f>VLOOKUP($A70,#REF!,MATCH(G$13,fundheading,0),FALSE)*G$10</f>
        <v>#REF!</v>
      </c>
      <c r="H70" s="16" t="e">
        <f>VLOOKUP($A70,#REF!,MATCH(H$13,fundheading,0),FALSE)*H$10</f>
        <v>#REF!</v>
      </c>
      <c r="I70" s="16"/>
      <c r="J70" s="16" t="e">
        <f>VLOOKUP($A70,#REF!,MATCH(J$13,fundheading,0),FALSE)*J$10</f>
        <v>#REF!</v>
      </c>
      <c r="K70" s="16" t="e">
        <f t="shared" si="5"/>
        <v>#REF!</v>
      </c>
      <c r="L70" s="12"/>
      <c r="M70" s="19" t="e">
        <f t="shared" si="14"/>
        <v>#REF!</v>
      </c>
      <c r="N70" s="41" t="e">
        <f>VLOOKUP($A70,#REF!,MATCH(N$14,fundheading,0),FALSE)</f>
        <v>#REF!</v>
      </c>
      <c r="O70" s="12"/>
      <c r="P70" s="16" t="e">
        <f t="shared" si="13"/>
        <v>#NAME?</v>
      </c>
      <c r="Q70" s="16" t="e">
        <f t="shared" si="13"/>
        <v>#NAME?</v>
      </c>
      <c r="R70" s="16" t="e">
        <f t="shared" si="13"/>
        <v>#NAME?</v>
      </c>
      <c r="S70" s="16" t="e">
        <f t="shared" si="13"/>
        <v>#NAME?</v>
      </c>
      <c r="T70" s="16" t="e">
        <f t="shared" si="13"/>
        <v>#NAME?</v>
      </c>
      <c r="U70" s="16" t="e">
        <f t="shared" si="13"/>
        <v>#NAME?</v>
      </c>
      <c r="V70" s="16" t="e">
        <f t="shared" si="13"/>
        <v>#NAME?</v>
      </c>
      <c r="W70" s="16"/>
      <c r="X70" s="16" t="e">
        <f t="shared" si="8"/>
        <v>#NAME?</v>
      </c>
      <c r="Y70" s="16" t="e">
        <f t="shared" si="9"/>
        <v>#NAME?</v>
      </c>
      <c r="Z70" s="12"/>
      <c r="AA70" s="19" t="e">
        <f t="shared" si="10"/>
        <v>#NAME?</v>
      </c>
    </row>
    <row r="71" spans="1:27" x14ac:dyDescent="0.35">
      <c r="A71" s="4">
        <v>37621</v>
      </c>
      <c r="B71" s="16" t="e">
        <f>VLOOKUP($A71,#REF!,MATCH(B$13,fundheading,0),FALSE)*B$10</f>
        <v>#REF!</v>
      </c>
      <c r="C71" s="16" t="e">
        <f>VLOOKUP($A71,#REF!,MATCH(C$13,fundheading,0),FALSE)*C$10</f>
        <v>#REF!</v>
      </c>
      <c r="D71" s="16" t="e">
        <f>VLOOKUP($A71,#REF!,MATCH(D$13,fundheading,0),FALSE)*D$10</f>
        <v>#REF!</v>
      </c>
      <c r="E71" s="16" t="e">
        <f>VLOOKUP($A71,#REF!,MATCH(E$13,fundheading,0),FALSE)*E$10</f>
        <v>#REF!</v>
      </c>
      <c r="F71" s="16" t="e">
        <f>VLOOKUP($A71,#REF!,MATCH(F$13,fundheading,0),FALSE)*F$10</f>
        <v>#REF!</v>
      </c>
      <c r="G71" s="16" t="e">
        <f>VLOOKUP($A71,#REF!,MATCH(G$13,fundheading,0),FALSE)*G$10</f>
        <v>#REF!</v>
      </c>
      <c r="H71" s="16" t="e">
        <f>VLOOKUP($A71,#REF!,MATCH(H$13,fundheading,0),FALSE)*H$10</f>
        <v>#REF!</v>
      </c>
      <c r="I71" s="16"/>
      <c r="J71" s="16" t="e">
        <f>VLOOKUP($A71,#REF!,MATCH(J$13,fundheading,0),FALSE)*J$10</f>
        <v>#REF!</v>
      </c>
      <c r="K71" s="16" t="e">
        <f t="shared" si="5"/>
        <v>#REF!</v>
      </c>
      <c r="L71" s="12"/>
      <c r="M71" s="19" t="e">
        <f t="shared" si="14"/>
        <v>#REF!</v>
      </c>
      <c r="N71" s="41" t="e">
        <f>VLOOKUP($A71,#REF!,MATCH(N$14,fundheading,0),FALSE)</f>
        <v>#REF!</v>
      </c>
      <c r="O71" s="12"/>
      <c r="P71" s="16" t="e">
        <f t="shared" si="13"/>
        <v>#NAME?</v>
      </c>
      <c r="Q71" s="16" t="e">
        <f t="shared" si="13"/>
        <v>#NAME?</v>
      </c>
      <c r="R71" s="16" t="e">
        <f t="shared" si="13"/>
        <v>#NAME?</v>
      </c>
      <c r="S71" s="16" t="e">
        <f t="shared" si="13"/>
        <v>#NAME?</v>
      </c>
      <c r="T71" s="16" t="e">
        <f t="shared" si="13"/>
        <v>#NAME?</v>
      </c>
      <c r="U71" s="16" t="e">
        <f t="shared" si="13"/>
        <v>#NAME?</v>
      </c>
      <c r="V71" s="16" t="e">
        <f t="shared" si="13"/>
        <v>#NAME?</v>
      </c>
      <c r="W71" s="16"/>
      <c r="X71" s="16" t="e">
        <f t="shared" si="8"/>
        <v>#NAME?</v>
      </c>
      <c r="Y71" s="16" t="e">
        <f t="shared" si="9"/>
        <v>#NAME?</v>
      </c>
      <c r="Z71" s="12"/>
      <c r="AA71" s="19" t="e">
        <f t="shared" si="10"/>
        <v>#NAME?</v>
      </c>
    </row>
    <row r="72" spans="1:27" x14ac:dyDescent="0.35">
      <c r="A72" s="4">
        <v>37711</v>
      </c>
      <c r="B72" s="16" t="e">
        <f>VLOOKUP($A72,#REF!,MATCH(B$13,fundheading,0),FALSE)*B$10</f>
        <v>#REF!</v>
      </c>
      <c r="C72" s="16" t="e">
        <f>VLOOKUP($A72,#REF!,MATCH(C$13,fundheading,0),FALSE)*C$10</f>
        <v>#REF!</v>
      </c>
      <c r="D72" s="16" t="e">
        <f>VLOOKUP($A72,#REF!,MATCH(D$13,fundheading,0),FALSE)*D$10</f>
        <v>#REF!</v>
      </c>
      <c r="E72" s="16" t="e">
        <f>VLOOKUP($A72,#REF!,MATCH(E$13,fundheading,0),FALSE)*E$10</f>
        <v>#REF!</v>
      </c>
      <c r="F72" s="16" t="e">
        <f>VLOOKUP($A72,#REF!,MATCH(F$13,fundheading,0),FALSE)*F$10</f>
        <v>#REF!</v>
      </c>
      <c r="G72" s="16" t="e">
        <f>VLOOKUP($A72,#REF!,MATCH(G$13,fundheading,0),FALSE)*G$10</f>
        <v>#REF!</v>
      </c>
      <c r="H72" s="16" t="e">
        <f>VLOOKUP($A72,#REF!,MATCH(H$13,fundheading,0),FALSE)*H$10</f>
        <v>#REF!</v>
      </c>
      <c r="I72" s="16"/>
      <c r="J72" s="16" t="e">
        <f>VLOOKUP($A72,#REF!,MATCH(J$13,fundheading,0),FALSE)*J$10</f>
        <v>#REF!</v>
      </c>
      <c r="K72" s="16" t="e">
        <f t="shared" si="5"/>
        <v>#REF!</v>
      </c>
      <c r="L72" s="12"/>
      <c r="M72" s="19" t="e">
        <f t="shared" si="14"/>
        <v>#REF!</v>
      </c>
      <c r="N72" s="41" t="e">
        <f>VLOOKUP($A72,#REF!,MATCH(N$14,fundheading,0),FALSE)</f>
        <v>#REF!</v>
      </c>
      <c r="O72" s="12"/>
      <c r="P72" s="16" t="e">
        <f t="shared" si="13"/>
        <v>#NAME?</v>
      </c>
      <c r="Q72" s="16" t="e">
        <f t="shared" si="13"/>
        <v>#NAME?</v>
      </c>
      <c r="R72" s="16" t="e">
        <f t="shared" si="13"/>
        <v>#NAME?</v>
      </c>
      <c r="S72" s="16" t="e">
        <f t="shared" si="13"/>
        <v>#NAME?</v>
      </c>
      <c r="T72" s="16" t="e">
        <f t="shared" si="13"/>
        <v>#NAME?</v>
      </c>
      <c r="U72" s="16" t="e">
        <f t="shared" si="13"/>
        <v>#NAME?</v>
      </c>
      <c r="V72" s="16" t="e">
        <f t="shared" si="13"/>
        <v>#NAME?</v>
      </c>
      <c r="W72" s="16"/>
      <c r="X72" s="16" t="e">
        <f t="shared" si="8"/>
        <v>#NAME?</v>
      </c>
      <c r="Y72" s="16" t="e">
        <f t="shared" si="9"/>
        <v>#NAME?</v>
      </c>
      <c r="Z72" s="12"/>
      <c r="AA72" s="19" t="e">
        <f t="shared" si="10"/>
        <v>#NAME?</v>
      </c>
    </row>
    <row r="73" spans="1:27" x14ac:dyDescent="0.35">
      <c r="A73" s="4">
        <v>37802</v>
      </c>
      <c r="B73" s="16" t="e">
        <f>VLOOKUP($A73,#REF!,MATCH(B$13,fundheading,0),FALSE)*B$10</f>
        <v>#REF!</v>
      </c>
      <c r="C73" s="16" t="e">
        <f>VLOOKUP($A73,#REF!,MATCH(C$13,fundheading,0),FALSE)*C$10</f>
        <v>#REF!</v>
      </c>
      <c r="D73" s="16" t="e">
        <f>VLOOKUP($A73,#REF!,MATCH(D$13,fundheading,0),FALSE)*D$10</f>
        <v>#REF!</v>
      </c>
      <c r="E73" s="16" t="e">
        <f>VLOOKUP($A73,#REF!,MATCH(E$13,fundheading,0),FALSE)*E$10</f>
        <v>#REF!</v>
      </c>
      <c r="F73" s="16" t="e">
        <f>VLOOKUP($A73,#REF!,MATCH(F$13,fundheading,0),FALSE)*F$10</f>
        <v>#REF!</v>
      </c>
      <c r="G73" s="16" t="e">
        <f>VLOOKUP($A73,#REF!,MATCH(G$13,fundheading,0),FALSE)*G$10</f>
        <v>#REF!</v>
      </c>
      <c r="H73" s="16" t="e">
        <f>VLOOKUP($A73,#REF!,MATCH(H$13,fundheading,0),FALSE)*H$10</f>
        <v>#REF!</v>
      </c>
      <c r="I73" s="16"/>
      <c r="J73" s="16" t="e">
        <f>VLOOKUP($A73,#REF!,MATCH(J$13,fundheading,0),FALSE)*J$10</f>
        <v>#REF!</v>
      </c>
      <c r="K73" s="16" t="e">
        <f t="shared" si="5"/>
        <v>#REF!</v>
      </c>
      <c r="L73" s="12"/>
      <c r="M73" s="19" t="e">
        <f t="shared" si="14"/>
        <v>#REF!</v>
      </c>
      <c r="N73" s="41" t="e">
        <f>VLOOKUP($A73,#REF!,MATCH(N$14,fundheading,0),FALSE)</f>
        <v>#REF!</v>
      </c>
      <c r="O73" s="12"/>
      <c r="P73" s="16" t="e">
        <f t="shared" si="13"/>
        <v>#NAME?</v>
      </c>
      <c r="Q73" s="16" t="e">
        <f t="shared" si="13"/>
        <v>#NAME?</v>
      </c>
      <c r="R73" s="16" t="e">
        <f t="shared" si="13"/>
        <v>#NAME?</v>
      </c>
      <c r="S73" s="16" t="e">
        <f t="shared" si="13"/>
        <v>#NAME?</v>
      </c>
      <c r="T73" s="16" t="e">
        <f t="shared" si="13"/>
        <v>#NAME?</v>
      </c>
      <c r="U73" s="16" t="e">
        <f t="shared" si="13"/>
        <v>#NAME?</v>
      </c>
      <c r="V73" s="16" t="e">
        <f t="shared" si="13"/>
        <v>#NAME?</v>
      </c>
      <c r="W73" s="16"/>
      <c r="X73" s="16" t="e">
        <f t="shared" si="8"/>
        <v>#NAME?</v>
      </c>
      <c r="Y73" s="16" t="e">
        <f t="shared" si="9"/>
        <v>#NAME?</v>
      </c>
      <c r="Z73" s="12"/>
      <c r="AA73" s="19" t="e">
        <f t="shared" si="10"/>
        <v>#NAME?</v>
      </c>
    </row>
    <row r="74" spans="1:27" x14ac:dyDescent="0.35">
      <c r="A74" s="4">
        <v>37894</v>
      </c>
      <c r="B74" s="16" t="e">
        <f>VLOOKUP($A74,#REF!,MATCH(B$13,fundheading,0),FALSE)*B$10</f>
        <v>#REF!</v>
      </c>
      <c r="C74" s="16" t="e">
        <f>VLOOKUP($A74,#REF!,MATCH(C$13,fundheading,0),FALSE)*C$10</f>
        <v>#REF!</v>
      </c>
      <c r="D74" s="16" t="e">
        <f>VLOOKUP($A74,#REF!,MATCH(D$13,fundheading,0),FALSE)*D$10</f>
        <v>#REF!</v>
      </c>
      <c r="E74" s="16" t="e">
        <f>VLOOKUP($A74,#REF!,MATCH(E$13,fundheading,0),FALSE)*E$10</f>
        <v>#REF!</v>
      </c>
      <c r="F74" s="16" t="e">
        <f>VLOOKUP($A74,#REF!,MATCH(F$13,fundheading,0),FALSE)*F$10</f>
        <v>#REF!</v>
      </c>
      <c r="G74" s="16" t="e">
        <f>VLOOKUP($A74,#REF!,MATCH(G$13,fundheading,0),FALSE)*G$10</f>
        <v>#REF!</v>
      </c>
      <c r="H74" s="16" t="e">
        <f>VLOOKUP($A74,#REF!,MATCH(H$13,fundheading,0),FALSE)*H$10</f>
        <v>#REF!</v>
      </c>
      <c r="I74" s="16"/>
      <c r="J74" s="16" t="e">
        <f>VLOOKUP($A74,#REF!,MATCH(J$13,fundheading,0),FALSE)*J$10</f>
        <v>#REF!</v>
      </c>
      <c r="K74" s="16" t="e">
        <f t="shared" si="5"/>
        <v>#REF!</v>
      </c>
      <c r="L74" s="12"/>
      <c r="M74" s="19" t="e">
        <f t="shared" si="14"/>
        <v>#REF!</v>
      </c>
      <c r="N74" s="41" t="e">
        <f>VLOOKUP($A74,#REF!,MATCH(N$14,fundheading,0),FALSE)</f>
        <v>#REF!</v>
      </c>
      <c r="O74" s="12"/>
      <c r="P74" s="16" t="e">
        <f t="shared" si="13"/>
        <v>#NAME?</v>
      </c>
      <c r="Q74" s="16" t="e">
        <f t="shared" si="13"/>
        <v>#NAME?</v>
      </c>
      <c r="R74" s="16" t="e">
        <f t="shared" si="13"/>
        <v>#NAME?</v>
      </c>
      <c r="S74" s="16" t="e">
        <f t="shared" si="13"/>
        <v>#NAME?</v>
      </c>
      <c r="T74" s="16" t="e">
        <f t="shared" si="13"/>
        <v>#NAME?</v>
      </c>
      <c r="U74" s="16" t="e">
        <f t="shared" si="13"/>
        <v>#NAME?</v>
      </c>
      <c r="V74" s="16" t="e">
        <f t="shared" si="13"/>
        <v>#NAME?</v>
      </c>
      <c r="W74" s="16"/>
      <c r="X74" s="16" t="e">
        <f t="shared" si="8"/>
        <v>#NAME?</v>
      </c>
      <c r="Y74" s="16" t="e">
        <f t="shared" si="9"/>
        <v>#NAME?</v>
      </c>
      <c r="Z74" s="12"/>
      <c r="AA74" s="19" t="e">
        <f t="shared" si="10"/>
        <v>#NAME?</v>
      </c>
    </row>
    <row r="75" spans="1:27" x14ac:dyDescent="0.35">
      <c r="A75" s="4">
        <v>37986</v>
      </c>
      <c r="B75" s="16" t="e">
        <f>VLOOKUP($A75,#REF!,MATCH(B$13,fundheading,0),FALSE)*B$10</f>
        <v>#REF!</v>
      </c>
      <c r="C75" s="16" t="e">
        <f>VLOOKUP($A75,#REF!,MATCH(C$13,fundheading,0),FALSE)*C$10</f>
        <v>#REF!</v>
      </c>
      <c r="D75" s="16" t="e">
        <f>VLOOKUP($A75,#REF!,MATCH(D$13,fundheading,0),FALSE)*D$10</f>
        <v>#REF!</v>
      </c>
      <c r="E75" s="16" t="e">
        <f>VLOOKUP($A75,#REF!,MATCH(E$13,fundheading,0),FALSE)*E$10</f>
        <v>#REF!</v>
      </c>
      <c r="F75" s="16" t="e">
        <f>VLOOKUP($A75,#REF!,MATCH(F$13,fundheading,0),FALSE)*F$10</f>
        <v>#REF!</v>
      </c>
      <c r="G75" s="16" t="e">
        <f>VLOOKUP($A75,#REF!,MATCH(G$13,fundheading,0),FALSE)*G$10</f>
        <v>#REF!</v>
      </c>
      <c r="H75" s="16" t="e">
        <f>VLOOKUP($A75,#REF!,MATCH(H$13,fundheading,0),FALSE)*H$10</f>
        <v>#REF!</v>
      </c>
      <c r="I75" s="16"/>
      <c r="J75" s="16" t="e">
        <f>VLOOKUP($A75,#REF!,MATCH(J$13,fundheading,0),FALSE)*J$10</f>
        <v>#REF!</v>
      </c>
      <c r="K75" s="16" t="e">
        <f t="shared" si="5"/>
        <v>#REF!</v>
      </c>
      <c r="L75" s="12"/>
      <c r="M75" s="19" t="e">
        <f t="shared" si="14"/>
        <v>#REF!</v>
      </c>
      <c r="N75" s="41" t="e">
        <f>VLOOKUP($A75,#REF!,MATCH(N$14,fundheading,0),FALSE)</f>
        <v>#REF!</v>
      </c>
      <c r="O75" s="12"/>
      <c r="P75" s="16" t="e">
        <f t="shared" si="13"/>
        <v>#NAME?</v>
      </c>
      <c r="Q75" s="16" t="e">
        <f t="shared" si="13"/>
        <v>#NAME?</v>
      </c>
      <c r="R75" s="16" t="e">
        <f t="shared" si="13"/>
        <v>#NAME?</v>
      </c>
      <c r="S75" s="16" t="e">
        <f t="shared" si="13"/>
        <v>#NAME?</v>
      </c>
      <c r="T75" s="16" t="e">
        <f t="shared" si="13"/>
        <v>#NAME?</v>
      </c>
      <c r="U75" s="16" t="e">
        <f t="shared" si="13"/>
        <v>#NAME?</v>
      </c>
      <c r="V75" s="16" t="e">
        <f t="shared" si="13"/>
        <v>#NAME?</v>
      </c>
      <c r="W75" s="16"/>
      <c r="X75" s="16" t="e">
        <f t="shared" si="8"/>
        <v>#NAME?</v>
      </c>
      <c r="Y75" s="16" t="e">
        <f t="shared" si="9"/>
        <v>#NAME?</v>
      </c>
      <c r="Z75" s="12"/>
      <c r="AA75" s="19" t="e">
        <f t="shared" si="10"/>
        <v>#NAME?</v>
      </c>
    </row>
    <row r="76" spans="1:27" x14ac:dyDescent="0.35">
      <c r="A76" s="4">
        <v>38077</v>
      </c>
      <c r="B76" s="16" t="e">
        <f>VLOOKUP($A76,#REF!,MATCH(B$13,fundheading,0),FALSE)*B$10</f>
        <v>#REF!</v>
      </c>
      <c r="C76" s="16" t="e">
        <f>VLOOKUP($A76,#REF!,MATCH(C$13,fundheading,0),FALSE)*C$10</f>
        <v>#REF!</v>
      </c>
      <c r="D76" s="16" t="e">
        <f>VLOOKUP($A76,#REF!,MATCH(D$13,fundheading,0),FALSE)*D$10</f>
        <v>#REF!</v>
      </c>
      <c r="E76" s="16" t="e">
        <f>VLOOKUP($A76,#REF!,MATCH(E$13,fundheading,0),FALSE)*E$10</f>
        <v>#REF!</v>
      </c>
      <c r="F76" s="16" t="e">
        <f>VLOOKUP($A76,#REF!,MATCH(F$13,fundheading,0),FALSE)*F$10</f>
        <v>#REF!</v>
      </c>
      <c r="G76" s="16" t="e">
        <f>VLOOKUP($A76,#REF!,MATCH(G$13,fundheading,0),FALSE)*G$10</f>
        <v>#REF!</v>
      </c>
      <c r="H76" s="16" t="e">
        <f>VLOOKUP($A76,#REF!,MATCH(H$13,fundheading,0),FALSE)*H$10</f>
        <v>#REF!</v>
      </c>
      <c r="I76" s="16"/>
      <c r="J76" s="16" t="e">
        <f>VLOOKUP($A76,#REF!,MATCH(J$13,fundheading,0),FALSE)*J$10</f>
        <v>#REF!</v>
      </c>
      <c r="K76" s="16" t="e">
        <f t="shared" si="5"/>
        <v>#REF!</v>
      </c>
      <c r="L76" s="12"/>
      <c r="M76" s="19" t="e">
        <f t="shared" si="14"/>
        <v>#REF!</v>
      </c>
      <c r="N76" s="41" t="e">
        <f>VLOOKUP($A76,#REF!,MATCH(N$14,fundheading,0),FALSE)</f>
        <v>#REF!</v>
      </c>
      <c r="O76" s="12"/>
      <c r="P76" s="16" t="e">
        <f t="shared" si="13"/>
        <v>#NAME?</v>
      </c>
      <c r="Q76" s="16" t="e">
        <f t="shared" si="13"/>
        <v>#NAME?</v>
      </c>
      <c r="R76" s="16" t="e">
        <f t="shared" si="13"/>
        <v>#NAME?</v>
      </c>
      <c r="S76" s="16" t="e">
        <f t="shared" si="13"/>
        <v>#NAME?</v>
      </c>
      <c r="T76" s="16" t="e">
        <f t="shared" si="13"/>
        <v>#NAME?</v>
      </c>
      <c r="U76" s="16" t="e">
        <f t="shared" si="13"/>
        <v>#NAME?</v>
      </c>
      <c r="V76" s="16" t="e">
        <f t="shared" si="13"/>
        <v>#NAME?</v>
      </c>
      <c r="W76" s="16"/>
      <c r="X76" s="16" t="e">
        <f t="shared" si="8"/>
        <v>#NAME?</v>
      </c>
      <c r="Y76" s="16" t="e">
        <f t="shared" si="9"/>
        <v>#NAME?</v>
      </c>
      <c r="Z76" s="12"/>
      <c r="AA76" s="19" t="e">
        <f t="shared" si="10"/>
        <v>#NAME?</v>
      </c>
    </row>
    <row r="77" spans="1:27" x14ac:dyDescent="0.35">
      <c r="A77" s="4">
        <v>38168</v>
      </c>
      <c r="B77" s="16" t="e">
        <f>VLOOKUP($A77,#REF!,MATCH(B$13,fundheading,0),FALSE)*B$10</f>
        <v>#REF!</v>
      </c>
      <c r="C77" s="16" t="e">
        <f>VLOOKUP($A77,#REF!,MATCH(C$13,fundheading,0),FALSE)*C$10</f>
        <v>#REF!</v>
      </c>
      <c r="D77" s="16" t="e">
        <f>VLOOKUP($A77,#REF!,MATCH(D$13,fundheading,0),FALSE)*D$10</f>
        <v>#REF!</v>
      </c>
      <c r="E77" s="16" t="e">
        <f>VLOOKUP($A77,#REF!,MATCH(E$13,fundheading,0),FALSE)*E$10</f>
        <v>#REF!</v>
      </c>
      <c r="F77" s="16" t="e">
        <f>VLOOKUP($A77,#REF!,MATCH(F$13,fundheading,0),FALSE)*F$10</f>
        <v>#REF!</v>
      </c>
      <c r="G77" s="16" t="e">
        <f>VLOOKUP($A77,#REF!,MATCH(G$13,fundheading,0),FALSE)*G$10</f>
        <v>#REF!</v>
      </c>
      <c r="H77" s="16" t="e">
        <f>VLOOKUP($A77,#REF!,MATCH(H$13,fundheading,0),FALSE)*H$10</f>
        <v>#REF!</v>
      </c>
      <c r="I77" s="16"/>
      <c r="J77" s="16" t="e">
        <f>VLOOKUP($A77,#REF!,MATCH(J$13,fundheading,0),FALSE)*J$10</f>
        <v>#REF!</v>
      </c>
      <c r="K77" s="16" t="e">
        <f t="shared" si="5"/>
        <v>#REF!</v>
      </c>
      <c r="L77" s="12"/>
      <c r="M77" s="19" t="e">
        <f t="shared" si="14"/>
        <v>#REF!</v>
      </c>
      <c r="N77" s="41" t="e">
        <f>VLOOKUP($A77,#REF!,MATCH(N$14,fundheading,0),FALSE)</f>
        <v>#REF!</v>
      </c>
      <c r="O77" s="12"/>
      <c r="P77" s="16" t="e">
        <f t="shared" si="13"/>
        <v>#NAME?</v>
      </c>
      <c r="Q77" s="16" t="e">
        <f t="shared" si="13"/>
        <v>#NAME?</v>
      </c>
      <c r="R77" s="16" t="e">
        <f t="shared" si="13"/>
        <v>#NAME?</v>
      </c>
      <c r="S77" s="16" t="e">
        <f t="shared" si="13"/>
        <v>#NAME?</v>
      </c>
      <c r="T77" s="16" t="e">
        <f t="shared" si="13"/>
        <v>#NAME?</v>
      </c>
      <c r="U77" s="16" t="e">
        <f t="shared" si="13"/>
        <v>#NAME?</v>
      </c>
      <c r="V77" s="16" t="e">
        <f t="shared" si="13"/>
        <v>#NAME?</v>
      </c>
      <c r="W77" s="16"/>
      <c r="X77" s="16" t="e">
        <f t="shared" si="8"/>
        <v>#NAME?</v>
      </c>
      <c r="Y77" s="16" t="e">
        <f t="shared" si="9"/>
        <v>#NAME?</v>
      </c>
      <c r="Z77" s="12"/>
      <c r="AA77" s="19" t="e">
        <f t="shared" si="10"/>
        <v>#NAME?</v>
      </c>
    </row>
    <row r="78" spans="1:27" x14ac:dyDescent="0.35">
      <c r="A78" s="4">
        <v>38260</v>
      </c>
      <c r="B78" s="16" t="e">
        <f>VLOOKUP($A78,#REF!,MATCH(B$13,fundheading,0),FALSE)*B$10</f>
        <v>#REF!</v>
      </c>
      <c r="C78" s="16" t="e">
        <f>VLOOKUP($A78,#REF!,MATCH(C$13,fundheading,0),FALSE)*C$10</f>
        <v>#REF!</v>
      </c>
      <c r="D78" s="16" t="e">
        <f>VLOOKUP($A78,#REF!,MATCH(D$13,fundheading,0),FALSE)*D$10</f>
        <v>#REF!</v>
      </c>
      <c r="E78" s="16" t="e">
        <f>VLOOKUP($A78,#REF!,MATCH(E$13,fundheading,0),FALSE)*E$10</f>
        <v>#REF!</v>
      </c>
      <c r="F78" s="16" t="e">
        <f>VLOOKUP($A78,#REF!,MATCH(F$13,fundheading,0),FALSE)*F$10</f>
        <v>#REF!</v>
      </c>
      <c r="G78" s="16" t="e">
        <f>VLOOKUP($A78,#REF!,MATCH(G$13,fundheading,0),FALSE)*G$10</f>
        <v>#REF!</v>
      </c>
      <c r="H78" s="16" t="e">
        <f>VLOOKUP($A78,#REF!,MATCH(H$13,fundheading,0),FALSE)*H$10</f>
        <v>#REF!</v>
      </c>
      <c r="I78" s="16"/>
      <c r="J78" s="16" t="e">
        <f>VLOOKUP($A78,#REF!,MATCH(J$13,fundheading,0),FALSE)*J$10</f>
        <v>#REF!</v>
      </c>
      <c r="K78" s="16" t="e">
        <f t="shared" si="5"/>
        <v>#REF!</v>
      </c>
      <c r="L78" s="12"/>
      <c r="M78" s="19" t="e">
        <f t="shared" si="14"/>
        <v>#REF!</v>
      </c>
      <c r="N78" s="41" t="e">
        <f>VLOOKUP($A78,#REF!,MATCH(N$14,fundheading,0),FALSE)</f>
        <v>#REF!</v>
      </c>
      <c r="O78" s="12"/>
      <c r="P78" s="16" t="e">
        <f t="shared" si="13"/>
        <v>#NAME?</v>
      </c>
      <c r="Q78" s="16" t="e">
        <f t="shared" si="13"/>
        <v>#NAME?</v>
      </c>
      <c r="R78" s="16" t="e">
        <f t="shared" si="13"/>
        <v>#NAME?</v>
      </c>
      <c r="S78" s="16" t="e">
        <f t="shared" si="13"/>
        <v>#NAME?</v>
      </c>
      <c r="T78" s="16" t="e">
        <f t="shared" si="13"/>
        <v>#NAME?</v>
      </c>
      <c r="U78" s="16" t="e">
        <f t="shared" si="13"/>
        <v>#NAME?</v>
      </c>
      <c r="V78" s="16" t="e">
        <f t="shared" si="13"/>
        <v>#NAME?</v>
      </c>
      <c r="W78" s="16"/>
      <c r="X78" s="16" t="e">
        <f t="shared" si="8"/>
        <v>#NAME?</v>
      </c>
      <c r="Y78" s="16" t="e">
        <f t="shared" si="9"/>
        <v>#NAME?</v>
      </c>
      <c r="Z78" s="12"/>
      <c r="AA78" s="19" t="e">
        <f t="shared" si="10"/>
        <v>#NAME?</v>
      </c>
    </row>
    <row r="79" spans="1:27" x14ac:dyDescent="0.35">
      <c r="A79" s="4">
        <v>38352</v>
      </c>
      <c r="B79" s="16" t="e">
        <f>VLOOKUP($A79,#REF!,MATCH(B$13,fundheading,0),FALSE)*B$10</f>
        <v>#REF!</v>
      </c>
      <c r="C79" s="16" t="e">
        <f>VLOOKUP($A79,#REF!,MATCH(C$13,fundheading,0),FALSE)*C$10</f>
        <v>#REF!</v>
      </c>
      <c r="D79" s="16" t="e">
        <f>VLOOKUP($A79,#REF!,MATCH(D$13,fundheading,0),FALSE)*D$10</f>
        <v>#REF!</v>
      </c>
      <c r="E79" s="16" t="e">
        <f>VLOOKUP($A79,#REF!,MATCH(E$13,fundheading,0),FALSE)*E$10</f>
        <v>#REF!</v>
      </c>
      <c r="F79" s="16" t="e">
        <f>VLOOKUP($A79,#REF!,MATCH(F$13,fundheading,0),FALSE)*F$10</f>
        <v>#REF!</v>
      </c>
      <c r="G79" s="16" t="e">
        <f>VLOOKUP($A79,#REF!,MATCH(G$13,fundheading,0),FALSE)*G$10</f>
        <v>#REF!</v>
      </c>
      <c r="H79" s="16" t="e">
        <f>VLOOKUP($A79,#REF!,MATCH(H$13,fundheading,0),FALSE)*H$10</f>
        <v>#REF!</v>
      </c>
      <c r="I79" s="16"/>
      <c r="J79" s="16" t="e">
        <f>VLOOKUP($A79,#REF!,MATCH(J$13,fundheading,0),FALSE)*J$10</f>
        <v>#REF!</v>
      </c>
      <c r="K79" s="16" t="e">
        <f t="shared" si="5"/>
        <v>#REF!</v>
      </c>
      <c r="L79" s="12"/>
      <c r="M79" s="19" t="e">
        <f t="shared" si="14"/>
        <v>#REF!</v>
      </c>
      <c r="N79" s="41" t="e">
        <f>VLOOKUP($A79,#REF!,MATCH(N$14,fundheading,0),FALSE)</f>
        <v>#REF!</v>
      </c>
      <c r="O79" s="12"/>
      <c r="P79" s="16" t="e">
        <f t="shared" si="13"/>
        <v>#NAME?</v>
      </c>
      <c r="Q79" s="16" t="e">
        <f t="shared" si="13"/>
        <v>#NAME?</v>
      </c>
      <c r="R79" s="16" t="e">
        <f t="shared" si="13"/>
        <v>#NAME?</v>
      </c>
      <c r="S79" s="16" t="e">
        <f t="shared" si="13"/>
        <v>#NAME?</v>
      </c>
      <c r="T79" s="16" t="e">
        <f t="shared" si="13"/>
        <v>#NAME?</v>
      </c>
      <c r="U79" s="16" t="e">
        <f t="shared" si="13"/>
        <v>#NAME?</v>
      </c>
      <c r="V79" s="16" t="e">
        <f t="shared" si="13"/>
        <v>#NAME?</v>
      </c>
      <c r="W79" s="16"/>
      <c r="X79" s="16" t="e">
        <f t="shared" si="8"/>
        <v>#NAME?</v>
      </c>
      <c r="Y79" s="16" t="e">
        <f t="shared" si="9"/>
        <v>#NAME?</v>
      </c>
      <c r="Z79" s="12"/>
      <c r="AA79" s="19" t="e">
        <f t="shared" si="10"/>
        <v>#NAME?</v>
      </c>
    </row>
    <row r="80" spans="1:27" x14ac:dyDescent="0.35">
      <c r="A80" s="4">
        <v>38442</v>
      </c>
      <c r="B80" s="16" t="e">
        <f>VLOOKUP($A80,#REF!,MATCH(B$13,fundheading,0),FALSE)*B$10</f>
        <v>#REF!</v>
      </c>
      <c r="C80" s="16" t="e">
        <f>VLOOKUP($A80,#REF!,MATCH(C$13,fundheading,0),FALSE)*C$10</f>
        <v>#REF!</v>
      </c>
      <c r="D80" s="16" t="e">
        <f>VLOOKUP($A80,#REF!,MATCH(D$13,fundheading,0),FALSE)*D$10</f>
        <v>#REF!</v>
      </c>
      <c r="E80" s="16" t="e">
        <f>VLOOKUP($A80,#REF!,MATCH(E$13,fundheading,0),FALSE)*E$10</f>
        <v>#REF!</v>
      </c>
      <c r="F80" s="16" t="e">
        <f>VLOOKUP($A80,#REF!,MATCH(F$13,fundheading,0),FALSE)*F$10</f>
        <v>#REF!</v>
      </c>
      <c r="G80" s="16" t="e">
        <f>VLOOKUP($A80,#REF!,MATCH(G$13,fundheading,0),FALSE)*G$10</f>
        <v>#REF!</v>
      </c>
      <c r="H80" s="16" t="e">
        <f>VLOOKUP($A80,#REF!,MATCH(H$13,fundheading,0),FALSE)*H$10</f>
        <v>#REF!</v>
      </c>
      <c r="I80" s="16"/>
      <c r="J80" s="16" t="e">
        <f>VLOOKUP($A80,#REF!,MATCH(J$13,fundheading,0),FALSE)*J$10</f>
        <v>#REF!</v>
      </c>
      <c r="K80" s="16" t="e">
        <f t="shared" si="5"/>
        <v>#REF!</v>
      </c>
      <c r="L80" s="12"/>
      <c r="M80" s="19" t="e">
        <f t="shared" si="14"/>
        <v>#REF!</v>
      </c>
      <c r="N80" s="41" t="e">
        <f>VLOOKUP($A80,#REF!,MATCH(N$14,fundheading,0),FALSE)</f>
        <v>#REF!</v>
      </c>
      <c r="O80" s="12"/>
      <c r="P80" s="16" t="e">
        <f t="shared" si="13"/>
        <v>#NAME?</v>
      </c>
      <c r="Q80" s="16" t="e">
        <f t="shared" si="13"/>
        <v>#NAME?</v>
      </c>
      <c r="R80" s="16" t="e">
        <f t="shared" si="13"/>
        <v>#NAME?</v>
      </c>
      <c r="S80" s="16" t="e">
        <f t="shared" si="13"/>
        <v>#NAME?</v>
      </c>
      <c r="T80" s="16" t="e">
        <f t="shared" si="13"/>
        <v>#NAME?</v>
      </c>
      <c r="U80" s="16" t="e">
        <f t="shared" si="13"/>
        <v>#NAME?</v>
      </c>
      <c r="V80" s="16" t="e">
        <f t="shared" si="13"/>
        <v>#NAME?</v>
      </c>
      <c r="W80" s="16"/>
      <c r="X80" s="16" t="e">
        <f t="shared" si="8"/>
        <v>#NAME?</v>
      </c>
      <c r="Y80" s="16" t="e">
        <f t="shared" si="9"/>
        <v>#NAME?</v>
      </c>
      <c r="Z80" s="12"/>
      <c r="AA80" s="19" t="e">
        <f t="shared" si="10"/>
        <v>#NAME?</v>
      </c>
    </row>
    <row r="81" spans="1:27" x14ac:dyDescent="0.35">
      <c r="A81" s="4">
        <v>38533</v>
      </c>
      <c r="B81" s="16" t="e">
        <f>VLOOKUP($A81,#REF!,MATCH(B$13,fundheading,0),FALSE)*B$10</f>
        <v>#REF!</v>
      </c>
      <c r="C81" s="16" t="e">
        <f>VLOOKUP($A81,#REF!,MATCH(C$13,fundheading,0),FALSE)*C$10</f>
        <v>#REF!</v>
      </c>
      <c r="D81" s="16" t="e">
        <f>VLOOKUP($A81,#REF!,MATCH(D$13,fundheading,0),FALSE)*D$10</f>
        <v>#REF!</v>
      </c>
      <c r="E81" s="16" t="e">
        <f>VLOOKUP($A81,#REF!,MATCH(E$13,fundheading,0),FALSE)*E$10</f>
        <v>#REF!</v>
      </c>
      <c r="F81" s="16" t="e">
        <f>VLOOKUP($A81,#REF!,MATCH(F$13,fundheading,0),FALSE)*F$10</f>
        <v>#REF!</v>
      </c>
      <c r="G81" s="16" t="e">
        <f>VLOOKUP($A81,#REF!,MATCH(G$13,fundheading,0),FALSE)*G$10</f>
        <v>#REF!</v>
      </c>
      <c r="H81" s="16" t="e">
        <f>VLOOKUP($A81,#REF!,MATCH(H$13,fundheading,0),FALSE)*H$10</f>
        <v>#REF!</v>
      </c>
      <c r="I81" s="16"/>
      <c r="J81" s="16" t="e">
        <f>VLOOKUP($A81,#REF!,MATCH(J$13,fundheading,0),FALSE)*J$10</f>
        <v>#REF!</v>
      </c>
      <c r="K81" s="16" t="e">
        <f t="shared" ref="K81:K107" si="15">J81/$A$3</f>
        <v>#REF!</v>
      </c>
      <c r="L81" s="12"/>
      <c r="M81" s="19" t="e">
        <f t="shared" si="14"/>
        <v>#REF!</v>
      </c>
      <c r="N81" s="41" t="e">
        <f>VLOOKUP($A81,#REF!,MATCH(N$14,fundheading,0),FALSE)</f>
        <v>#REF!</v>
      </c>
      <c r="O81" s="12"/>
      <c r="P81" s="16" t="e">
        <f t="shared" ref="P81:V96" si="16">VLOOKUP($A81,cashflows,MATCH(P$13,fundheading,0),FALSE)*P$10</f>
        <v>#NAME?</v>
      </c>
      <c r="Q81" s="16" t="e">
        <f t="shared" si="16"/>
        <v>#NAME?</v>
      </c>
      <c r="R81" s="16" t="e">
        <f t="shared" si="16"/>
        <v>#NAME?</v>
      </c>
      <c r="S81" s="16" t="e">
        <f t="shared" si="16"/>
        <v>#NAME?</v>
      </c>
      <c r="T81" s="16" t="e">
        <f t="shared" si="16"/>
        <v>#NAME?</v>
      </c>
      <c r="U81" s="16" t="e">
        <f t="shared" si="16"/>
        <v>#NAME?</v>
      </c>
      <c r="V81" s="16" t="e">
        <f t="shared" si="16"/>
        <v>#NAME?</v>
      </c>
      <c r="W81" s="16"/>
      <c r="X81" s="16" t="e">
        <f t="shared" ref="X81:X107" si="17">VLOOKUP($A81,cashflows,MATCH(X$13,fundheading,0),FALSE)*X$10</f>
        <v>#NAME?</v>
      </c>
      <c r="Y81" s="16" t="e">
        <f t="shared" ref="Y81:Y107" si="18">X81/$A$3</f>
        <v>#NAME?</v>
      </c>
      <c r="Z81" s="12"/>
      <c r="AA81" s="19" t="e">
        <f t="shared" ref="AA81:AA107" si="19">P81+Q81+R81+S81+T81+Y81</f>
        <v>#NAME?</v>
      </c>
    </row>
    <row r="82" spans="1:27" x14ac:dyDescent="0.35">
      <c r="A82" s="4">
        <v>38625</v>
      </c>
      <c r="B82" s="16" t="e">
        <f>VLOOKUP($A82,#REF!,MATCH(B$13,fundheading,0),FALSE)*B$10</f>
        <v>#REF!</v>
      </c>
      <c r="C82" s="16" t="e">
        <f>VLOOKUP($A82,#REF!,MATCH(C$13,fundheading,0),FALSE)*C$10</f>
        <v>#REF!</v>
      </c>
      <c r="D82" s="16" t="e">
        <f>VLOOKUP($A82,#REF!,MATCH(D$13,fundheading,0),FALSE)*D$10</f>
        <v>#REF!</v>
      </c>
      <c r="E82" s="16" t="e">
        <f>VLOOKUP($A82,#REF!,MATCH(E$13,fundheading,0),FALSE)*E$10</f>
        <v>#REF!</v>
      </c>
      <c r="F82" s="16" t="e">
        <f>VLOOKUP($A82,#REF!,MATCH(F$13,fundheading,0),FALSE)*F$10</f>
        <v>#REF!</v>
      </c>
      <c r="G82" s="16" t="e">
        <f>VLOOKUP($A82,#REF!,MATCH(G$13,fundheading,0),FALSE)*G$10</f>
        <v>#REF!</v>
      </c>
      <c r="H82" s="16" t="e">
        <f>VLOOKUP($A82,#REF!,MATCH(H$13,fundheading,0),FALSE)*H$10</f>
        <v>#REF!</v>
      </c>
      <c r="I82" s="16"/>
      <c r="J82" s="16" t="e">
        <f>VLOOKUP($A82,#REF!,MATCH(J$13,fundheading,0),FALSE)*J$10</f>
        <v>#REF!</v>
      </c>
      <c r="K82" s="16" t="e">
        <f t="shared" si="15"/>
        <v>#REF!</v>
      </c>
      <c r="L82" s="12"/>
      <c r="M82" s="19" t="e">
        <f t="shared" si="14"/>
        <v>#REF!</v>
      </c>
      <c r="N82" s="41" t="e">
        <f>VLOOKUP($A82,#REF!,MATCH(N$14,fundheading,0),FALSE)</f>
        <v>#REF!</v>
      </c>
      <c r="O82" s="12"/>
      <c r="P82" s="16" t="e">
        <f t="shared" si="16"/>
        <v>#NAME?</v>
      </c>
      <c r="Q82" s="16" t="e">
        <f t="shared" si="16"/>
        <v>#NAME?</v>
      </c>
      <c r="R82" s="16" t="e">
        <f t="shared" si="16"/>
        <v>#NAME?</v>
      </c>
      <c r="S82" s="16" t="e">
        <f t="shared" si="16"/>
        <v>#NAME?</v>
      </c>
      <c r="T82" s="16" t="e">
        <f t="shared" si="16"/>
        <v>#NAME?</v>
      </c>
      <c r="U82" s="16" t="e">
        <f t="shared" si="16"/>
        <v>#NAME?</v>
      </c>
      <c r="V82" s="16" t="e">
        <f t="shared" si="16"/>
        <v>#NAME?</v>
      </c>
      <c r="W82" s="16"/>
      <c r="X82" s="16" t="e">
        <f t="shared" si="17"/>
        <v>#NAME?</v>
      </c>
      <c r="Y82" s="16" t="e">
        <f t="shared" si="18"/>
        <v>#NAME?</v>
      </c>
      <c r="Z82" s="12"/>
      <c r="AA82" s="19" t="e">
        <f t="shared" si="19"/>
        <v>#NAME?</v>
      </c>
    </row>
    <row r="83" spans="1:27" x14ac:dyDescent="0.35">
      <c r="A83" s="4">
        <v>38717</v>
      </c>
      <c r="B83" s="16" t="e">
        <f>VLOOKUP($A83,#REF!,MATCH(B$13,fundheading,0),FALSE)*B$10</f>
        <v>#REF!</v>
      </c>
      <c r="C83" s="16" t="e">
        <f>VLOOKUP($A83,#REF!,MATCH(C$13,fundheading,0),FALSE)*C$10</f>
        <v>#REF!</v>
      </c>
      <c r="D83" s="16" t="e">
        <f>VLOOKUP($A83,#REF!,MATCH(D$13,fundheading,0),FALSE)*D$10</f>
        <v>#REF!</v>
      </c>
      <c r="E83" s="16" t="e">
        <f>VLOOKUP($A83,#REF!,MATCH(E$13,fundheading,0),FALSE)*E$10</f>
        <v>#REF!</v>
      </c>
      <c r="F83" s="16" t="e">
        <f>VLOOKUP($A83,#REF!,MATCH(F$13,fundheading,0),FALSE)*F$10</f>
        <v>#REF!</v>
      </c>
      <c r="G83" s="16" t="e">
        <f>VLOOKUP($A83,#REF!,MATCH(G$13,fundheading,0),FALSE)*G$10</f>
        <v>#REF!</v>
      </c>
      <c r="H83" s="16" t="e">
        <f>VLOOKUP($A83,#REF!,MATCH(H$13,fundheading,0),FALSE)*H$10</f>
        <v>#REF!</v>
      </c>
      <c r="I83" s="16"/>
      <c r="J83" s="16" t="e">
        <f>VLOOKUP($A83,#REF!,MATCH(J$13,fundheading,0),FALSE)*J$10</f>
        <v>#REF!</v>
      </c>
      <c r="K83" s="16" t="e">
        <f t="shared" si="15"/>
        <v>#REF!</v>
      </c>
      <c r="L83" s="12"/>
      <c r="M83" s="19" t="e">
        <f t="shared" si="14"/>
        <v>#REF!</v>
      </c>
      <c r="N83" s="41" t="e">
        <f>VLOOKUP($A83,#REF!,MATCH(N$14,fundheading,0),FALSE)</f>
        <v>#REF!</v>
      </c>
      <c r="O83" s="12"/>
      <c r="P83" s="16" t="e">
        <f t="shared" si="16"/>
        <v>#NAME?</v>
      </c>
      <c r="Q83" s="16" t="e">
        <f t="shared" si="16"/>
        <v>#NAME?</v>
      </c>
      <c r="R83" s="16" t="e">
        <f t="shared" si="16"/>
        <v>#NAME?</v>
      </c>
      <c r="S83" s="16" t="e">
        <f t="shared" si="16"/>
        <v>#NAME?</v>
      </c>
      <c r="T83" s="16" t="e">
        <f t="shared" si="16"/>
        <v>#NAME?</v>
      </c>
      <c r="U83" s="16" t="e">
        <f t="shared" si="16"/>
        <v>#NAME?</v>
      </c>
      <c r="V83" s="16" t="e">
        <f t="shared" si="16"/>
        <v>#NAME?</v>
      </c>
      <c r="W83" s="16"/>
      <c r="X83" s="16" t="e">
        <f t="shared" si="17"/>
        <v>#NAME?</v>
      </c>
      <c r="Y83" s="16" t="e">
        <f t="shared" si="18"/>
        <v>#NAME?</v>
      </c>
      <c r="Z83" s="12"/>
      <c r="AA83" s="19" t="e">
        <f t="shared" si="19"/>
        <v>#NAME?</v>
      </c>
    </row>
    <row r="84" spans="1:27" x14ac:dyDescent="0.35">
      <c r="A84" s="4">
        <v>38807</v>
      </c>
      <c r="B84" s="16" t="e">
        <f>VLOOKUP($A84,#REF!,MATCH(B$13,fundheading,0),FALSE)*B$10</f>
        <v>#REF!</v>
      </c>
      <c r="C84" s="16" t="e">
        <f>VLOOKUP($A84,#REF!,MATCH(C$13,fundheading,0),FALSE)*C$10</f>
        <v>#REF!</v>
      </c>
      <c r="D84" s="16" t="e">
        <f>VLOOKUP($A84,#REF!,MATCH(D$13,fundheading,0),FALSE)*D$10</f>
        <v>#REF!</v>
      </c>
      <c r="E84" s="16" t="e">
        <f>VLOOKUP($A84,#REF!,MATCH(E$13,fundheading,0),FALSE)*E$10</f>
        <v>#REF!</v>
      </c>
      <c r="F84" s="16" t="e">
        <f>VLOOKUP($A84,#REF!,MATCH(F$13,fundheading,0),FALSE)*F$10</f>
        <v>#REF!</v>
      </c>
      <c r="G84" s="16" t="e">
        <f>VLOOKUP($A84,#REF!,MATCH(G$13,fundheading,0),FALSE)*G$10</f>
        <v>#REF!</v>
      </c>
      <c r="H84" s="16" t="e">
        <f>VLOOKUP($A84,#REF!,MATCH(H$13,fundheading,0),FALSE)*H$10</f>
        <v>#REF!</v>
      </c>
      <c r="I84" s="16"/>
      <c r="J84" s="16" t="e">
        <f>VLOOKUP($A84,#REF!,MATCH(J$13,fundheading,0),FALSE)*J$10</f>
        <v>#REF!</v>
      </c>
      <c r="K84" s="16" t="e">
        <f t="shared" si="15"/>
        <v>#REF!</v>
      </c>
      <c r="L84" s="12"/>
      <c r="M84" s="19" t="e">
        <f t="shared" si="14"/>
        <v>#REF!</v>
      </c>
      <c r="N84" s="41" t="e">
        <f>VLOOKUP($A84,#REF!,MATCH(N$14,fundheading,0),FALSE)</f>
        <v>#REF!</v>
      </c>
      <c r="O84" s="12"/>
      <c r="P84" s="16" t="e">
        <f t="shared" si="16"/>
        <v>#NAME?</v>
      </c>
      <c r="Q84" s="16" t="e">
        <f t="shared" si="16"/>
        <v>#NAME?</v>
      </c>
      <c r="R84" s="16" t="e">
        <f t="shared" si="16"/>
        <v>#NAME?</v>
      </c>
      <c r="S84" s="16" t="e">
        <f t="shared" si="16"/>
        <v>#NAME?</v>
      </c>
      <c r="T84" s="16" t="e">
        <f t="shared" si="16"/>
        <v>#NAME?</v>
      </c>
      <c r="U84" s="16" t="e">
        <f t="shared" si="16"/>
        <v>#NAME?</v>
      </c>
      <c r="V84" s="16" t="e">
        <f t="shared" si="16"/>
        <v>#NAME?</v>
      </c>
      <c r="W84" s="16"/>
      <c r="X84" s="16" t="e">
        <f t="shared" si="17"/>
        <v>#NAME?</v>
      </c>
      <c r="Y84" s="16" t="e">
        <f t="shared" si="18"/>
        <v>#NAME?</v>
      </c>
      <c r="Z84" s="12"/>
      <c r="AA84" s="19" t="e">
        <f t="shared" si="19"/>
        <v>#NAME?</v>
      </c>
    </row>
    <row r="85" spans="1:27" x14ac:dyDescent="0.35">
      <c r="A85" s="4">
        <v>38898</v>
      </c>
      <c r="B85" s="16" t="e">
        <f>VLOOKUP($A85,#REF!,MATCH(B$13,fundheading,0),FALSE)*B$10</f>
        <v>#REF!</v>
      </c>
      <c r="C85" s="16" t="e">
        <f>VLOOKUP($A85,#REF!,MATCH(C$13,fundheading,0),FALSE)*C$10</f>
        <v>#REF!</v>
      </c>
      <c r="D85" s="16" t="e">
        <f>VLOOKUP($A85,#REF!,MATCH(D$13,fundheading,0),FALSE)*D$10</f>
        <v>#REF!</v>
      </c>
      <c r="E85" s="16" t="e">
        <f>VLOOKUP($A85,#REF!,MATCH(E$13,fundheading,0),FALSE)*E$10</f>
        <v>#REF!</v>
      </c>
      <c r="F85" s="16" t="e">
        <f>VLOOKUP($A85,#REF!,MATCH(F$13,fundheading,0),FALSE)*F$10</f>
        <v>#REF!</v>
      </c>
      <c r="G85" s="16" t="e">
        <f>VLOOKUP($A85,#REF!,MATCH(G$13,fundheading,0),FALSE)*G$10</f>
        <v>#REF!</v>
      </c>
      <c r="H85" s="16" t="e">
        <f>VLOOKUP($A85,#REF!,MATCH(H$13,fundheading,0),FALSE)*H$10</f>
        <v>#REF!</v>
      </c>
      <c r="I85" s="16"/>
      <c r="J85" s="16" t="e">
        <f>VLOOKUP($A85,#REF!,MATCH(J$13,fundheading,0),FALSE)*J$10</f>
        <v>#REF!</v>
      </c>
      <c r="K85" s="16" t="e">
        <f t="shared" si="15"/>
        <v>#REF!</v>
      </c>
      <c r="L85" s="12"/>
      <c r="M85" s="19" t="e">
        <f t="shared" si="14"/>
        <v>#REF!</v>
      </c>
      <c r="N85" s="41" t="e">
        <f>VLOOKUP($A85,#REF!,MATCH(N$14,fundheading,0),FALSE)</f>
        <v>#REF!</v>
      </c>
      <c r="O85" s="12"/>
      <c r="P85" s="16" t="e">
        <f t="shared" si="16"/>
        <v>#NAME?</v>
      </c>
      <c r="Q85" s="16" t="e">
        <f t="shared" si="16"/>
        <v>#NAME?</v>
      </c>
      <c r="R85" s="16" t="e">
        <f t="shared" si="16"/>
        <v>#NAME?</v>
      </c>
      <c r="S85" s="16" t="e">
        <f t="shared" si="16"/>
        <v>#NAME?</v>
      </c>
      <c r="T85" s="16" t="e">
        <f t="shared" si="16"/>
        <v>#NAME?</v>
      </c>
      <c r="U85" s="16" t="e">
        <f t="shared" si="16"/>
        <v>#NAME?</v>
      </c>
      <c r="V85" s="16" t="e">
        <f t="shared" si="16"/>
        <v>#NAME?</v>
      </c>
      <c r="W85" s="16"/>
      <c r="X85" s="16" t="e">
        <f t="shared" si="17"/>
        <v>#NAME?</v>
      </c>
      <c r="Y85" s="16" t="e">
        <f t="shared" si="18"/>
        <v>#NAME?</v>
      </c>
      <c r="Z85" s="12"/>
      <c r="AA85" s="19" t="e">
        <f t="shared" si="19"/>
        <v>#NAME?</v>
      </c>
    </row>
    <row r="86" spans="1:27" x14ac:dyDescent="0.35">
      <c r="A86" s="4">
        <v>38990</v>
      </c>
      <c r="B86" s="16" t="e">
        <f>VLOOKUP($A86,#REF!,MATCH(B$13,fundheading,0),FALSE)*B$10</f>
        <v>#REF!</v>
      </c>
      <c r="C86" s="16" t="e">
        <f>VLOOKUP($A86,#REF!,MATCH(C$13,fundheading,0),FALSE)*C$10</f>
        <v>#REF!</v>
      </c>
      <c r="D86" s="16" t="e">
        <f>VLOOKUP($A86,#REF!,MATCH(D$13,fundheading,0),FALSE)*D$10</f>
        <v>#REF!</v>
      </c>
      <c r="E86" s="16" t="e">
        <f>VLOOKUP($A86,#REF!,MATCH(E$13,fundheading,0),FALSE)*E$10</f>
        <v>#REF!</v>
      </c>
      <c r="F86" s="16" t="e">
        <f>VLOOKUP($A86,#REF!,MATCH(F$13,fundheading,0),FALSE)*F$10</f>
        <v>#REF!</v>
      </c>
      <c r="G86" s="16" t="e">
        <f>VLOOKUP($A86,#REF!,MATCH(G$13,fundheading,0),FALSE)*G$10</f>
        <v>#REF!</v>
      </c>
      <c r="H86" s="16" t="e">
        <f>VLOOKUP($A86,#REF!,MATCH(H$13,fundheading,0),FALSE)*H$10</f>
        <v>#REF!</v>
      </c>
      <c r="I86" s="16"/>
      <c r="J86" s="16" t="e">
        <f>VLOOKUP($A86,#REF!,MATCH(J$13,fundheading,0),FALSE)*J$10</f>
        <v>#REF!</v>
      </c>
      <c r="K86" s="16" t="e">
        <f t="shared" si="15"/>
        <v>#REF!</v>
      </c>
      <c r="L86" s="12"/>
      <c r="M86" s="19" t="e">
        <f t="shared" si="14"/>
        <v>#REF!</v>
      </c>
      <c r="N86" s="41" t="e">
        <f>VLOOKUP($A86,#REF!,MATCH(N$14,fundheading,0),FALSE)</f>
        <v>#REF!</v>
      </c>
      <c r="O86" s="12"/>
      <c r="P86" s="16" t="e">
        <f t="shared" si="16"/>
        <v>#NAME?</v>
      </c>
      <c r="Q86" s="16" t="e">
        <f t="shared" si="16"/>
        <v>#NAME?</v>
      </c>
      <c r="R86" s="16" t="e">
        <f t="shared" si="16"/>
        <v>#NAME?</v>
      </c>
      <c r="S86" s="16" t="e">
        <f t="shared" si="16"/>
        <v>#NAME?</v>
      </c>
      <c r="T86" s="16" t="e">
        <f t="shared" si="16"/>
        <v>#NAME?</v>
      </c>
      <c r="U86" s="16" t="e">
        <f t="shared" si="16"/>
        <v>#NAME?</v>
      </c>
      <c r="V86" s="16" t="e">
        <f t="shared" si="16"/>
        <v>#NAME?</v>
      </c>
      <c r="W86" s="16"/>
      <c r="X86" s="16" t="e">
        <f t="shared" si="17"/>
        <v>#NAME?</v>
      </c>
      <c r="Y86" s="16" t="e">
        <f t="shared" si="18"/>
        <v>#NAME?</v>
      </c>
      <c r="Z86" s="12"/>
      <c r="AA86" s="19" t="e">
        <f t="shared" si="19"/>
        <v>#NAME?</v>
      </c>
    </row>
    <row r="87" spans="1:27" x14ac:dyDescent="0.35">
      <c r="A87" s="4">
        <v>39082</v>
      </c>
      <c r="B87" s="16" t="e">
        <f>VLOOKUP($A87,#REF!,MATCH(B$13,fundheading,0),FALSE)*B$10</f>
        <v>#REF!</v>
      </c>
      <c r="C87" s="16" t="e">
        <f>VLOOKUP($A87,#REF!,MATCH(C$13,fundheading,0),FALSE)*C$10</f>
        <v>#REF!</v>
      </c>
      <c r="D87" s="16" t="e">
        <f>VLOOKUP($A87,#REF!,MATCH(D$13,fundheading,0),FALSE)*D$10</f>
        <v>#REF!</v>
      </c>
      <c r="E87" s="16" t="e">
        <f>VLOOKUP($A87,#REF!,MATCH(E$13,fundheading,0),FALSE)*E$10</f>
        <v>#REF!</v>
      </c>
      <c r="F87" s="16" t="e">
        <f>VLOOKUP($A87,#REF!,MATCH(F$13,fundheading,0),FALSE)*F$10</f>
        <v>#REF!</v>
      </c>
      <c r="G87" s="16" t="e">
        <f>VLOOKUP($A87,#REF!,MATCH(G$13,fundheading,0),FALSE)*G$10</f>
        <v>#REF!</v>
      </c>
      <c r="H87" s="16" t="e">
        <f>VLOOKUP($A87,#REF!,MATCH(H$13,fundheading,0),FALSE)*H$10</f>
        <v>#REF!</v>
      </c>
      <c r="I87" s="16"/>
      <c r="J87" s="16" t="e">
        <f>VLOOKUP($A87,#REF!,MATCH(J$13,fundheading,0),FALSE)*J$10</f>
        <v>#REF!</v>
      </c>
      <c r="K87" s="16" t="e">
        <f t="shared" si="15"/>
        <v>#REF!</v>
      </c>
      <c r="L87" s="12"/>
      <c r="M87" s="19" t="e">
        <f t="shared" si="14"/>
        <v>#REF!</v>
      </c>
      <c r="N87" s="41" t="e">
        <f>VLOOKUP($A87,#REF!,MATCH(N$14,fundheading,0),FALSE)</f>
        <v>#REF!</v>
      </c>
      <c r="O87" s="12"/>
      <c r="P87" s="16" t="e">
        <f t="shared" si="16"/>
        <v>#NAME?</v>
      </c>
      <c r="Q87" s="16" t="e">
        <f t="shared" si="16"/>
        <v>#NAME?</v>
      </c>
      <c r="R87" s="16" t="e">
        <f t="shared" si="16"/>
        <v>#NAME?</v>
      </c>
      <c r="S87" s="16" t="e">
        <f t="shared" si="16"/>
        <v>#NAME?</v>
      </c>
      <c r="T87" s="16" t="e">
        <f t="shared" si="16"/>
        <v>#NAME?</v>
      </c>
      <c r="U87" s="16" t="e">
        <f t="shared" si="16"/>
        <v>#NAME?</v>
      </c>
      <c r="V87" s="16" t="e">
        <f t="shared" si="16"/>
        <v>#NAME?</v>
      </c>
      <c r="W87" s="16"/>
      <c r="X87" s="16" t="e">
        <f t="shared" si="17"/>
        <v>#NAME?</v>
      </c>
      <c r="Y87" s="16" t="e">
        <f t="shared" si="18"/>
        <v>#NAME?</v>
      </c>
      <c r="Z87" s="12"/>
      <c r="AA87" s="19" t="e">
        <f t="shared" si="19"/>
        <v>#NAME?</v>
      </c>
    </row>
    <row r="88" spans="1:27" x14ac:dyDescent="0.35">
      <c r="A88" s="4">
        <v>39172</v>
      </c>
      <c r="B88" s="16" t="e">
        <f>VLOOKUP($A88,#REF!,MATCH(B$13,fundheading,0),FALSE)*B$10</f>
        <v>#REF!</v>
      </c>
      <c r="C88" s="16" t="e">
        <f>VLOOKUP($A88,#REF!,MATCH(C$13,fundheading,0),FALSE)*C$10</f>
        <v>#REF!</v>
      </c>
      <c r="D88" s="16" t="e">
        <f>VLOOKUP($A88,#REF!,MATCH(D$13,fundheading,0),FALSE)*D$10</f>
        <v>#REF!</v>
      </c>
      <c r="E88" s="16" t="e">
        <f>VLOOKUP($A88,#REF!,MATCH(E$13,fundheading,0),FALSE)*E$10</f>
        <v>#REF!</v>
      </c>
      <c r="F88" s="16" t="e">
        <f>VLOOKUP($A88,#REF!,MATCH(F$13,fundheading,0),FALSE)*F$10</f>
        <v>#REF!</v>
      </c>
      <c r="G88" s="16" t="e">
        <f>VLOOKUP($A88,#REF!,MATCH(G$13,fundheading,0),FALSE)*G$10</f>
        <v>#REF!</v>
      </c>
      <c r="H88" s="16" t="e">
        <f>VLOOKUP($A88,#REF!,MATCH(H$13,fundheading,0),FALSE)*H$10</f>
        <v>#REF!</v>
      </c>
      <c r="I88" s="16"/>
      <c r="J88" s="16" t="e">
        <f>VLOOKUP($A88,#REF!,MATCH(J$13,fundheading,0),FALSE)*J$10</f>
        <v>#REF!</v>
      </c>
      <c r="K88" s="16" t="e">
        <f t="shared" si="15"/>
        <v>#REF!</v>
      </c>
      <c r="L88" s="12"/>
      <c r="M88" s="19" t="e">
        <f t="shared" si="14"/>
        <v>#REF!</v>
      </c>
      <c r="N88" s="41" t="e">
        <f>VLOOKUP($A88,#REF!,MATCH(N$14,fundheading,0),FALSE)</f>
        <v>#REF!</v>
      </c>
      <c r="O88" s="12"/>
      <c r="P88" s="16" t="e">
        <f t="shared" si="16"/>
        <v>#NAME?</v>
      </c>
      <c r="Q88" s="16" t="e">
        <f t="shared" si="16"/>
        <v>#NAME?</v>
      </c>
      <c r="R88" s="16" t="e">
        <f t="shared" si="16"/>
        <v>#NAME?</v>
      </c>
      <c r="S88" s="16" t="e">
        <f t="shared" si="16"/>
        <v>#NAME?</v>
      </c>
      <c r="T88" s="16" t="e">
        <f t="shared" si="16"/>
        <v>#NAME?</v>
      </c>
      <c r="U88" s="16" t="e">
        <f t="shared" si="16"/>
        <v>#NAME?</v>
      </c>
      <c r="V88" s="16" t="e">
        <f t="shared" si="16"/>
        <v>#NAME?</v>
      </c>
      <c r="W88" s="16"/>
      <c r="X88" s="16" t="e">
        <f t="shared" si="17"/>
        <v>#NAME?</v>
      </c>
      <c r="Y88" s="16" t="e">
        <f t="shared" si="18"/>
        <v>#NAME?</v>
      </c>
      <c r="Z88" s="12"/>
      <c r="AA88" s="19" t="e">
        <f t="shared" si="19"/>
        <v>#NAME?</v>
      </c>
    </row>
    <row r="89" spans="1:27" x14ac:dyDescent="0.35">
      <c r="A89" s="4">
        <v>39263</v>
      </c>
      <c r="B89" s="16" t="e">
        <f>VLOOKUP($A89,#REF!,MATCH(B$13,fundheading,0),FALSE)*B$10</f>
        <v>#REF!</v>
      </c>
      <c r="C89" s="16" t="e">
        <f>VLOOKUP($A89,#REF!,MATCH(C$13,fundheading,0),FALSE)*C$10</f>
        <v>#REF!</v>
      </c>
      <c r="D89" s="16" t="e">
        <f>VLOOKUP($A89,#REF!,MATCH(D$13,fundheading,0),FALSE)*D$10</f>
        <v>#REF!</v>
      </c>
      <c r="E89" s="16" t="e">
        <f>VLOOKUP($A89,#REF!,MATCH(E$13,fundheading,0),FALSE)*E$10</f>
        <v>#REF!</v>
      </c>
      <c r="F89" s="16" t="e">
        <f>VLOOKUP($A89,#REF!,MATCH(F$13,fundheading,0),FALSE)*F$10</f>
        <v>#REF!</v>
      </c>
      <c r="G89" s="16" t="e">
        <f>VLOOKUP($A89,#REF!,MATCH(G$13,fundheading,0),FALSE)*G$10</f>
        <v>#REF!</v>
      </c>
      <c r="H89" s="16" t="e">
        <f>VLOOKUP($A89,#REF!,MATCH(H$13,fundheading,0),FALSE)*H$10</f>
        <v>#REF!</v>
      </c>
      <c r="I89" s="16"/>
      <c r="J89" s="16" t="e">
        <f>VLOOKUP($A89,#REF!,MATCH(J$13,fundheading,0),FALSE)*J$10</f>
        <v>#REF!</v>
      </c>
      <c r="K89" s="16" t="e">
        <f t="shared" si="15"/>
        <v>#REF!</v>
      </c>
      <c r="L89" s="12"/>
      <c r="M89" s="19" t="e">
        <f t="shared" si="14"/>
        <v>#REF!</v>
      </c>
      <c r="N89" s="41" t="e">
        <f>VLOOKUP($A89,#REF!,MATCH(N$14,fundheading,0),FALSE)</f>
        <v>#REF!</v>
      </c>
      <c r="O89" s="12"/>
      <c r="P89" s="16" t="e">
        <f t="shared" si="16"/>
        <v>#NAME?</v>
      </c>
      <c r="Q89" s="16" t="e">
        <f t="shared" si="16"/>
        <v>#NAME?</v>
      </c>
      <c r="R89" s="16" t="e">
        <f t="shared" si="16"/>
        <v>#NAME?</v>
      </c>
      <c r="S89" s="16" t="e">
        <f t="shared" si="16"/>
        <v>#NAME?</v>
      </c>
      <c r="T89" s="16" t="e">
        <f t="shared" si="16"/>
        <v>#NAME?</v>
      </c>
      <c r="U89" s="16" t="e">
        <f t="shared" si="16"/>
        <v>#NAME?</v>
      </c>
      <c r="V89" s="16" t="e">
        <f t="shared" si="16"/>
        <v>#NAME?</v>
      </c>
      <c r="W89" s="16"/>
      <c r="X89" s="16" t="e">
        <f t="shared" si="17"/>
        <v>#NAME?</v>
      </c>
      <c r="Y89" s="16" t="e">
        <f t="shared" si="18"/>
        <v>#NAME?</v>
      </c>
      <c r="Z89" s="12"/>
      <c r="AA89" s="19" t="e">
        <f t="shared" si="19"/>
        <v>#NAME?</v>
      </c>
    </row>
    <row r="90" spans="1:27" x14ac:dyDescent="0.35">
      <c r="A90" s="4">
        <v>39355</v>
      </c>
      <c r="B90" s="16" t="e">
        <f>VLOOKUP($A90,#REF!,MATCH(B$13,fundheading,0),FALSE)*B$10</f>
        <v>#REF!</v>
      </c>
      <c r="C90" s="16" t="e">
        <f>VLOOKUP($A90,#REF!,MATCH(C$13,fundheading,0),FALSE)*C$10</f>
        <v>#REF!</v>
      </c>
      <c r="D90" s="16" t="e">
        <f>VLOOKUP($A90,#REF!,MATCH(D$13,fundheading,0),FALSE)*D$10</f>
        <v>#REF!</v>
      </c>
      <c r="E90" s="16" t="e">
        <f>VLOOKUP($A90,#REF!,MATCH(E$13,fundheading,0),FALSE)*E$10</f>
        <v>#REF!</v>
      </c>
      <c r="F90" s="16" t="e">
        <f>VLOOKUP($A90,#REF!,MATCH(F$13,fundheading,0),FALSE)*F$10</f>
        <v>#REF!</v>
      </c>
      <c r="G90" s="16" t="e">
        <f>VLOOKUP($A90,#REF!,MATCH(G$13,fundheading,0),FALSE)*G$10</f>
        <v>#REF!</v>
      </c>
      <c r="H90" s="16" t="e">
        <f>VLOOKUP($A90,#REF!,MATCH(H$13,fundheading,0),FALSE)*H$10</f>
        <v>#REF!</v>
      </c>
      <c r="I90" s="16"/>
      <c r="J90" s="16" t="e">
        <f>VLOOKUP($A90,#REF!,MATCH(J$13,fundheading,0),FALSE)*J$10</f>
        <v>#REF!</v>
      </c>
      <c r="K90" s="16" t="e">
        <f t="shared" si="15"/>
        <v>#REF!</v>
      </c>
      <c r="L90" s="12"/>
      <c r="M90" s="19" t="e">
        <f t="shared" si="14"/>
        <v>#REF!</v>
      </c>
      <c r="N90" s="41" t="e">
        <f>VLOOKUP($A90,#REF!,MATCH(N$14,fundheading,0),FALSE)</f>
        <v>#REF!</v>
      </c>
      <c r="O90" s="12"/>
      <c r="P90" s="16" t="e">
        <f t="shared" si="16"/>
        <v>#NAME?</v>
      </c>
      <c r="Q90" s="16" t="e">
        <f t="shared" si="16"/>
        <v>#NAME?</v>
      </c>
      <c r="R90" s="16" t="e">
        <f t="shared" si="16"/>
        <v>#NAME?</v>
      </c>
      <c r="S90" s="16" t="e">
        <f t="shared" si="16"/>
        <v>#NAME?</v>
      </c>
      <c r="T90" s="16" t="e">
        <f t="shared" si="16"/>
        <v>#NAME?</v>
      </c>
      <c r="U90" s="16" t="e">
        <f t="shared" si="16"/>
        <v>#NAME?</v>
      </c>
      <c r="V90" s="16" t="e">
        <f t="shared" si="16"/>
        <v>#NAME?</v>
      </c>
      <c r="W90" s="16"/>
      <c r="X90" s="16" t="e">
        <f t="shared" si="17"/>
        <v>#NAME?</v>
      </c>
      <c r="Y90" s="16" t="e">
        <f t="shared" si="18"/>
        <v>#NAME?</v>
      </c>
      <c r="Z90" s="12"/>
      <c r="AA90" s="19" t="e">
        <f t="shared" si="19"/>
        <v>#NAME?</v>
      </c>
    </row>
    <row r="91" spans="1:27" x14ac:dyDescent="0.35">
      <c r="A91" s="4">
        <v>39447</v>
      </c>
      <c r="B91" s="16" t="e">
        <f>VLOOKUP($A91,#REF!,MATCH(B$13,fundheading,0),FALSE)*B$10</f>
        <v>#REF!</v>
      </c>
      <c r="C91" s="16" t="e">
        <f>VLOOKUP($A91,#REF!,MATCH(C$13,fundheading,0),FALSE)*C$10</f>
        <v>#REF!</v>
      </c>
      <c r="D91" s="16" t="e">
        <f>VLOOKUP($A91,#REF!,MATCH(D$13,fundheading,0),FALSE)*D$10</f>
        <v>#REF!</v>
      </c>
      <c r="E91" s="16" t="e">
        <f>VLOOKUP($A91,#REF!,MATCH(E$13,fundheading,0),FALSE)*E$10</f>
        <v>#REF!</v>
      </c>
      <c r="F91" s="16" t="e">
        <f>VLOOKUP($A91,#REF!,MATCH(F$13,fundheading,0),FALSE)*F$10</f>
        <v>#REF!</v>
      </c>
      <c r="G91" s="16" t="e">
        <f>VLOOKUP($A91,#REF!,MATCH(G$13,fundheading,0),FALSE)*G$10</f>
        <v>#REF!</v>
      </c>
      <c r="H91" s="16" t="e">
        <f>VLOOKUP($A91,#REF!,MATCH(H$13,fundheading,0),FALSE)*H$10</f>
        <v>#REF!</v>
      </c>
      <c r="I91" s="16"/>
      <c r="J91" s="16" t="e">
        <f>VLOOKUP($A91,#REF!,MATCH(J$13,fundheading,0),FALSE)*J$10</f>
        <v>#REF!</v>
      </c>
      <c r="K91" s="16" t="e">
        <f t="shared" si="15"/>
        <v>#REF!</v>
      </c>
      <c r="L91" s="12"/>
      <c r="M91" s="19" t="e">
        <f t="shared" si="14"/>
        <v>#REF!</v>
      </c>
      <c r="N91" s="41" t="e">
        <f>VLOOKUP($A91,#REF!,MATCH(N$14,fundheading,0),FALSE)</f>
        <v>#REF!</v>
      </c>
      <c r="O91" s="12"/>
      <c r="P91" s="16" t="e">
        <f t="shared" si="16"/>
        <v>#NAME?</v>
      </c>
      <c r="Q91" s="16" t="e">
        <f t="shared" si="16"/>
        <v>#NAME?</v>
      </c>
      <c r="R91" s="16" t="e">
        <f t="shared" si="16"/>
        <v>#NAME?</v>
      </c>
      <c r="S91" s="16" t="e">
        <f t="shared" si="16"/>
        <v>#NAME?</v>
      </c>
      <c r="T91" s="16" t="e">
        <f t="shared" si="16"/>
        <v>#NAME?</v>
      </c>
      <c r="U91" s="16" t="e">
        <f t="shared" si="16"/>
        <v>#NAME?</v>
      </c>
      <c r="V91" s="16" t="e">
        <f t="shared" si="16"/>
        <v>#NAME?</v>
      </c>
      <c r="W91" s="16"/>
      <c r="X91" s="16" t="e">
        <f t="shared" si="17"/>
        <v>#NAME?</v>
      </c>
      <c r="Y91" s="16" t="e">
        <f t="shared" si="18"/>
        <v>#NAME?</v>
      </c>
      <c r="Z91" s="12"/>
      <c r="AA91" s="19" t="e">
        <f t="shared" si="19"/>
        <v>#NAME?</v>
      </c>
    </row>
    <row r="92" spans="1:27" x14ac:dyDescent="0.35">
      <c r="A92" s="4">
        <v>39538</v>
      </c>
      <c r="B92" s="16" t="e">
        <f>VLOOKUP($A92,#REF!,MATCH(B$13,fundheading,0),FALSE)*B$10</f>
        <v>#REF!</v>
      </c>
      <c r="C92" s="16" t="e">
        <f>VLOOKUP($A92,#REF!,MATCH(C$13,fundheading,0),FALSE)*C$10</f>
        <v>#REF!</v>
      </c>
      <c r="D92" s="16" t="e">
        <f>VLOOKUP($A92,#REF!,MATCH(D$13,fundheading,0),FALSE)*D$10</f>
        <v>#REF!</v>
      </c>
      <c r="E92" s="16" t="e">
        <f>VLOOKUP($A92,#REF!,MATCH(E$13,fundheading,0),FALSE)*E$10</f>
        <v>#REF!</v>
      </c>
      <c r="F92" s="16" t="e">
        <f>VLOOKUP($A92,#REF!,MATCH(F$13,fundheading,0),FALSE)*F$10</f>
        <v>#REF!</v>
      </c>
      <c r="G92" s="16" t="e">
        <f>VLOOKUP($A92,#REF!,MATCH(G$13,fundheading,0),FALSE)*G$10</f>
        <v>#REF!</v>
      </c>
      <c r="H92" s="16" t="e">
        <f>VLOOKUP($A92,#REF!,MATCH(H$13,fundheading,0),FALSE)*H$10</f>
        <v>#REF!</v>
      </c>
      <c r="I92" s="16"/>
      <c r="J92" s="16" t="e">
        <f>VLOOKUP($A92,#REF!,MATCH(J$13,fundheading,0),FALSE)*J$10</f>
        <v>#REF!</v>
      </c>
      <c r="K92" s="16" t="e">
        <f t="shared" si="15"/>
        <v>#REF!</v>
      </c>
      <c r="L92" s="12"/>
      <c r="M92" s="19" t="e">
        <f t="shared" si="14"/>
        <v>#REF!</v>
      </c>
      <c r="N92" s="41" t="e">
        <f>VLOOKUP($A92,#REF!,MATCH(N$14,fundheading,0),FALSE)</f>
        <v>#REF!</v>
      </c>
      <c r="O92" s="12"/>
      <c r="P92" s="16" t="e">
        <f t="shared" si="16"/>
        <v>#NAME?</v>
      </c>
      <c r="Q92" s="16" t="e">
        <f t="shared" si="16"/>
        <v>#NAME?</v>
      </c>
      <c r="R92" s="16" t="e">
        <f t="shared" si="16"/>
        <v>#NAME?</v>
      </c>
      <c r="S92" s="16" t="e">
        <f t="shared" si="16"/>
        <v>#NAME?</v>
      </c>
      <c r="T92" s="16" t="e">
        <f t="shared" si="16"/>
        <v>#NAME?</v>
      </c>
      <c r="U92" s="16" t="e">
        <f t="shared" si="16"/>
        <v>#NAME?</v>
      </c>
      <c r="V92" s="16" t="e">
        <f t="shared" si="16"/>
        <v>#NAME?</v>
      </c>
      <c r="W92" s="16"/>
      <c r="X92" s="16" t="e">
        <f t="shared" si="17"/>
        <v>#NAME?</v>
      </c>
      <c r="Y92" s="16" t="e">
        <f t="shared" si="18"/>
        <v>#NAME?</v>
      </c>
      <c r="Z92" s="12"/>
      <c r="AA92" s="19" t="e">
        <f t="shared" si="19"/>
        <v>#NAME?</v>
      </c>
    </row>
    <row r="93" spans="1:27" x14ac:dyDescent="0.35">
      <c r="A93" s="4">
        <v>39629</v>
      </c>
      <c r="B93" s="16" t="e">
        <f>VLOOKUP($A93,#REF!,MATCH(B$13,fundheading,0),FALSE)*B$10</f>
        <v>#REF!</v>
      </c>
      <c r="C93" s="16" t="e">
        <f>VLOOKUP($A93,#REF!,MATCH(C$13,fundheading,0),FALSE)*C$10</f>
        <v>#REF!</v>
      </c>
      <c r="D93" s="16" t="e">
        <f>VLOOKUP($A93,#REF!,MATCH(D$13,fundheading,0),FALSE)*D$10</f>
        <v>#REF!</v>
      </c>
      <c r="E93" s="16" t="e">
        <f>VLOOKUP($A93,#REF!,MATCH(E$13,fundheading,0),FALSE)*E$10</f>
        <v>#REF!</v>
      </c>
      <c r="F93" s="16" t="e">
        <f>VLOOKUP($A93,#REF!,MATCH(F$13,fundheading,0),FALSE)*F$10</f>
        <v>#REF!</v>
      </c>
      <c r="G93" s="16" t="e">
        <f>VLOOKUP($A93,#REF!,MATCH(G$13,fundheading,0),FALSE)*G$10</f>
        <v>#REF!</v>
      </c>
      <c r="H93" s="16" t="e">
        <f>VLOOKUP($A93,#REF!,MATCH(H$13,fundheading,0),FALSE)*H$10</f>
        <v>#REF!</v>
      </c>
      <c r="I93" s="16"/>
      <c r="J93" s="16" t="e">
        <f>VLOOKUP($A93,#REF!,MATCH(J$13,fundheading,0),FALSE)*J$10</f>
        <v>#REF!</v>
      </c>
      <c r="K93" s="16" t="e">
        <f t="shared" si="15"/>
        <v>#REF!</v>
      </c>
      <c r="L93" s="12"/>
      <c r="M93" s="19" t="e">
        <f t="shared" si="14"/>
        <v>#REF!</v>
      </c>
      <c r="N93" s="41" t="e">
        <f>VLOOKUP($A93,#REF!,MATCH(N$14,fundheading,0),FALSE)</f>
        <v>#REF!</v>
      </c>
      <c r="O93" s="12"/>
      <c r="P93" s="16" t="e">
        <f t="shared" si="16"/>
        <v>#NAME?</v>
      </c>
      <c r="Q93" s="16" t="e">
        <f t="shared" si="16"/>
        <v>#NAME?</v>
      </c>
      <c r="R93" s="16" t="e">
        <f t="shared" si="16"/>
        <v>#NAME?</v>
      </c>
      <c r="S93" s="16" t="e">
        <f t="shared" si="16"/>
        <v>#NAME?</v>
      </c>
      <c r="T93" s="16" t="e">
        <f t="shared" si="16"/>
        <v>#NAME?</v>
      </c>
      <c r="U93" s="16" t="e">
        <f t="shared" si="16"/>
        <v>#NAME?</v>
      </c>
      <c r="V93" s="16" t="e">
        <f t="shared" si="16"/>
        <v>#NAME?</v>
      </c>
      <c r="W93" s="16"/>
      <c r="X93" s="16" t="e">
        <f t="shared" si="17"/>
        <v>#NAME?</v>
      </c>
      <c r="Y93" s="16" t="e">
        <f t="shared" si="18"/>
        <v>#NAME?</v>
      </c>
      <c r="Z93" s="12"/>
      <c r="AA93" s="19" t="e">
        <f t="shared" si="19"/>
        <v>#NAME?</v>
      </c>
    </row>
    <row r="94" spans="1:27" x14ac:dyDescent="0.35">
      <c r="A94" s="4">
        <v>39721</v>
      </c>
      <c r="B94" s="16" t="e">
        <f>VLOOKUP($A94,#REF!,MATCH(B$13,fundheading,0),FALSE)*B$10</f>
        <v>#REF!</v>
      </c>
      <c r="C94" s="16" t="e">
        <f>VLOOKUP($A94,#REF!,MATCH(C$13,fundheading,0),FALSE)*C$10</f>
        <v>#REF!</v>
      </c>
      <c r="D94" s="16" t="e">
        <f>VLOOKUP($A94,#REF!,MATCH(D$13,fundheading,0),FALSE)*D$10</f>
        <v>#REF!</v>
      </c>
      <c r="E94" s="16" t="e">
        <f>VLOOKUP($A94,#REF!,MATCH(E$13,fundheading,0),FALSE)*E$10</f>
        <v>#REF!</v>
      </c>
      <c r="F94" s="16" t="e">
        <f>VLOOKUP($A94,#REF!,MATCH(F$13,fundheading,0),FALSE)*F$10</f>
        <v>#REF!</v>
      </c>
      <c r="G94" s="16" t="e">
        <f>VLOOKUP($A94,#REF!,MATCH(G$13,fundheading,0),FALSE)*G$10</f>
        <v>#REF!</v>
      </c>
      <c r="H94" s="16" t="e">
        <f>VLOOKUP($A94,#REF!,MATCH(H$13,fundheading,0),FALSE)*H$10</f>
        <v>#REF!</v>
      </c>
      <c r="I94" s="16"/>
      <c r="J94" s="16" t="e">
        <f>VLOOKUP($A94,#REF!,MATCH(J$13,fundheading,0),FALSE)*J$10</f>
        <v>#REF!</v>
      </c>
      <c r="K94" s="16" t="e">
        <f t="shared" si="15"/>
        <v>#REF!</v>
      </c>
      <c r="L94" s="12"/>
      <c r="M94" s="19" t="e">
        <f t="shared" si="14"/>
        <v>#REF!</v>
      </c>
      <c r="N94" s="41" t="e">
        <f>VLOOKUP($A94,#REF!,MATCH(N$14,fundheading,0),FALSE)</f>
        <v>#REF!</v>
      </c>
      <c r="O94" s="12"/>
      <c r="P94" s="16" t="e">
        <f t="shared" si="16"/>
        <v>#NAME?</v>
      </c>
      <c r="Q94" s="16" t="e">
        <f t="shared" si="16"/>
        <v>#NAME?</v>
      </c>
      <c r="R94" s="16" t="e">
        <f t="shared" si="16"/>
        <v>#NAME?</v>
      </c>
      <c r="S94" s="16" t="e">
        <f t="shared" si="16"/>
        <v>#NAME?</v>
      </c>
      <c r="T94" s="16" t="e">
        <f t="shared" si="16"/>
        <v>#NAME?</v>
      </c>
      <c r="U94" s="16" t="e">
        <f t="shared" si="16"/>
        <v>#NAME?</v>
      </c>
      <c r="V94" s="16" t="e">
        <f t="shared" si="16"/>
        <v>#NAME?</v>
      </c>
      <c r="W94" s="16"/>
      <c r="X94" s="16" t="e">
        <f t="shared" si="17"/>
        <v>#NAME?</v>
      </c>
      <c r="Y94" s="16" t="e">
        <f t="shared" si="18"/>
        <v>#NAME?</v>
      </c>
      <c r="Z94" s="12"/>
      <c r="AA94" s="19" t="e">
        <f t="shared" si="19"/>
        <v>#NAME?</v>
      </c>
    </row>
    <row r="95" spans="1:27" x14ac:dyDescent="0.35">
      <c r="A95" s="4">
        <v>39813</v>
      </c>
      <c r="B95" s="16" t="e">
        <f>VLOOKUP($A95,#REF!,MATCH(B$13,fundheading,0),FALSE)*B$10</f>
        <v>#REF!</v>
      </c>
      <c r="C95" s="16" t="e">
        <f>VLOOKUP($A95,#REF!,MATCH(C$13,fundheading,0),FALSE)*C$10</f>
        <v>#REF!</v>
      </c>
      <c r="D95" s="16" t="e">
        <f>VLOOKUP($A95,#REF!,MATCH(D$13,fundheading,0),FALSE)*D$10</f>
        <v>#REF!</v>
      </c>
      <c r="E95" s="16" t="e">
        <f>VLOOKUP($A95,#REF!,MATCH(E$13,fundheading,0),FALSE)*E$10</f>
        <v>#REF!</v>
      </c>
      <c r="F95" s="16" t="e">
        <f>VLOOKUP($A95,#REF!,MATCH(F$13,fundheading,0),FALSE)*F$10</f>
        <v>#REF!</v>
      </c>
      <c r="G95" s="16" t="e">
        <f>VLOOKUP($A95,#REF!,MATCH(G$13,fundheading,0),FALSE)*G$10</f>
        <v>#REF!</v>
      </c>
      <c r="H95" s="16" t="e">
        <f>VLOOKUP($A95,#REF!,MATCH(H$13,fundheading,0),FALSE)*H$10</f>
        <v>#REF!</v>
      </c>
      <c r="I95" s="16"/>
      <c r="J95" s="16" t="e">
        <f>VLOOKUP($A95,#REF!,MATCH(J$13,fundheading,0),FALSE)*J$10</f>
        <v>#REF!</v>
      </c>
      <c r="K95" s="16" t="e">
        <f t="shared" si="15"/>
        <v>#REF!</v>
      </c>
      <c r="L95" s="12"/>
      <c r="M95" s="19" t="e">
        <f t="shared" si="14"/>
        <v>#REF!</v>
      </c>
      <c r="N95" s="41" t="e">
        <f>VLOOKUP($A95,#REF!,MATCH(N$14,fundheading,0),FALSE)</f>
        <v>#REF!</v>
      </c>
      <c r="O95" s="12"/>
      <c r="P95" s="16" t="e">
        <f t="shared" si="16"/>
        <v>#NAME?</v>
      </c>
      <c r="Q95" s="16" t="e">
        <f t="shared" si="16"/>
        <v>#NAME?</v>
      </c>
      <c r="R95" s="16" t="e">
        <f t="shared" si="16"/>
        <v>#NAME?</v>
      </c>
      <c r="S95" s="16" t="e">
        <f t="shared" si="16"/>
        <v>#NAME?</v>
      </c>
      <c r="T95" s="16" t="e">
        <f t="shared" si="16"/>
        <v>#NAME?</v>
      </c>
      <c r="U95" s="16" t="e">
        <f t="shared" si="16"/>
        <v>#NAME?</v>
      </c>
      <c r="V95" s="16" t="e">
        <f t="shared" si="16"/>
        <v>#NAME?</v>
      </c>
      <c r="W95" s="16"/>
      <c r="X95" s="16" t="e">
        <f t="shared" si="17"/>
        <v>#NAME?</v>
      </c>
      <c r="Y95" s="16" t="e">
        <f t="shared" si="18"/>
        <v>#NAME?</v>
      </c>
      <c r="Z95" s="12"/>
      <c r="AA95" s="19" t="e">
        <f t="shared" si="19"/>
        <v>#NAME?</v>
      </c>
    </row>
    <row r="96" spans="1:27" x14ac:dyDescent="0.35">
      <c r="A96" s="4">
        <v>39903</v>
      </c>
      <c r="B96" s="16" t="e">
        <f>VLOOKUP($A96,#REF!,MATCH(B$13,fundheading,0),FALSE)*B$10</f>
        <v>#REF!</v>
      </c>
      <c r="C96" s="16" t="e">
        <f>VLOOKUP($A96,#REF!,MATCH(C$13,fundheading,0),FALSE)*C$10</f>
        <v>#REF!</v>
      </c>
      <c r="D96" s="16" t="e">
        <f>VLOOKUP($A96,#REF!,MATCH(D$13,fundheading,0),FALSE)*D$10</f>
        <v>#REF!</v>
      </c>
      <c r="E96" s="16" t="e">
        <f>VLOOKUP($A96,#REF!,MATCH(E$13,fundheading,0),FALSE)*E$10</f>
        <v>#REF!</v>
      </c>
      <c r="F96" s="16" t="e">
        <f>VLOOKUP($A96,#REF!,MATCH(F$13,fundheading,0),FALSE)*F$10</f>
        <v>#REF!</v>
      </c>
      <c r="G96" s="16" t="e">
        <f>VLOOKUP($A96,#REF!,MATCH(G$13,fundheading,0),FALSE)*G$10</f>
        <v>#REF!</v>
      </c>
      <c r="H96" s="16" t="e">
        <f>VLOOKUP($A96,#REF!,MATCH(H$13,fundheading,0),FALSE)*H$10</f>
        <v>#REF!</v>
      </c>
      <c r="I96" s="16"/>
      <c r="J96" s="16" t="e">
        <f>VLOOKUP($A96,#REF!,MATCH(J$13,fundheading,0),FALSE)*J$10</f>
        <v>#REF!</v>
      </c>
      <c r="K96" s="16" t="e">
        <f t="shared" si="15"/>
        <v>#REF!</v>
      </c>
      <c r="L96" s="12"/>
      <c r="M96" s="19" t="e">
        <f t="shared" si="14"/>
        <v>#REF!</v>
      </c>
      <c r="N96" s="41" t="e">
        <f>VLOOKUP($A96,#REF!,MATCH(N$14,fundheading,0),FALSE)</f>
        <v>#REF!</v>
      </c>
      <c r="O96" s="12"/>
      <c r="P96" s="16" t="e">
        <f t="shared" si="16"/>
        <v>#NAME?</v>
      </c>
      <c r="Q96" s="16" t="e">
        <f t="shared" si="16"/>
        <v>#NAME?</v>
      </c>
      <c r="R96" s="16" t="e">
        <f t="shared" si="16"/>
        <v>#NAME?</v>
      </c>
      <c r="S96" s="16" t="e">
        <f t="shared" si="16"/>
        <v>#NAME?</v>
      </c>
      <c r="T96" s="16" t="e">
        <f t="shared" si="16"/>
        <v>#NAME?</v>
      </c>
      <c r="U96" s="16" t="e">
        <f t="shared" si="16"/>
        <v>#NAME?</v>
      </c>
      <c r="V96" s="16" t="e">
        <f t="shared" si="16"/>
        <v>#NAME?</v>
      </c>
      <c r="W96" s="16"/>
      <c r="X96" s="16" t="e">
        <f t="shared" si="17"/>
        <v>#NAME?</v>
      </c>
      <c r="Y96" s="16" t="e">
        <f t="shared" si="18"/>
        <v>#NAME?</v>
      </c>
      <c r="Z96" s="12"/>
      <c r="AA96" s="19" t="e">
        <f t="shared" si="19"/>
        <v>#NAME?</v>
      </c>
    </row>
    <row r="97" spans="1:27" x14ac:dyDescent="0.35">
      <c r="A97" s="4">
        <v>39994</v>
      </c>
      <c r="B97" s="16" t="e">
        <f>VLOOKUP($A97,#REF!,MATCH(B$13,fundheading,0),FALSE)*B$10</f>
        <v>#REF!</v>
      </c>
      <c r="C97" s="16" t="e">
        <f>VLOOKUP($A97,#REF!,MATCH(C$13,fundheading,0),FALSE)*C$10</f>
        <v>#REF!</v>
      </c>
      <c r="D97" s="16" t="e">
        <f>VLOOKUP($A97,#REF!,MATCH(D$13,fundheading,0),FALSE)*D$10</f>
        <v>#REF!</v>
      </c>
      <c r="E97" s="16" t="e">
        <f>VLOOKUP($A97,#REF!,MATCH(E$13,fundheading,0),FALSE)*E$10</f>
        <v>#REF!</v>
      </c>
      <c r="F97" s="16" t="e">
        <f>VLOOKUP($A97,#REF!,MATCH(F$13,fundheading,0),FALSE)*F$10</f>
        <v>#REF!</v>
      </c>
      <c r="G97" s="16" t="e">
        <f>VLOOKUP($A97,#REF!,MATCH(G$13,fundheading,0),FALSE)*G$10</f>
        <v>#REF!</v>
      </c>
      <c r="H97" s="16" t="e">
        <f>VLOOKUP($A97,#REF!,MATCH(H$13,fundheading,0),FALSE)*H$10</f>
        <v>#REF!</v>
      </c>
      <c r="I97" s="16"/>
      <c r="J97" s="16" t="e">
        <f>VLOOKUP($A97,#REF!,MATCH(J$13,fundheading,0),FALSE)*J$10</f>
        <v>#REF!</v>
      </c>
      <c r="K97" s="16" t="e">
        <f t="shared" si="15"/>
        <v>#REF!</v>
      </c>
      <c r="L97" s="12"/>
      <c r="M97" s="19" t="e">
        <f t="shared" si="14"/>
        <v>#REF!</v>
      </c>
      <c r="N97" s="41" t="e">
        <f>VLOOKUP($A97,#REF!,MATCH(N$14,fundheading,0),FALSE)</f>
        <v>#REF!</v>
      </c>
      <c r="O97" s="12"/>
      <c r="P97" s="16" t="e">
        <f t="shared" ref="P97:V107" si="20">VLOOKUP($A97,cashflows,MATCH(P$13,fundheading,0),FALSE)*P$10</f>
        <v>#NAME?</v>
      </c>
      <c r="Q97" s="16" t="e">
        <f t="shared" si="20"/>
        <v>#NAME?</v>
      </c>
      <c r="R97" s="16" t="e">
        <f t="shared" si="20"/>
        <v>#NAME?</v>
      </c>
      <c r="S97" s="16" t="e">
        <f t="shared" si="20"/>
        <v>#NAME?</v>
      </c>
      <c r="T97" s="16" t="e">
        <f t="shared" si="20"/>
        <v>#NAME?</v>
      </c>
      <c r="U97" s="16" t="e">
        <f t="shared" si="20"/>
        <v>#NAME?</v>
      </c>
      <c r="V97" s="16" t="e">
        <f t="shared" si="20"/>
        <v>#NAME?</v>
      </c>
      <c r="W97" s="16"/>
      <c r="X97" s="16" t="e">
        <f t="shared" si="17"/>
        <v>#NAME?</v>
      </c>
      <c r="Y97" s="16" t="e">
        <f t="shared" si="18"/>
        <v>#NAME?</v>
      </c>
      <c r="Z97" s="12"/>
      <c r="AA97" s="19" t="e">
        <f t="shared" si="19"/>
        <v>#NAME?</v>
      </c>
    </row>
    <row r="98" spans="1:27" x14ac:dyDescent="0.35">
      <c r="A98" s="4">
        <v>40086</v>
      </c>
      <c r="B98" s="16" t="e">
        <f>VLOOKUP($A98,#REF!,MATCH(B$13,fundheading,0),FALSE)*B$10</f>
        <v>#REF!</v>
      </c>
      <c r="C98" s="16" t="e">
        <f>VLOOKUP($A98,#REF!,MATCH(C$13,fundheading,0),FALSE)*C$10</f>
        <v>#REF!</v>
      </c>
      <c r="D98" s="16" t="e">
        <f>VLOOKUP($A98,#REF!,MATCH(D$13,fundheading,0),FALSE)*D$10</f>
        <v>#REF!</v>
      </c>
      <c r="E98" s="16" t="e">
        <f>VLOOKUP($A98,#REF!,MATCH(E$13,fundheading,0),FALSE)*E$10</f>
        <v>#REF!</v>
      </c>
      <c r="F98" s="16" t="e">
        <f>VLOOKUP($A98,#REF!,MATCH(F$13,fundheading,0),FALSE)*F$10</f>
        <v>#REF!</v>
      </c>
      <c r="G98" s="16" t="e">
        <f>VLOOKUP($A98,#REF!,MATCH(G$13,fundheading,0),FALSE)*G$10</f>
        <v>#REF!</v>
      </c>
      <c r="H98" s="16" t="e">
        <f>VLOOKUP($A98,#REF!,MATCH(H$13,fundheading,0),FALSE)*H$10</f>
        <v>#REF!</v>
      </c>
      <c r="I98" s="16"/>
      <c r="J98" s="16" t="e">
        <f>VLOOKUP($A98,#REF!,MATCH(J$13,fundheading,0),FALSE)*J$10</f>
        <v>#REF!</v>
      </c>
      <c r="K98" s="16" t="e">
        <f t="shared" si="15"/>
        <v>#REF!</v>
      </c>
      <c r="L98" s="12"/>
      <c r="M98" s="19" t="e">
        <f t="shared" si="14"/>
        <v>#REF!</v>
      </c>
      <c r="N98" s="41" t="e">
        <f>VLOOKUP($A98,#REF!,MATCH(N$14,fundheading,0),FALSE)</f>
        <v>#REF!</v>
      </c>
      <c r="O98" s="12"/>
      <c r="P98" s="16" t="e">
        <f t="shared" si="20"/>
        <v>#NAME?</v>
      </c>
      <c r="Q98" s="16" t="e">
        <f t="shared" si="20"/>
        <v>#NAME?</v>
      </c>
      <c r="R98" s="16" t="e">
        <f t="shared" si="20"/>
        <v>#NAME?</v>
      </c>
      <c r="S98" s="16" t="e">
        <f t="shared" si="20"/>
        <v>#NAME?</v>
      </c>
      <c r="T98" s="16" t="e">
        <f t="shared" si="20"/>
        <v>#NAME?</v>
      </c>
      <c r="U98" s="16" t="e">
        <f t="shared" si="20"/>
        <v>#NAME?</v>
      </c>
      <c r="V98" s="16" t="e">
        <f t="shared" si="20"/>
        <v>#NAME?</v>
      </c>
      <c r="W98" s="16"/>
      <c r="X98" s="16" t="e">
        <f t="shared" si="17"/>
        <v>#NAME?</v>
      </c>
      <c r="Y98" s="16" t="e">
        <f t="shared" si="18"/>
        <v>#NAME?</v>
      </c>
      <c r="Z98" s="12"/>
      <c r="AA98" s="19" t="e">
        <f t="shared" si="19"/>
        <v>#NAME?</v>
      </c>
    </row>
    <row r="99" spans="1:27" x14ac:dyDescent="0.35">
      <c r="A99" s="4">
        <v>40178</v>
      </c>
      <c r="B99" s="16" t="e">
        <f>VLOOKUP($A99,#REF!,MATCH(B$13,fundheading,0),FALSE)*B$10</f>
        <v>#REF!</v>
      </c>
      <c r="C99" s="16" t="e">
        <f>VLOOKUP($A99,#REF!,MATCH(C$13,fundheading,0),FALSE)*C$10</f>
        <v>#REF!</v>
      </c>
      <c r="D99" s="16" t="e">
        <f>VLOOKUP($A99,#REF!,MATCH(D$13,fundheading,0),FALSE)*D$10</f>
        <v>#REF!</v>
      </c>
      <c r="E99" s="16" t="e">
        <f>VLOOKUP($A99,#REF!,MATCH(E$13,fundheading,0),FALSE)*E$10</f>
        <v>#REF!</v>
      </c>
      <c r="F99" s="16" t="e">
        <f>VLOOKUP($A99,#REF!,MATCH(F$13,fundheading,0),FALSE)*F$10</f>
        <v>#REF!</v>
      </c>
      <c r="G99" s="16" t="e">
        <f>VLOOKUP($A99,#REF!,MATCH(G$13,fundheading,0),FALSE)*G$10</f>
        <v>#REF!</v>
      </c>
      <c r="H99" s="16" t="e">
        <f>VLOOKUP($A99,#REF!,MATCH(H$13,fundheading,0),FALSE)*H$10</f>
        <v>#REF!</v>
      </c>
      <c r="I99" s="16"/>
      <c r="J99" s="16" t="e">
        <f>VLOOKUP($A99,#REF!,MATCH(J$13,fundheading,0),FALSE)*J$10</f>
        <v>#REF!</v>
      </c>
      <c r="K99" s="16" t="e">
        <f t="shared" si="15"/>
        <v>#REF!</v>
      </c>
      <c r="L99" s="12"/>
      <c r="M99" s="19" t="e">
        <f t="shared" si="14"/>
        <v>#REF!</v>
      </c>
      <c r="N99" s="41" t="e">
        <f>VLOOKUP($A99,#REF!,MATCH(N$14,fundheading,0),FALSE)</f>
        <v>#REF!</v>
      </c>
      <c r="O99" s="12"/>
      <c r="P99" s="16" t="e">
        <f t="shared" si="20"/>
        <v>#NAME?</v>
      </c>
      <c r="Q99" s="16" t="e">
        <f t="shared" si="20"/>
        <v>#NAME?</v>
      </c>
      <c r="R99" s="16" t="e">
        <f t="shared" si="20"/>
        <v>#NAME?</v>
      </c>
      <c r="S99" s="16" t="e">
        <f t="shared" si="20"/>
        <v>#NAME?</v>
      </c>
      <c r="T99" s="16" t="e">
        <f t="shared" si="20"/>
        <v>#NAME?</v>
      </c>
      <c r="U99" s="16" t="e">
        <f t="shared" si="20"/>
        <v>#NAME?</v>
      </c>
      <c r="V99" s="16" t="e">
        <f t="shared" si="20"/>
        <v>#NAME?</v>
      </c>
      <c r="W99" s="16"/>
      <c r="X99" s="16" t="e">
        <f t="shared" si="17"/>
        <v>#NAME?</v>
      </c>
      <c r="Y99" s="16" t="e">
        <f t="shared" si="18"/>
        <v>#NAME?</v>
      </c>
      <c r="Z99" s="12"/>
      <c r="AA99" s="19" t="e">
        <f t="shared" si="19"/>
        <v>#NAME?</v>
      </c>
    </row>
    <row r="100" spans="1:27" x14ac:dyDescent="0.35">
      <c r="A100" s="4">
        <v>40268</v>
      </c>
      <c r="B100" s="16" t="e">
        <f>VLOOKUP($A100,#REF!,MATCH(B$13,fundheading,0),FALSE)*B$10</f>
        <v>#REF!</v>
      </c>
      <c r="C100" s="16" t="e">
        <f>VLOOKUP($A100,#REF!,MATCH(C$13,fundheading,0),FALSE)*C$10</f>
        <v>#REF!</v>
      </c>
      <c r="D100" s="16" t="e">
        <f>VLOOKUP($A100,#REF!,MATCH(D$13,fundheading,0),FALSE)*D$10</f>
        <v>#REF!</v>
      </c>
      <c r="E100" s="16" t="e">
        <f>VLOOKUP($A100,#REF!,MATCH(E$13,fundheading,0),FALSE)*E$10</f>
        <v>#REF!</v>
      </c>
      <c r="F100" s="16" t="e">
        <f>VLOOKUP($A100,#REF!,MATCH(F$13,fundheading,0),FALSE)*F$10</f>
        <v>#REF!</v>
      </c>
      <c r="G100" s="16" t="e">
        <f>VLOOKUP($A100,#REF!,MATCH(G$13,fundheading,0),FALSE)*G$10</f>
        <v>#REF!</v>
      </c>
      <c r="H100" s="16" t="e">
        <f>VLOOKUP($A100,#REF!,MATCH(H$13,fundheading,0),FALSE)*H$10</f>
        <v>#REF!</v>
      </c>
      <c r="I100" s="16"/>
      <c r="J100" s="16" t="e">
        <f>VLOOKUP($A100,#REF!,MATCH(J$13,fundheading,0),FALSE)*J$10</f>
        <v>#REF!</v>
      </c>
      <c r="K100" s="16" t="e">
        <f t="shared" si="15"/>
        <v>#REF!</v>
      </c>
      <c r="L100" s="12"/>
      <c r="M100" s="19" t="e">
        <f t="shared" si="14"/>
        <v>#REF!</v>
      </c>
      <c r="N100" s="41" t="e">
        <f>VLOOKUP($A100,#REF!,MATCH(N$14,fundheading,0),FALSE)</f>
        <v>#REF!</v>
      </c>
      <c r="O100" s="12"/>
      <c r="P100" s="16" t="e">
        <f t="shared" si="20"/>
        <v>#NAME?</v>
      </c>
      <c r="Q100" s="16" t="e">
        <f t="shared" si="20"/>
        <v>#NAME?</v>
      </c>
      <c r="R100" s="16" t="e">
        <f t="shared" si="20"/>
        <v>#NAME?</v>
      </c>
      <c r="S100" s="16" t="e">
        <f t="shared" si="20"/>
        <v>#NAME?</v>
      </c>
      <c r="T100" s="16" t="e">
        <f t="shared" si="20"/>
        <v>#NAME?</v>
      </c>
      <c r="U100" s="16" t="e">
        <f t="shared" si="20"/>
        <v>#NAME?</v>
      </c>
      <c r="V100" s="16" t="e">
        <f t="shared" si="20"/>
        <v>#NAME?</v>
      </c>
      <c r="W100" s="16"/>
      <c r="X100" s="16" t="e">
        <f t="shared" si="17"/>
        <v>#NAME?</v>
      </c>
      <c r="Y100" s="16" t="e">
        <f t="shared" si="18"/>
        <v>#NAME?</v>
      </c>
      <c r="Z100" s="12"/>
      <c r="AA100" s="19" t="e">
        <f t="shared" si="19"/>
        <v>#NAME?</v>
      </c>
    </row>
    <row r="101" spans="1:27" x14ac:dyDescent="0.35">
      <c r="A101" s="4">
        <v>40359</v>
      </c>
      <c r="B101" s="16" t="e">
        <f>VLOOKUP($A101,#REF!,MATCH(B$13,fundheading,0),FALSE)*B$10</f>
        <v>#REF!</v>
      </c>
      <c r="C101" s="16" t="e">
        <f>VLOOKUP($A101,#REF!,MATCH(C$13,fundheading,0),FALSE)*C$10</f>
        <v>#REF!</v>
      </c>
      <c r="D101" s="16" t="e">
        <f>VLOOKUP($A101,#REF!,MATCH(D$13,fundheading,0),FALSE)*D$10</f>
        <v>#REF!</v>
      </c>
      <c r="E101" s="16" t="e">
        <f>VLOOKUP($A101,#REF!,MATCH(E$13,fundheading,0),FALSE)*E$10</f>
        <v>#REF!</v>
      </c>
      <c r="F101" s="16" t="e">
        <f>VLOOKUP($A101,#REF!,MATCH(F$13,fundheading,0),FALSE)*F$10</f>
        <v>#REF!</v>
      </c>
      <c r="G101" s="16" t="e">
        <f>VLOOKUP($A101,#REF!,MATCH(G$13,fundheading,0),FALSE)*G$10</f>
        <v>#REF!</v>
      </c>
      <c r="H101" s="16" t="e">
        <f>VLOOKUP($A101,#REF!,MATCH(H$13,fundheading,0),FALSE)*H$10</f>
        <v>#REF!</v>
      </c>
      <c r="I101" s="16"/>
      <c r="J101" s="16" t="e">
        <f>VLOOKUP($A101,#REF!,MATCH(J$13,fundheading,0),FALSE)*J$10</f>
        <v>#REF!</v>
      </c>
      <c r="K101" s="16" t="e">
        <f t="shared" si="15"/>
        <v>#REF!</v>
      </c>
      <c r="L101" s="12"/>
      <c r="M101" s="19" t="e">
        <f t="shared" si="14"/>
        <v>#REF!</v>
      </c>
      <c r="N101" s="41" t="e">
        <f>VLOOKUP($A101,#REF!,MATCH(N$14,fundheading,0),FALSE)</f>
        <v>#REF!</v>
      </c>
      <c r="O101" s="12"/>
      <c r="P101" s="16" t="e">
        <f t="shared" si="20"/>
        <v>#NAME?</v>
      </c>
      <c r="Q101" s="16" t="e">
        <f t="shared" si="20"/>
        <v>#NAME?</v>
      </c>
      <c r="R101" s="16" t="e">
        <f t="shared" si="20"/>
        <v>#NAME?</v>
      </c>
      <c r="S101" s="16" t="e">
        <f t="shared" si="20"/>
        <v>#NAME?</v>
      </c>
      <c r="T101" s="16" t="e">
        <f t="shared" si="20"/>
        <v>#NAME?</v>
      </c>
      <c r="U101" s="16" t="e">
        <f t="shared" si="20"/>
        <v>#NAME?</v>
      </c>
      <c r="V101" s="16" t="e">
        <f t="shared" si="20"/>
        <v>#NAME?</v>
      </c>
      <c r="W101" s="16"/>
      <c r="X101" s="16" t="e">
        <f t="shared" si="17"/>
        <v>#NAME?</v>
      </c>
      <c r="Y101" s="16" t="e">
        <f t="shared" si="18"/>
        <v>#NAME?</v>
      </c>
      <c r="Z101" s="12"/>
      <c r="AA101" s="19" t="e">
        <f t="shared" si="19"/>
        <v>#NAME?</v>
      </c>
    </row>
    <row r="102" spans="1:27" x14ac:dyDescent="0.35">
      <c r="A102" s="4">
        <v>40451</v>
      </c>
      <c r="B102" s="16" t="e">
        <f>VLOOKUP($A102,#REF!,MATCH(B$13,fundheading,0),FALSE)*B$10</f>
        <v>#REF!</v>
      </c>
      <c r="C102" s="16" t="e">
        <f>VLOOKUP($A102,#REF!,MATCH(C$13,fundheading,0),FALSE)*C$10</f>
        <v>#REF!</v>
      </c>
      <c r="D102" s="16" t="e">
        <f>VLOOKUP($A102,#REF!,MATCH(D$13,fundheading,0),FALSE)*D$10</f>
        <v>#REF!</v>
      </c>
      <c r="E102" s="16" t="e">
        <f>VLOOKUP($A102,#REF!,MATCH(E$13,fundheading,0),FALSE)*E$10</f>
        <v>#REF!</v>
      </c>
      <c r="F102" s="16" t="e">
        <f>VLOOKUP($A102,#REF!,MATCH(F$13,fundheading,0),FALSE)*F$10</f>
        <v>#REF!</v>
      </c>
      <c r="G102" s="16" t="e">
        <f>VLOOKUP($A102,#REF!,MATCH(G$13,fundheading,0),FALSE)*G$10</f>
        <v>#REF!</v>
      </c>
      <c r="H102" s="16" t="e">
        <f>VLOOKUP($A102,#REF!,MATCH(H$13,fundheading,0),FALSE)*H$10</f>
        <v>#REF!</v>
      </c>
      <c r="I102" s="16"/>
      <c r="J102" s="16" t="e">
        <f>VLOOKUP($A102,#REF!,MATCH(J$13,fundheading,0),FALSE)*J$10</f>
        <v>#REF!</v>
      </c>
      <c r="K102" s="16" t="e">
        <f t="shared" si="15"/>
        <v>#REF!</v>
      </c>
      <c r="L102" s="12"/>
      <c r="M102" s="19" t="e">
        <f t="shared" si="14"/>
        <v>#REF!</v>
      </c>
      <c r="N102" s="41" t="e">
        <f>VLOOKUP($A102,#REF!,MATCH(N$14,fundheading,0),FALSE)</f>
        <v>#REF!</v>
      </c>
      <c r="O102" s="12"/>
      <c r="P102" s="16" t="e">
        <f t="shared" si="20"/>
        <v>#NAME?</v>
      </c>
      <c r="Q102" s="16" t="e">
        <f t="shared" si="20"/>
        <v>#NAME?</v>
      </c>
      <c r="R102" s="16" t="e">
        <f t="shared" si="20"/>
        <v>#NAME?</v>
      </c>
      <c r="S102" s="16" t="e">
        <f t="shared" si="20"/>
        <v>#NAME?</v>
      </c>
      <c r="T102" s="16" t="e">
        <f t="shared" si="20"/>
        <v>#NAME?</v>
      </c>
      <c r="U102" s="16" t="e">
        <f t="shared" si="20"/>
        <v>#NAME?</v>
      </c>
      <c r="V102" s="16" t="e">
        <f t="shared" si="20"/>
        <v>#NAME?</v>
      </c>
      <c r="W102" s="16"/>
      <c r="X102" s="16" t="e">
        <f t="shared" si="17"/>
        <v>#NAME?</v>
      </c>
      <c r="Y102" s="16" t="e">
        <f t="shared" si="18"/>
        <v>#NAME?</v>
      </c>
      <c r="Z102" s="12"/>
      <c r="AA102" s="19" t="e">
        <f t="shared" si="19"/>
        <v>#NAME?</v>
      </c>
    </row>
    <row r="103" spans="1:27" x14ac:dyDescent="0.35">
      <c r="A103" s="4">
        <v>40543</v>
      </c>
      <c r="B103" s="16" t="e">
        <f>VLOOKUP($A103,#REF!,MATCH(B$13,fundheading,0),FALSE)*B$10</f>
        <v>#REF!</v>
      </c>
      <c r="C103" s="16" t="e">
        <f>VLOOKUP($A103,#REF!,MATCH(C$13,fundheading,0),FALSE)*C$10</f>
        <v>#REF!</v>
      </c>
      <c r="D103" s="16" t="e">
        <f>VLOOKUP($A103,#REF!,MATCH(D$13,fundheading,0),FALSE)*D$10</f>
        <v>#REF!</v>
      </c>
      <c r="E103" s="16" t="e">
        <f>VLOOKUP($A103,#REF!,MATCH(E$13,fundheading,0),FALSE)*E$10</f>
        <v>#REF!</v>
      </c>
      <c r="F103" s="16" t="e">
        <f>VLOOKUP($A103,#REF!,MATCH(F$13,fundheading,0),FALSE)*F$10</f>
        <v>#REF!</v>
      </c>
      <c r="G103" s="16" t="e">
        <f>VLOOKUP($A103,#REF!,MATCH(G$13,fundheading,0),FALSE)*G$10</f>
        <v>#REF!</v>
      </c>
      <c r="H103" s="16" t="e">
        <f>VLOOKUP($A103,#REF!,MATCH(H$13,fundheading,0),FALSE)*H$10</f>
        <v>#REF!</v>
      </c>
      <c r="I103" s="16"/>
      <c r="J103" s="16" t="e">
        <f>VLOOKUP($A103,#REF!,MATCH(J$13,fundheading,0),FALSE)*J$10</f>
        <v>#REF!</v>
      </c>
      <c r="K103" s="16" t="e">
        <f t="shared" si="15"/>
        <v>#REF!</v>
      </c>
      <c r="L103" s="12"/>
      <c r="M103" s="19" t="e">
        <f t="shared" si="14"/>
        <v>#REF!</v>
      </c>
      <c r="N103" s="41" t="e">
        <f>VLOOKUP($A103,#REF!,MATCH(N$14,fundheading,0),FALSE)</f>
        <v>#REF!</v>
      </c>
      <c r="O103" s="12"/>
      <c r="P103" s="16" t="e">
        <f t="shared" si="20"/>
        <v>#NAME?</v>
      </c>
      <c r="Q103" s="16" t="e">
        <f t="shared" si="20"/>
        <v>#NAME?</v>
      </c>
      <c r="R103" s="16" t="e">
        <f t="shared" si="20"/>
        <v>#NAME?</v>
      </c>
      <c r="S103" s="16" t="e">
        <f t="shared" si="20"/>
        <v>#NAME?</v>
      </c>
      <c r="T103" s="16" t="e">
        <f t="shared" si="20"/>
        <v>#NAME?</v>
      </c>
      <c r="U103" s="16" t="e">
        <f t="shared" si="20"/>
        <v>#NAME?</v>
      </c>
      <c r="V103" s="16" t="e">
        <f t="shared" si="20"/>
        <v>#NAME?</v>
      </c>
      <c r="W103" s="16"/>
      <c r="X103" s="16" t="e">
        <f t="shared" si="17"/>
        <v>#NAME?</v>
      </c>
      <c r="Y103" s="16" t="e">
        <f t="shared" si="18"/>
        <v>#NAME?</v>
      </c>
      <c r="Z103" s="12"/>
      <c r="AA103" s="19" t="e">
        <f t="shared" si="19"/>
        <v>#NAME?</v>
      </c>
    </row>
    <row r="104" spans="1:27" x14ac:dyDescent="0.35">
      <c r="A104" s="4">
        <v>40633</v>
      </c>
      <c r="B104" s="16" t="e">
        <f>VLOOKUP($A104,#REF!,MATCH(B$13,fundheading,0),FALSE)*B$10</f>
        <v>#REF!</v>
      </c>
      <c r="C104" s="16" t="e">
        <f>VLOOKUP($A104,#REF!,MATCH(C$13,fundheading,0),FALSE)*C$10</f>
        <v>#REF!</v>
      </c>
      <c r="D104" s="16" t="e">
        <f>VLOOKUP($A104,#REF!,MATCH(D$13,fundheading,0),FALSE)*D$10</f>
        <v>#REF!</v>
      </c>
      <c r="E104" s="16" t="e">
        <f>VLOOKUP($A104,#REF!,MATCH(E$13,fundheading,0),FALSE)*E$10</f>
        <v>#REF!</v>
      </c>
      <c r="F104" s="16" t="e">
        <f>VLOOKUP($A104,#REF!,MATCH(F$13,fundheading,0),FALSE)*F$10</f>
        <v>#REF!</v>
      </c>
      <c r="G104" s="16" t="e">
        <f>VLOOKUP($A104,#REF!,MATCH(G$13,fundheading,0),FALSE)*G$10</f>
        <v>#REF!</v>
      </c>
      <c r="H104" s="16" t="e">
        <f>VLOOKUP($A104,#REF!,MATCH(H$13,fundheading,0),FALSE)*H$10</f>
        <v>#REF!</v>
      </c>
      <c r="I104" s="16"/>
      <c r="J104" s="16" t="e">
        <f>VLOOKUP($A104,#REF!,MATCH(J$13,fundheading,0),FALSE)*J$10</f>
        <v>#REF!</v>
      </c>
      <c r="K104" s="16" t="e">
        <f t="shared" si="15"/>
        <v>#REF!</v>
      </c>
      <c r="L104" s="12"/>
      <c r="M104" s="19" t="e">
        <f t="shared" si="14"/>
        <v>#REF!</v>
      </c>
      <c r="N104" s="41" t="e">
        <f>VLOOKUP($A104,#REF!,MATCH(N$14,fundheading,0),FALSE)</f>
        <v>#REF!</v>
      </c>
      <c r="O104" s="12"/>
      <c r="P104" s="16" t="e">
        <f t="shared" si="20"/>
        <v>#NAME?</v>
      </c>
      <c r="Q104" s="16" t="e">
        <f t="shared" si="20"/>
        <v>#NAME?</v>
      </c>
      <c r="R104" s="16" t="e">
        <f t="shared" si="20"/>
        <v>#NAME?</v>
      </c>
      <c r="S104" s="16" t="e">
        <f t="shared" si="20"/>
        <v>#NAME?</v>
      </c>
      <c r="T104" s="16" t="e">
        <f t="shared" si="20"/>
        <v>#NAME?</v>
      </c>
      <c r="U104" s="16" t="e">
        <f t="shared" si="20"/>
        <v>#NAME?</v>
      </c>
      <c r="V104" s="16" t="e">
        <f t="shared" si="20"/>
        <v>#NAME?</v>
      </c>
      <c r="W104" s="16"/>
      <c r="X104" s="16" t="e">
        <f t="shared" si="17"/>
        <v>#NAME?</v>
      </c>
      <c r="Y104" s="16" t="e">
        <f t="shared" si="18"/>
        <v>#NAME?</v>
      </c>
      <c r="Z104" s="12"/>
      <c r="AA104" s="19" t="e">
        <f t="shared" si="19"/>
        <v>#NAME?</v>
      </c>
    </row>
    <row r="105" spans="1:27" x14ac:dyDescent="0.35">
      <c r="A105" s="4">
        <v>40724</v>
      </c>
      <c r="B105" s="16" t="e">
        <f>VLOOKUP($A105,#REF!,MATCH(B$13,fundheading,0),FALSE)*B$10</f>
        <v>#REF!</v>
      </c>
      <c r="C105" s="16" t="e">
        <f>VLOOKUP($A105,#REF!,MATCH(C$13,fundheading,0),FALSE)*C$10</f>
        <v>#REF!</v>
      </c>
      <c r="D105" s="16" t="e">
        <f>VLOOKUP($A105,#REF!,MATCH(D$13,fundheading,0),FALSE)*D$10</f>
        <v>#REF!</v>
      </c>
      <c r="E105" s="16" t="e">
        <f>VLOOKUP($A105,#REF!,MATCH(E$13,fundheading,0),FALSE)*E$10</f>
        <v>#REF!</v>
      </c>
      <c r="F105" s="16" t="e">
        <f>VLOOKUP($A105,#REF!,MATCH(F$13,fundheading,0),FALSE)*F$10</f>
        <v>#REF!</v>
      </c>
      <c r="G105" s="16" t="e">
        <f>VLOOKUP($A105,#REF!,MATCH(G$13,fundheading,0),FALSE)*G$10</f>
        <v>#REF!</v>
      </c>
      <c r="H105" s="16" t="e">
        <f>VLOOKUP($A105,#REF!,MATCH(H$13,fundheading,0),FALSE)*H$10</f>
        <v>#REF!</v>
      </c>
      <c r="I105" s="16"/>
      <c r="J105" s="16" t="e">
        <f>VLOOKUP($A105,#REF!,MATCH(J$13,fundheading,0),FALSE)*J$10</f>
        <v>#REF!</v>
      </c>
      <c r="K105" s="16" t="e">
        <f t="shared" si="15"/>
        <v>#REF!</v>
      </c>
      <c r="L105" s="12"/>
      <c r="M105" s="19" t="e">
        <f t="shared" si="14"/>
        <v>#REF!</v>
      </c>
      <c r="N105" s="41" t="e">
        <f>VLOOKUP($A105,#REF!,MATCH(N$14,fundheading,0),FALSE)</f>
        <v>#REF!</v>
      </c>
      <c r="O105" s="12"/>
      <c r="P105" s="16" t="e">
        <f t="shared" si="20"/>
        <v>#NAME?</v>
      </c>
      <c r="Q105" s="16" t="e">
        <f t="shared" si="20"/>
        <v>#NAME?</v>
      </c>
      <c r="R105" s="16" t="e">
        <f t="shared" si="20"/>
        <v>#NAME?</v>
      </c>
      <c r="S105" s="16" t="e">
        <f t="shared" si="20"/>
        <v>#NAME?</v>
      </c>
      <c r="T105" s="16" t="e">
        <f t="shared" si="20"/>
        <v>#NAME?</v>
      </c>
      <c r="U105" s="16" t="e">
        <f t="shared" si="20"/>
        <v>#NAME?</v>
      </c>
      <c r="V105" s="16" t="e">
        <f t="shared" si="20"/>
        <v>#NAME?</v>
      </c>
      <c r="W105" s="16"/>
      <c r="X105" s="16" t="e">
        <f t="shared" si="17"/>
        <v>#NAME?</v>
      </c>
      <c r="Y105" s="16" t="e">
        <f t="shared" si="18"/>
        <v>#NAME?</v>
      </c>
      <c r="Z105" s="12"/>
      <c r="AA105" s="19" t="e">
        <f t="shared" si="19"/>
        <v>#NAME?</v>
      </c>
    </row>
    <row r="106" spans="1:27" x14ac:dyDescent="0.35">
      <c r="A106" s="4">
        <v>40816</v>
      </c>
      <c r="B106" s="16" t="e">
        <f>VLOOKUP($A106,#REF!,MATCH(B$13,fundheading,0),FALSE)*B$10</f>
        <v>#REF!</v>
      </c>
      <c r="C106" s="16" t="e">
        <f>VLOOKUP($A106,#REF!,MATCH(C$13,fundheading,0),FALSE)*C$10</f>
        <v>#REF!</v>
      </c>
      <c r="D106" s="16" t="e">
        <f>VLOOKUP($A106,#REF!,MATCH(D$13,fundheading,0),FALSE)*D$10</f>
        <v>#REF!</v>
      </c>
      <c r="E106" s="16" t="e">
        <f>VLOOKUP($A106,#REF!,MATCH(E$13,fundheading,0),FALSE)*E$10</f>
        <v>#REF!</v>
      </c>
      <c r="F106" s="16" t="e">
        <f>VLOOKUP($A106,#REF!,MATCH(F$13,fundheading,0),FALSE)*F$10</f>
        <v>#REF!</v>
      </c>
      <c r="G106" s="16" t="e">
        <f>VLOOKUP($A106,#REF!,MATCH(G$13,fundheading,0),FALSE)*G$10</f>
        <v>#REF!</v>
      </c>
      <c r="H106" s="16" t="e">
        <f>VLOOKUP($A106,#REF!,MATCH(H$13,fundheading,0),FALSE)*H$10</f>
        <v>#REF!</v>
      </c>
      <c r="I106" s="16"/>
      <c r="J106" s="16" t="e">
        <f>VLOOKUP($A106,#REF!,MATCH(J$13,fundheading,0),FALSE)*J$10</f>
        <v>#REF!</v>
      </c>
      <c r="K106" s="16" t="e">
        <f t="shared" si="15"/>
        <v>#REF!</v>
      </c>
      <c r="L106" s="12"/>
      <c r="M106" s="19" t="e">
        <f t="shared" si="14"/>
        <v>#REF!</v>
      </c>
      <c r="N106" s="41" t="e">
        <f>VLOOKUP($A106,#REF!,MATCH(N$14,fundheading,0),FALSE)</f>
        <v>#REF!</v>
      </c>
      <c r="O106" s="12"/>
      <c r="P106" s="16" t="e">
        <f t="shared" si="20"/>
        <v>#NAME?</v>
      </c>
      <c r="Q106" s="16" t="e">
        <f t="shared" si="20"/>
        <v>#NAME?</v>
      </c>
      <c r="R106" s="16" t="e">
        <f t="shared" si="20"/>
        <v>#NAME?</v>
      </c>
      <c r="S106" s="16" t="e">
        <f t="shared" si="20"/>
        <v>#NAME?</v>
      </c>
      <c r="T106" s="16" t="e">
        <f t="shared" si="20"/>
        <v>#NAME?</v>
      </c>
      <c r="U106" s="16" t="e">
        <f t="shared" si="20"/>
        <v>#NAME?</v>
      </c>
      <c r="V106" s="16" t="e">
        <f t="shared" si="20"/>
        <v>#NAME?</v>
      </c>
      <c r="W106" s="16"/>
      <c r="X106" s="16" t="e">
        <f t="shared" si="17"/>
        <v>#NAME?</v>
      </c>
      <c r="Y106" s="16" t="e">
        <f t="shared" si="18"/>
        <v>#NAME?</v>
      </c>
      <c r="Z106" s="12"/>
      <c r="AA106" s="19" t="e">
        <f t="shared" si="19"/>
        <v>#NAME?</v>
      </c>
    </row>
    <row r="107" spans="1:27" x14ac:dyDescent="0.35">
      <c r="A107" s="4">
        <v>40908</v>
      </c>
      <c r="B107" s="16" t="e">
        <f>VLOOKUP($A107,#REF!,MATCH(B$13,fundheading,0),FALSE)*B$10</f>
        <v>#REF!</v>
      </c>
      <c r="C107" s="16" t="e">
        <f>VLOOKUP($A107,#REF!,MATCH(C$13,fundheading,0),FALSE)*C$10</f>
        <v>#REF!</v>
      </c>
      <c r="D107" s="16" t="e">
        <f>VLOOKUP($A107,#REF!,MATCH(D$13,fundheading,0),FALSE)*D$10</f>
        <v>#REF!</v>
      </c>
      <c r="E107" s="16" t="e">
        <f>VLOOKUP($A107,#REF!,MATCH(E$13,fundheading,0),FALSE)*E$10</f>
        <v>#REF!</v>
      </c>
      <c r="F107" s="16" t="e">
        <f>VLOOKUP($A107,#REF!,MATCH(F$13,fundheading,0),FALSE)*F$10</f>
        <v>#REF!</v>
      </c>
      <c r="G107" s="16" t="e">
        <f>VLOOKUP($A107,#REF!,MATCH(G$13,fundheading,0),FALSE)*G$10</f>
        <v>#REF!</v>
      </c>
      <c r="H107" s="16" t="e">
        <f>VLOOKUP($A107,#REF!,MATCH(H$13,fundheading,0),FALSE)*H$10</f>
        <v>#REF!</v>
      </c>
      <c r="I107" s="16"/>
      <c r="J107" s="16" t="e">
        <f>VLOOKUP($A107,#REF!,MATCH(J$13,fundheading,0),FALSE)*J$10</f>
        <v>#REF!</v>
      </c>
      <c r="K107" s="16" t="e">
        <f t="shared" si="15"/>
        <v>#REF!</v>
      </c>
      <c r="L107" s="12"/>
      <c r="M107" s="19" t="e">
        <f t="shared" si="14"/>
        <v>#REF!</v>
      </c>
      <c r="N107" s="41" t="e">
        <f>VLOOKUP($A107,#REF!,MATCH(N$14,fundheading,0),FALSE)</f>
        <v>#REF!</v>
      </c>
      <c r="O107" s="12"/>
      <c r="P107" s="16" t="e">
        <f t="shared" si="20"/>
        <v>#NAME?</v>
      </c>
      <c r="Q107" s="16" t="e">
        <f t="shared" si="20"/>
        <v>#NAME?</v>
      </c>
      <c r="R107" s="16" t="e">
        <f t="shared" si="20"/>
        <v>#NAME?</v>
      </c>
      <c r="S107" s="16" t="e">
        <f t="shared" si="20"/>
        <v>#NAME?</v>
      </c>
      <c r="T107" s="16" t="e">
        <f t="shared" si="20"/>
        <v>#NAME?</v>
      </c>
      <c r="U107" s="16" t="e">
        <f t="shared" si="20"/>
        <v>#NAME?</v>
      </c>
      <c r="V107" s="16" t="e">
        <f t="shared" si="20"/>
        <v>#NAME?</v>
      </c>
      <c r="W107" s="16"/>
      <c r="X107" s="16" t="e">
        <f t="shared" si="17"/>
        <v>#NAME?</v>
      </c>
      <c r="Y107" s="16" t="e">
        <f t="shared" si="18"/>
        <v>#NAME?</v>
      </c>
      <c r="Z107" s="12"/>
      <c r="AA107" s="19" t="e">
        <f t="shared" si="19"/>
        <v>#NAME?</v>
      </c>
    </row>
    <row r="108" spans="1:27" x14ac:dyDescent="0.35">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row>
    <row r="109" spans="1:27" ht="18" thickBot="1" x14ac:dyDescent="0.4">
      <c r="A109" s="6" t="s">
        <v>9</v>
      </c>
      <c r="B109" s="14" t="e">
        <f t="shared" ref="B109:H109" si="21">SUM(B17:B108)</f>
        <v>#REF!</v>
      </c>
      <c r="C109" s="14" t="e">
        <f t="shared" si="21"/>
        <v>#REF!</v>
      </c>
      <c r="D109" s="14" t="e">
        <f t="shared" si="21"/>
        <v>#REF!</v>
      </c>
      <c r="E109" s="14" t="e">
        <f t="shared" si="21"/>
        <v>#REF!</v>
      </c>
      <c r="F109" s="14" t="e">
        <f t="shared" si="21"/>
        <v>#REF!</v>
      </c>
      <c r="G109" s="14" t="e">
        <f t="shared" si="21"/>
        <v>#REF!</v>
      </c>
      <c r="H109" s="14" t="e">
        <f t="shared" si="21"/>
        <v>#REF!</v>
      </c>
      <c r="I109" s="12"/>
      <c r="J109" s="14" t="e">
        <f>SUM(J17:J108)</f>
        <v>#REF!</v>
      </c>
      <c r="K109" s="13" t="e">
        <f>SUM(K17:K108)</f>
        <v>#REF!</v>
      </c>
      <c r="L109" s="12"/>
      <c r="M109" s="13" t="e">
        <f>SUM(M17:M108)</f>
        <v>#REF!</v>
      </c>
      <c r="N109" s="38"/>
      <c r="O109" s="12"/>
      <c r="P109" s="14" t="e">
        <f t="shared" ref="P109:V109" si="22">SUM(P17:P108)</f>
        <v>#NAME?</v>
      </c>
      <c r="Q109" s="14" t="e">
        <f t="shared" si="22"/>
        <v>#NAME?</v>
      </c>
      <c r="R109" s="14" t="e">
        <f t="shared" si="22"/>
        <v>#NAME?</v>
      </c>
      <c r="S109" s="14" t="e">
        <f t="shared" si="22"/>
        <v>#NAME?</v>
      </c>
      <c r="T109" s="14" t="e">
        <f t="shared" si="22"/>
        <v>#NAME?</v>
      </c>
      <c r="U109" s="14" t="e">
        <f t="shared" si="22"/>
        <v>#NAME?</v>
      </c>
      <c r="V109" s="14" t="e">
        <f t="shared" si="22"/>
        <v>#NAME?</v>
      </c>
      <c r="W109" s="12"/>
      <c r="X109" s="14" t="e">
        <f>SUM(X17:X108)</f>
        <v>#NAME?</v>
      </c>
      <c r="Y109" s="13" t="e">
        <f>SUM(Y17:Y108)</f>
        <v>#NAME?</v>
      </c>
      <c r="Z109" s="12"/>
      <c r="AA109" s="13" t="e">
        <f>SUM(AA17:AA108)</f>
        <v>#NAME?</v>
      </c>
    </row>
    <row r="110" spans="1:27" ht="18.75" thickTop="1" thickBot="1" x14ac:dyDescent="0.4">
      <c r="N110" s="35"/>
    </row>
    <row r="111" spans="1:27" ht="18" thickBot="1" x14ac:dyDescent="0.4">
      <c r="A111" s="5" t="s">
        <v>9</v>
      </c>
      <c r="B111" s="8" t="e">
        <f>VLOOKUP($A111,#REF!,MATCH(B$13,fundheading,0),FALSE)*B$10-B109</f>
        <v>#REF!</v>
      </c>
      <c r="C111" s="8" t="e">
        <f>VLOOKUP($A111,#REF!,MATCH(C$13,fundheading,0),FALSE)*C$10-C109</f>
        <v>#REF!</v>
      </c>
      <c r="D111" s="8" t="e">
        <f>VLOOKUP($A111,#REF!,MATCH(D$13,fundheading,0),FALSE)*D$10-D109</f>
        <v>#REF!</v>
      </c>
      <c r="E111" s="8" t="e">
        <f>VLOOKUP($A111,#REF!,MATCH(E$13,fundheading,0),FALSE)*E$10-E109</f>
        <v>#REF!</v>
      </c>
      <c r="F111" s="8" t="e">
        <f>VLOOKUP($A111,#REF!,MATCH(F$13,fundheading,0),FALSE)*F$10-F109</f>
        <v>#REF!</v>
      </c>
      <c r="G111" s="8" t="e">
        <f>VLOOKUP($A111,#REF!,MATCH(G$13,fundheading,0),FALSE)*G$10-G109</f>
        <v>#REF!</v>
      </c>
      <c r="H111" s="8" t="e">
        <f>VLOOKUP($A111,#REF!,MATCH(H$13,fundheading,0),FALSE)*H$10-H109</f>
        <v>#REF!</v>
      </c>
      <c r="I111" s="49"/>
      <c r="J111" s="8" t="e">
        <f>VLOOKUP($A111,#REF!,MATCH(J$13,fundheading,0),FALSE)*J$10-J109</f>
        <v>#REF!</v>
      </c>
      <c r="K111" s="8" t="e">
        <f t="shared" ref="K111" si="23">J111*$A$3</f>
        <v>#REF!</v>
      </c>
      <c r="L111" s="10"/>
      <c r="M111" s="8" t="e">
        <f>B111+C111+D111+K111</f>
        <v>#REF!</v>
      </c>
      <c r="N111" s="40"/>
      <c r="O111" s="39"/>
      <c r="P111" s="8" t="e">
        <f t="shared" ref="P111:V111" si="24">VLOOKUP($A111,cashflows,MATCH(P$13,fundheading,0),FALSE)*P$10-P109</f>
        <v>#NAME?</v>
      </c>
      <c r="Q111" s="8" t="e">
        <f t="shared" si="24"/>
        <v>#NAME?</v>
      </c>
      <c r="R111" s="8" t="e">
        <f t="shared" si="24"/>
        <v>#NAME?</v>
      </c>
      <c r="S111" s="8" t="e">
        <f t="shared" si="24"/>
        <v>#NAME?</v>
      </c>
      <c r="T111" s="8" t="e">
        <f t="shared" si="24"/>
        <v>#NAME?</v>
      </c>
      <c r="U111" s="8" t="e">
        <f t="shared" si="24"/>
        <v>#NAME?</v>
      </c>
      <c r="V111" s="8" t="e">
        <f t="shared" si="24"/>
        <v>#NAME?</v>
      </c>
      <c r="W111" s="11"/>
      <c r="X111" s="8" t="e">
        <f>VLOOKUP($A111,cashflows,MATCH(X$13,fundheading,0),FALSE)*X$10-X109</f>
        <v>#NAME?</v>
      </c>
      <c r="Y111" s="9" t="e">
        <f t="shared" ref="Y111" si="25">X111*$A$3</f>
        <v>#NAME?</v>
      </c>
      <c r="AA111" s="7" t="e">
        <f>P111+Q111+R111+Y111</f>
        <v>#NAME?</v>
      </c>
    </row>
    <row r="112" spans="1:27" x14ac:dyDescent="0.35">
      <c r="A112" s="5" t="s">
        <v>13</v>
      </c>
      <c r="N112" s="42"/>
    </row>
    <row r="113" spans="2:27" x14ac:dyDescent="0.35">
      <c r="N113" s="42"/>
    </row>
    <row r="114" spans="2:27" x14ac:dyDescent="0.35">
      <c r="B114" s="52" t="str">
        <f>IF(ISERROR(XIRR(B66:B107,$A$66:$A$107)),"-",XIRR(B66:B107,$A$66:$A$107))</f>
        <v>-</v>
      </c>
      <c r="C114" s="52" t="str">
        <f>IF(ISERROR(XIRR(C85:C107,$A$85:$A$107)),"-",XIRR(C85:C107,$A$85:$A$107))</f>
        <v>-</v>
      </c>
      <c r="D114" s="52" t="str">
        <f>IF(ISERROR(XIRR(D96:D107,$A$96:$A$107)),"-",XIRR(D96:D107,$A$96:$A$107))</f>
        <v>-</v>
      </c>
      <c r="E114" s="52" t="str">
        <f>IF(ISERROR(XIRR(E17:E107,$A$17:$A$107)),"-",XIRR(E17:E107,$A$17:$A$107))</f>
        <v>-</v>
      </c>
      <c r="F114" s="52" t="str">
        <f>IF(ISERROR(XIRR(F78:F107,$A$78:$A$107)),"-",XIRR(F78:F107,$A$78:$A$107))</f>
        <v>-</v>
      </c>
      <c r="G114" s="15" t="str">
        <f>IF(ISERROR(XIRR(G17:G107,$A$12:$A$102)),"-",XIRR(G17:G107,$A$12:$A$102))</f>
        <v>-</v>
      </c>
      <c r="H114" s="15" t="str">
        <f>IF(ISERROR(XIRR(H76:H107,$A$71:$A$102)),"-",XIRR(H76:H107,$A$71:$A$102))</f>
        <v>-</v>
      </c>
      <c r="J114" s="15" t="str">
        <f>IF(ISERROR(XIRR(J86:J107,$A$86:$A$107)),"-",XIRR(J86:J107,$A$86:$A$107))</f>
        <v>-</v>
      </c>
      <c r="K114" s="15" t="str">
        <f>IF(ISERROR(XIRR(K86:K107,$A$86:$A$107)),"-",XIRR(K86:K107,$A$86:$A$107))</f>
        <v>-</v>
      </c>
      <c r="M114" s="17" t="str">
        <f>IF(ISERROR(XIRR(M17:M107,$A$17:$A$107)),"-",XIRR(M17:M107,$A$17:$A$107))</f>
        <v>-</v>
      </c>
      <c r="P114" s="52" t="str">
        <f>IF(ISERROR(XIRR(P66:P107,$A$66:$A$107)),"-",XIRR(P66:P107,$A$66:$A$107))</f>
        <v>-</v>
      </c>
      <c r="Q114" s="52" t="str">
        <f>IF(ISERROR(XIRR(Q85:Q107,$A$85:$A$107)),"-",XIRR(Q85:Q107,$A$85:$A$107))</f>
        <v>-</v>
      </c>
      <c r="R114" s="52" t="str">
        <f>IF(ISERROR(XIRR(R96:R107,$A$96:$A$107)),"-",XIRR(R96:R107,$A$96:$A$107))</f>
        <v>-</v>
      </c>
      <c r="S114" s="52" t="str">
        <f>IF(ISERROR(XIRR(S17:S107,$A$17:$A$107)),"-",XIRR(S17:S107,$A$17:$A$107))</f>
        <v>-</v>
      </c>
      <c r="T114" s="52" t="str">
        <f>IF(ISERROR(XIRR(T78:T107,$A$78:$A$107)),"-",XIRR(T78:T107,$A$78:$A$107))</f>
        <v>-</v>
      </c>
      <c r="U114" s="15" t="str">
        <f>IF(ISERROR(XIRR(U17:U107,$A$12:$A$102)),"-",XIRR(U17:U107,$A$12:$A$102))</f>
        <v>-</v>
      </c>
      <c r="V114" s="15" t="str">
        <f>IF(ISERROR(XIRR(V76:V107,$A$71:$A$102)),"-",XIRR(V76:V107,$A$71:$A$102))</f>
        <v>-</v>
      </c>
      <c r="X114" s="15" t="str">
        <f>IF(ISERROR(XIRR(X86:X107,$A$86:$A$107)),"-",XIRR(X86:X107,$A$86:$A$107))</f>
        <v>-</v>
      </c>
      <c r="Y114" s="15" t="str">
        <f>IF(ISERROR(XIRR(Y86:Y107,$A$86:$A$107)),"-",XIRR(Y86:Y107,$A$86:$A$107))</f>
        <v>-</v>
      </c>
      <c r="AA114" s="17" t="str">
        <f>IF(ISERROR(XIRR(AA17:AA107,$A$17:$A$107)),"-",XIRR(AA17:AA107,$A$17:$A$107))</f>
        <v>-</v>
      </c>
    </row>
    <row r="115" spans="2:27" x14ac:dyDescent="0.35">
      <c r="N115" s="42"/>
    </row>
    <row r="116" spans="2:27" ht="18" thickBot="1" x14ac:dyDescent="0.4">
      <c r="J116" s="35"/>
      <c r="P116" s="42"/>
    </row>
    <row r="117" spans="2:27" x14ac:dyDescent="0.35">
      <c r="B117" s="32" t="s">
        <v>37</v>
      </c>
      <c r="C117" s="36" t="str">
        <f>B7</f>
        <v>RR Pension Fund</v>
      </c>
      <c r="D117" s="37"/>
      <c r="E117" s="54"/>
      <c r="F117" s="50"/>
      <c r="G117" s="42"/>
      <c r="H117" s="42"/>
      <c r="I117" s="42"/>
      <c r="J117" s="35"/>
      <c r="K117" s="35"/>
      <c r="L117" s="35"/>
      <c r="Q117" s="35"/>
    </row>
    <row r="118" spans="2:27" x14ac:dyDescent="0.35">
      <c r="B118" s="33"/>
      <c r="C118" s="34"/>
      <c r="D118" s="35"/>
      <c r="E118" s="35"/>
      <c r="F118" s="45"/>
      <c r="G118" s="35"/>
      <c r="H118" s="35"/>
      <c r="I118" s="35"/>
      <c r="J118" s="35"/>
      <c r="K118" s="35"/>
      <c r="L118" s="35"/>
    </row>
    <row r="119" spans="2:27" ht="36" customHeight="1" x14ac:dyDescent="0.35">
      <c r="B119" s="57" t="s">
        <v>34</v>
      </c>
      <c r="C119" s="58" t="s">
        <v>35</v>
      </c>
      <c r="D119" s="58" t="s">
        <v>36</v>
      </c>
      <c r="E119" s="59" t="s">
        <v>16</v>
      </c>
      <c r="F119" s="46"/>
      <c r="G119" s="44"/>
      <c r="H119" s="44"/>
      <c r="I119" s="44"/>
      <c r="J119" s="44"/>
      <c r="K119" s="27"/>
      <c r="L119" s="35"/>
    </row>
    <row r="120" spans="2:27" x14ac:dyDescent="0.35">
      <c r="B120" s="57"/>
      <c r="C120" s="60"/>
      <c r="D120" s="61"/>
      <c r="E120" s="61"/>
      <c r="F120" s="26"/>
      <c r="G120" s="28"/>
      <c r="H120" s="28"/>
      <c r="I120" s="28"/>
      <c r="J120" s="28"/>
      <c r="K120" s="28"/>
      <c r="L120" s="35"/>
    </row>
    <row r="121" spans="2:27" x14ac:dyDescent="0.35">
      <c r="B121" s="62" t="s">
        <v>0</v>
      </c>
      <c r="C121" s="55" t="str">
        <f t="shared" ref="C121:C128" si="26">IF(ISERROR(INDEX($A:$M,114,MATCH(CONCATENATE($B121,"gross"),fundheading,FALSE))),"-",INDEX($A:$M,114,MATCH(CONCATENATE($B121,"gross"),fundheading,FALSE)))</f>
        <v>-</v>
      </c>
      <c r="D121" s="55" t="str">
        <f t="shared" ref="D121:D128" si="27">IF(ISERROR(INDEX($A:$AA,114,MATCH(CONCATENATE($B121,"net"),fundheading,FALSE))),"-",INDEX($A:$AA,114,MATCH(CONCATENATE($B121,"net"),fundheading,FALSE)))</f>
        <v>-</v>
      </c>
      <c r="E121" s="63" t="str">
        <f>IF(D121="-","-",VLOOKUP(B121,#REF!,4,FALSE))</f>
        <v>-</v>
      </c>
      <c r="F121" s="47"/>
      <c r="G121" s="30"/>
      <c r="H121" s="30"/>
      <c r="I121" s="30"/>
      <c r="J121" s="48"/>
      <c r="K121" s="28"/>
      <c r="L121" s="48"/>
    </row>
    <row r="122" spans="2:27" x14ac:dyDescent="0.35">
      <c r="B122" s="62" t="s">
        <v>4</v>
      </c>
      <c r="C122" s="55" t="str">
        <f t="shared" si="26"/>
        <v>-</v>
      </c>
      <c r="D122" s="55" t="str">
        <f t="shared" si="27"/>
        <v>-</v>
      </c>
      <c r="E122" s="63" t="str">
        <f>IF(D122="-","-",VLOOKUP(B122,#REF!,4,FALSE))</f>
        <v>-</v>
      </c>
      <c r="F122" s="47"/>
      <c r="G122" s="30"/>
      <c r="H122" s="30"/>
      <c r="I122" s="30"/>
      <c r="J122" s="48"/>
      <c r="K122" s="43"/>
      <c r="L122" s="48"/>
    </row>
    <row r="123" spans="2:27" x14ac:dyDescent="0.35">
      <c r="B123" s="51" t="s">
        <v>6</v>
      </c>
      <c r="C123" s="55" t="str">
        <f t="shared" si="26"/>
        <v>-</v>
      </c>
      <c r="D123" s="55" t="str">
        <f t="shared" si="27"/>
        <v>-</v>
      </c>
      <c r="E123" s="63" t="str">
        <f>IF(D123="-","-",VLOOKUP(B123,#REF!,4,FALSE))</f>
        <v>-</v>
      </c>
      <c r="F123" s="47"/>
      <c r="G123" s="30"/>
      <c r="H123" s="30"/>
      <c r="I123" s="30"/>
      <c r="J123" s="48"/>
      <c r="K123" s="43"/>
      <c r="L123" s="48"/>
    </row>
    <row r="124" spans="2:27" x14ac:dyDescent="0.35">
      <c r="B124" s="51" t="s">
        <v>11</v>
      </c>
      <c r="C124" s="55" t="str">
        <f t="shared" si="26"/>
        <v>-</v>
      </c>
      <c r="D124" s="55" t="str">
        <f t="shared" si="27"/>
        <v>-</v>
      </c>
      <c r="E124" s="63" t="str">
        <f>IF(D124="-","-",VLOOKUP(B124,#REF!,4,FALSE))</f>
        <v>-</v>
      </c>
      <c r="F124" s="47"/>
      <c r="G124" s="30"/>
      <c r="H124" s="30"/>
      <c r="I124" s="30"/>
      <c r="J124" s="48"/>
      <c r="K124" s="43"/>
      <c r="L124" s="48"/>
    </row>
    <row r="125" spans="2:27" x14ac:dyDescent="0.35">
      <c r="B125" s="51" t="s">
        <v>10</v>
      </c>
      <c r="C125" s="55" t="str">
        <f t="shared" si="26"/>
        <v>-</v>
      </c>
      <c r="D125" s="55" t="str">
        <f t="shared" si="27"/>
        <v>-</v>
      </c>
      <c r="E125" s="63" t="str">
        <f>IF(D125="-","-",VLOOKUP(B125,#REF!,4,FALSE))</f>
        <v>-</v>
      </c>
      <c r="F125" s="47"/>
      <c r="G125" s="30"/>
      <c r="H125" s="30"/>
      <c r="I125" s="30"/>
      <c r="J125" s="48"/>
      <c r="K125" s="43"/>
      <c r="L125" s="48"/>
    </row>
    <row r="126" spans="2:27" x14ac:dyDescent="0.35">
      <c r="B126" s="51" t="s">
        <v>40</v>
      </c>
      <c r="C126" s="55" t="str">
        <f t="shared" si="26"/>
        <v>-</v>
      </c>
      <c r="D126" s="55" t="str">
        <f t="shared" si="27"/>
        <v>-</v>
      </c>
      <c r="E126" s="63" t="str">
        <f>IF(D126="-","-",VLOOKUP(B126,#REF!,4,FALSE))</f>
        <v>-</v>
      </c>
      <c r="F126" s="47"/>
      <c r="G126" s="30"/>
      <c r="H126" s="30"/>
      <c r="I126" s="30"/>
      <c r="J126" s="48"/>
      <c r="K126" s="43"/>
      <c r="L126" s="48"/>
    </row>
    <row r="127" spans="2:27" x14ac:dyDescent="0.35">
      <c r="B127" s="62" t="s">
        <v>41</v>
      </c>
      <c r="C127" s="55" t="str">
        <f t="shared" si="26"/>
        <v>-</v>
      </c>
      <c r="D127" s="55" t="str">
        <f t="shared" si="27"/>
        <v>-</v>
      </c>
      <c r="E127" s="63" t="str">
        <f>IF(D127="-","-",VLOOKUP(B127,#REF!,4,FALSE))</f>
        <v>-</v>
      </c>
      <c r="F127" s="47"/>
      <c r="G127" s="30"/>
      <c r="H127" s="30"/>
      <c r="I127" s="30"/>
      <c r="J127" s="48"/>
      <c r="K127" s="43"/>
      <c r="L127" s="48"/>
    </row>
    <row r="128" spans="2:27" x14ac:dyDescent="0.35">
      <c r="B128" s="62" t="s">
        <v>5</v>
      </c>
      <c r="C128" s="55" t="str">
        <f t="shared" si="26"/>
        <v>-</v>
      </c>
      <c r="D128" s="55" t="str">
        <f t="shared" si="27"/>
        <v>-</v>
      </c>
      <c r="E128" s="63" t="str">
        <f>IF(D128="-","-",VLOOKUP(B128,#REF!,4,FALSE))</f>
        <v>-</v>
      </c>
      <c r="F128" s="47"/>
      <c r="G128" s="30"/>
      <c r="H128" s="30"/>
      <c r="I128" s="30"/>
      <c r="J128" s="30"/>
      <c r="K128" s="43"/>
      <c r="L128" s="35"/>
    </row>
    <row r="129" spans="2:12" x14ac:dyDescent="0.35">
      <c r="B129" s="62"/>
      <c r="C129" s="63"/>
      <c r="D129" s="55"/>
      <c r="E129" s="63"/>
      <c r="F129" s="47"/>
      <c r="G129" s="30"/>
      <c r="H129" s="30"/>
      <c r="I129" s="30"/>
      <c r="J129" s="30"/>
      <c r="K129" s="43"/>
      <c r="L129" s="35"/>
    </row>
    <row r="130" spans="2:12" x14ac:dyDescent="0.35">
      <c r="B130" s="33" t="s">
        <v>9</v>
      </c>
      <c r="C130" s="56" t="str">
        <f>IF(ISERROR(INDEX($A:$M,114,MATCH(CONCATENATE($B130,"gross"),fundheading,FALSE))),"-",INDEX($A:$M,114,MATCH(CONCATENATE($B130,"gross"),fundheading,FALSE)))</f>
        <v>-</v>
      </c>
      <c r="D130" s="56" t="str">
        <f>IF(ISERROR(INDEX($A:$AA,114,MATCH(CONCATENATE($B130,"net"),fundheading,FALSE))),"-",INDEX($A:$AA,114,MATCH(CONCATENATE($B130,"net"),fundheading,FALSE)))</f>
        <v>-</v>
      </c>
      <c r="E130" s="64"/>
      <c r="F130" s="68" t="s">
        <v>46</v>
      </c>
      <c r="G130" s="69"/>
      <c r="H130" s="69"/>
      <c r="I130" s="69"/>
      <c r="J130" s="69"/>
      <c r="K130" s="70"/>
      <c r="L130" s="35"/>
    </row>
    <row r="131" spans="2:12" ht="18" thickBot="1" x14ac:dyDescent="0.4">
      <c r="B131" s="29"/>
      <c r="C131" s="31"/>
      <c r="D131" s="31"/>
      <c r="E131" s="31"/>
      <c r="F131" s="47"/>
      <c r="G131" s="30"/>
      <c r="H131" s="30"/>
      <c r="I131" s="30"/>
      <c r="J131" s="30"/>
      <c r="K131" s="43"/>
      <c r="L131" s="35"/>
    </row>
    <row r="132" spans="2:12" x14ac:dyDescent="0.35">
      <c r="J132" s="35"/>
    </row>
    <row r="133" spans="2:12" x14ac:dyDescent="0.35">
      <c r="J133" s="35"/>
    </row>
  </sheetData>
  <mergeCells count="3">
    <mergeCell ref="A1:B1"/>
    <mergeCell ref="B12:M12"/>
    <mergeCell ref="P12:AA12"/>
  </mergeCells>
  <pageMargins left="0.70866141732283472" right="0.70866141732283472" top="0.74803149606299213" bottom="0.74803149606299213" header="0.31496062992125984" footer="0.31496062992125984"/>
  <pageSetup paperSize="8" scale="34" orientation="landscape" r:id="rId1"/>
  <colBreaks count="1" manualBreakCount="1">
    <brk id="2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C133"/>
  <sheetViews>
    <sheetView zoomScaleNormal="100" workbookViewId="0">
      <pane xSplit="1" ySplit="15" topLeftCell="B109" activePane="bottomRight" state="frozen"/>
      <selection activeCell="C8" sqref="C8:K8"/>
      <selection pane="topRight" activeCell="C8" sqref="C8:K8"/>
      <selection pane="bottomLeft" activeCell="C8" sqref="C8:K8"/>
      <selection pane="bottomRight" activeCell="C8" sqref="C8:K8"/>
    </sheetView>
  </sheetViews>
  <sheetFormatPr defaultRowHeight="17.25" x14ac:dyDescent="0.35"/>
  <cols>
    <col min="1" max="1" width="23.140625" style="1" bestFit="1" customWidth="1"/>
    <col min="2" max="2" width="20.7109375" style="1" bestFit="1" customWidth="1"/>
    <col min="3" max="3" width="15.42578125" style="1" customWidth="1"/>
    <col min="4" max="4" width="15.28515625" style="2" bestFit="1" customWidth="1"/>
    <col min="5" max="5" width="15.85546875" style="2" bestFit="1" customWidth="1"/>
    <col min="6" max="6" width="14.5703125" style="2" bestFit="1" customWidth="1"/>
    <col min="7" max="8" width="16.5703125" style="2" bestFit="1" customWidth="1"/>
    <col min="9" max="9" width="4.42578125" style="2" customWidth="1"/>
    <col min="10" max="10" width="13.7109375" style="2" bestFit="1" customWidth="1"/>
    <col min="11" max="11" width="16.7109375" style="2" bestFit="1" customWidth="1"/>
    <col min="12" max="12" width="7" style="2" bestFit="1" customWidth="1"/>
    <col min="13" max="13" width="15.85546875" style="2" bestFit="1" customWidth="1"/>
    <col min="14" max="14" width="15.85546875" style="2" customWidth="1"/>
    <col min="15" max="15" width="9.140625" style="2"/>
    <col min="16" max="16" width="15.42578125" style="2" customWidth="1"/>
    <col min="17" max="17" width="14.5703125" style="2" bestFit="1" customWidth="1"/>
    <col min="18" max="18" width="15.28515625" style="2" bestFit="1" customWidth="1"/>
    <col min="19" max="19" width="15.85546875" style="2" bestFit="1" customWidth="1"/>
    <col min="20" max="20" width="14.5703125" style="2" bestFit="1" customWidth="1"/>
    <col min="21" max="22" width="14.5703125" style="2" customWidth="1"/>
    <col min="23" max="23" width="4.85546875" style="2" customWidth="1"/>
    <col min="24" max="24" width="13.7109375" style="2" bestFit="1" customWidth="1"/>
    <col min="25" max="25" width="16.7109375" style="2" bestFit="1" customWidth="1"/>
    <col min="26" max="26" width="5.28515625" style="2" customWidth="1"/>
    <col min="27" max="27" width="15.85546875" style="2" bestFit="1" customWidth="1"/>
    <col min="28" max="28" width="9.140625" style="2"/>
    <col min="29" max="29" width="13.85546875" style="2" bestFit="1" customWidth="1"/>
    <col min="30" max="16384" width="9.140625" style="2"/>
  </cols>
  <sheetData>
    <row r="1" spans="1:29" x14ac:dyDescent="0.35">
      <c r="A1" s="141" t="s">
        <v>2</v>
      </c>
      <c r="B1" s="142"/>
      <c r="C1" s="5"/>
    </row>
    <row r="3" spans="1:29" x14ac:dyDescent="0.35">
      <c r="A3" s="24">
        <v>1.2359</v>
      </c>
      <c r="B3" s="1" t="s">
        <v>14</v>
      </c>
    </row>
    <row r="6" spans="1:29" hidden="1" x14ac:dyDescent="0.35">
      <c r="A6" s="22" t="s">
        <v>15</v>
      </c>
      <c r="B6" s="23">
        <v>36669.15</v>
      </c>
    </row>
    <row r="7" spans="1:29" x14ac:dyDescent="0.35">
      <c r="A7" s="18" t="s">
        <v>19</v>
      </c>
      <c r="B7" s="21" t="s">
        <v>20</v>
      </c>
      <c r="C7" s="53"/>
    </row>
    <row r="8" spans="1:29" x14ac:dyDescent="0.35">
      <c r="A8" s="18" t="s">
        <v>18</v>
      </c>
      <c r="B8" s="20">
        <v>17500000</v>
      </c>
      <c r="C8" s="20">
        <v>67500000</v>
      </c>
      <c r="D8" s="20">
        <v>40000000</v>
      </c>
      <c r="E8" s="20"/>
      <c r="F8" s="20"/>
      <c r="G8" s="20"/>
      <c r="H8" s="20"/>
      <c r="I8" s="20"/>
      <c r="J8" s="20"/>
      <c r="K8" s="20"/>
      <c r="L8" s="12"/>
      <c r="M8" s="12"/>
      <c r="N8" s="12"/>
      <c r="O8" s="12"/>
      <c r="P8" s="19">
        <f t="shared" ref="P8:V9" si="0">B8</f>
        <v>17500000</v>
      </c>
      <c r="Q8" s="19">
        <f t="shared" si="0"/>
        <v>67500000</v>
      </c>
      <c r="R8" s="19">
        <f t="shared" si="0"/>
        <v>40000000</v>
      </c>
      <c r="S8" s="19">
        <f t="shared" si="0"/>
        <v>0</v>
      </c>
      <c r="T8" s="19">
        <f t="shared" si="0"/>
        <v>0</v>
      </c>
      <c r="U8" s="19">
        <f t="shared" si="0"/>
        <v>0</v>
      </c>
      <c r="V8" s="19">
        <f t="shared" si="0"/>
        <v>0</v>
      </c>
      <c r="W8" s="19"/>
      <c r="X8" s="19">
        <f>J8</f>
        <v>0</v>
      </c>
      <c r="Y8" s="19">
        <f>K8</f>
        <v>0</v>
      </c>
      <c r="Z8" s="12"/>
      <c r="AA8" s="12"/>
    </row>
    <row r="9" spans="1:29" x14ac:dyDescent="0.35">
      <c r="A9" s="18" t="s">
        <v>17</v>
      </c>
      <c r="B9" s="12">
        <v>366691544</v>
      </c>
      <c r="C9" s="12">
        <v>830409467</v>
      </c>
      <c r="D9" s="12">
        <v>1599900000</v>
      </c>
      <c r="E9" s="12">
        <v>68256920</v>
      </c>
      <c r="F9" s="12">
        <v>60030000</v>
      </c>
      <c r="G9" s="12">
        <v>27049243</v>
      </c>
      <c r="H9" s="12">
        <v>14444702</v>
      </c>
      <c r="I9" s="12"/>
      <c r="J9" s="12">
        <v>300100000</v>
      </c>
      <c r="K9" s="12">
        <v>300100000</v>
      </c>
      <c r="L9" s="12"/>
      <c r="M9" s="12"/>
      <c r="N9" s="12"/>
      <c r="O9" s="12"/>
      <c r="P9" s="12">
        <f t="shared" si="0"/>
        <v>366691544</v>
      </c>
      <c r="Q9" s="12">
        <f t="shared" si="0"/>
        <v>830409467</v>
      </c>
      <c r="R9" s="12">
        <f t="shared" si="0"/>
        <v>1599900000</v>
      </c>
      <c r="S9" s="12">
        <f t="shared" si="0"/>
        <v>68256920</v>
      </c>
      <c r="T9" s="12">
        <f t="shared" si="0"/>
        <v>60030000</v>
      </c>
      <c r="U9" s="12">
        <f t="shared" si="0"/>
        <v>27049243</v>
      </c>
      <c r="V9" s="12">
        <f t="shared" si="0"/>
        <v>14444702</v>
      </c>
      <c r="W9" s="12"/>
      <c r="X9" s="12">
        <f>J9</f>
        <v>300100000</v>
      </c>
      <c r="Y9" s="12">
        <f>K9</f>
        <v>300100000</v>
      </c>
      <c r="Z9" s="12"/>
      <c r="AA9" s="12"/>
    </row>
    <row r="10" spans="1:29" x14ac:dyDescent="0.35">
      <c r="A10" s="18" t="s">
        <v>21</v>
      </c>
      <c r="B10" s="25">
        <f t="shared" ref="B10:C10" si="1">B8/B9</f>
        <v>4.7724034781669249E-2</v>
      </c>
      <c r="C10" s="25">
        <f t="shared" si="1"/>
        <v>8.1285200473274463E-2</v>
      </c>
      <c r="D10" s="25">
        <f>D8/D9</f>
        <v>2.5001562597662355E-2</v>
      </c>
      <c r="E10" s="25">
        <f t="shared" ref="E10:K10" si="2">E8/E9</f>
        <v>0</v>
      </c>
      <c r="F10" s="25">
        <f t="shared" si="2"/>
        <v>0</v>
      </c>
      <c r="G10" s="25">
        <f t="shared" si="2"/>
        <v>0</v>
      </c>
      <c r="H10" s="25">
        <f t="shared" si="2"/>
        <v>0</v>
      </c>
      <c r="I10" s="12"/>
      <c r="J10" s="25">
        <f t="shared" si="2"/>
        <v>0</v>
      </c>
      <c r="K10" s="25">
        <f t="shared" si="2"/>
        <v>0</v>
      </c>
      <c r="L10" s="12"/>
      <c r="M10" s="12"/>
      <c r="N10" s="12"/>
      <c r="O10" s="12"/>
      <c r="P10" s="25">
        <f t="shared" ref="P10:V10" si="3">P8/P9</f>
        <v>4.7724034781669249E-2</v>
      </c>
      <c r="Q10" s="25">
        <f t="shared" si="3"/>
        <v>8.1285200473274463E-2</v>
      </c>
      <c r="R10" s="25">
        <f t="shared" si="3"/>
        <v>2.5001562597662355E-2</v>
      </c>
      <c r="S10" s="25">
        <f t="shared" si="3"/>
        <v>0</v>
      </c>
      <c r="T10" s="25">
        <f t="shared" si="3"/>
        <v>0</v>
      </c>
      <c r="U10" s="25">
        <f t="shared" si="3"/>
        <v>0</v>
      </c>
      <c r="V10" s="25">
        <f t="shared" si="3"/>
        <v>0</v>
      </c>
      <c r="W10" s="25"/>
      <c r="X10" s="25">
        <f t="shared" ref="X10:Y10" si="4">X8/X9</f>
        <v>0</v>
      </c>
      <c r="Y10" s="25">
        <f t="shared" si="4"/>
        <v>0</v>
      </c>
      <c r="Z10" s="12"/>
      <c r="AA10" s="12"/>
    </row>
    <row r="11" spans="1:29" x14ac:dyDescent="0.35">
      <c r="A11" s="18"/>
      <c r="B11" s="25"/>
      <c r="C11" s="25"/>
      <c r="D11" s="25"/>
      <c r="E11" s="25"/>
      <c r="F11" s="25"/>
      <c r="G11" s="25"/>
      <c r="H11" s="25"/>
      <c r="I11" s="12"/>
      <c r="J11" s="25"/>
      <c r="K11" s="12"/>
      <c r="L11" s="12"/>
      <c r="M11" s="12"/>
      <c r="N11" s="12"/>
      <c r="O11" s="12"/>
      <c r="P11" s="25"/>
      <c r="Q11" s="25"/>
      <c r="R11" s="25"/>
      <c r="S11" s="25"/>
      <c r="T11" s="25"/>
      <c r="U11" s="25"/>
      <c r="V11" s="25"/>
      <c r="W11" s="25"/>
      <c r="X11" s="25"/>
      <c r="Y11" s="12"/>
      <c r="Z11" s="12"/>
      <c r="AA11" s="12"/>
    </row>
    <row r="12" spans="1:29" ht="17.25" customHeight="1" x14ac:dyDescent="0.35">
      <c r="B12" s="143" t="s">
        <v>3</v>
      </c>
      <c r="C12" s="142"/>
      <c r="D12" s="142"/>
      <c r="E12" s="142"/>
      <c r="F12" s="142"/>
      <c r="G12" s="142"/>
      <c r="H12" s="142"/>
      <c r="I12" s="142"/>
      <c r="J12" s="142"/>
      <c r="K12" s="142"/>
      <c r="L12" s="142"/>
      <c r="M12" s="142"/>
      <c r="N12" s="66"/>
      <c r="P12" s="144" t="s">
        <v>12</v>
      </c>
      <c r="Q12" s="145"/>
      <c r="R12" s="145"/>
      <c r="S12" s="145"/>
      <c r="T12" s="145"/>
      <c r="U12" s="145"/>
      <c r="V12" s="145"/>
      <c r="W12" s="145"/>
      <c r="X12" s="145"/>
      <c r="Y12" s="145"/>
      <c r="Z12" s="145"/>
      <c r="AA12" s="145"/>
    </row>
    <row r="13" spans="1:29" ht="17.25" hidden="1" customHeight="1" x14ac:dyDescent="0.35">
      <c r="B13" s="65" t="s">
        <v>22</v>
      </c>
      <c r="C13" s="65" t="s">
        <v>23</v>
      </c>
      <c r="D13" s="65" t="s">
        <v>24</v>
      </c>
      <c r="E13" s="65" t="s">
        <v>25</v>
      </c>
      <c r="F13" s="65" t="s">
        <v>26</v>
      </c>
      <c r="G13" s="65" t="s">
        <v>42</v>
      </c>
      <c r="H13" s="65" t="s">
        <v>43</v>
      </c>
      <c r="I13" s="65"/>
      <c r="J13" s="65" t="s">
        <v>27</v>
      </c>
      <c r="K13" s="65"/>
      <c r="L13" s="65"/>
      <c r="M13" s="65"/>
      <c r="N13" s="65"/>
      <c r="P13" s="67" t="s">
        <v>28</v>
      </c>
      <c r="Q13" s="67" t="s">
        <v>29</v>
      </c>
      <c r="R13" s="67" t="s">
        <v>30</v>
      </c>
      <c r="S13" s="67" t="s">
        <v>31</v>
      </c>
      <c r="T13" s="67" t="s">
        <v>32</v>
      </c>
      <c r="U13" s="67" t="s">
        <v>44</v>
      </c>
      <c r="V13" s="67" t="s">
        <v>45</v>
      </c>
      <c r="W13" s="67"/>
      <c r="X13" s="67" t="s">
        <v>33</v>
      </c>
      <c r="Y13" s="67"/>
      <c r="Z13" s="67"/>
      <c r="AA13" s="67"/>
    </row>
    <row r="14" spans="1:29" x14ac:dyDescent="0.35">
      <c r="B14" s="6" t="s">
        <v>6</v>
      </c>
      <c r="C14" s="6" t="s">
        <v>4</v>
      </c>
      <c r="D14" s="3" t="s">
        <v>0</v>
      </c>
      <c r="E14" s="3" t="s">
        <v>11</v>
      </c>
      <c r="F14" s="3" t="s">
        <v>10</v>
      </c>
      <c r="G14" s="3" t="s">
        <v>40</v>
      </c>
      <c r="H14" s="3" t="s">
        <v>41</v>
      </c>
      <c r="I14" s="3"/>
      <c r="J14" s="3" t="s">
        <v>5</v>
      </c>
      <c r="K14" s="3" t="s">
        <v>5</v>
      </c>
      <c r="M14" s="3" t="s">
        <v>9</v>
      </c>
      <c r="N14" s="3" t="s">
        <v>38</v>
      </c>
      <c r="P14" s="6" t="s">
        <v>6</v>
      </c>
      <c r="Q14" s="6" t="s">
        <v>4</v>
      </c>
      <c r="R14" s="3" t="s">
        <v>0</v>
      </c>
      <c r="S14" s="3" t="s">
        <v>11</v>
      </c>
      <c r="T14" s="3" t="s">
        <v>10</v>
      </c>
      <c r="U14" s="3" t="s">
        <v>40</v>
      </c>
      <c r="V14" s="3" t="s">
        <v>41</v>
      </c>
      <c r="W14" s="3"/>
      <c r="X14" s="3" t="s">
        <v>5</v>
      </c>
      <c r="Y14" s="3" t="s">
        <v>5</v>
      </c>
      <c r="AA14" s="3" t="s">
        <v>9</v>
      </c>
      <c r="AC14" s="3"/>
    </row>
    <row r="15" spans="1:29" x14ac:dyDescent="0.35">
      <c r="B15" s="3" t="s">
        <v>1</v>
      </c>
      <c r="C15" s="3" t="s">
        <v>1</v>
      </c>
      <c r="D15" s="3" t="s">
        <v>1</v>
      </c>
      <c r="E15" s="3" t="s">
        <v>1</v>
      </c>
      <c r="F15" s="3" t="s">
        <v>1</v>
      </c>
      <c r="G15" s="3" t="s">
        <v>1</v>
      </c>
      <c r="H15" s="3" t="s">
        <v>1</v>
      </c>
      <c r="I15" s="3"/>
      <c r="J15" s="3" t="s">
        <v>7</v>
      </c>
      <c r="K15" s="3" t="s">
        <v>8</v>
      </c>
      <c r="M15" s="3" t="s">
        <v>1</v>
      </c>
      <c r="N15" s="3"/>
      <c r="P15" s="3" t="s">
        <v>1</v>
      </c>
      <c r="Q15" s="3" t="s">
        <v>1</v>
      </c>
      <c r="R15" s="3" t="s">
        <v>1</v>
      </c>
      <c r="S15" s="3" t="s">
        <v>1</v>
      </c>
      <c r="T15" s="3" t="s">
        <v>1</v>
      </c>
      <c r="U15" s="3" t="s">
        <v>1</v>
      </c>
      <c r="V15" s="3" t="s">
        <v>1</v>
      </c>
      <c r="W15" s="3"/>
      <c r="X15" s="3" t="s">
        <v>7</v>
      </c>
      <c r="Y15" s="3" t="s">
        <v>8</v>
      </c>
      <c r="AA15" s="3" t="s">
        <v>1</v>
      </c>
      <c r="AC15" s="3"/>
    </row>
    <row r="16" spans="1:29" x14ac:dyDescent="0.35">
      <c r="B16" s="3"/>
      <c r="C16" s="3"/>
      <c r="D16" s="3"/>
      <c r="E16" s="3"/>
      <c r="F16" s="3"/>
      <c r="G16" s="3"/>
      <c r="H16" s="3"/>
      <c r="I16" s="3"/>
      <c r="J16" s="3"/>
      <c r="K16" s="3"/>
      <c r="M16" s="3"/>
      <c r="N16" s="3"/>
      <c r="P16" s="3"/>
      <c r="Q16" s="3"/>
      <c r="R16" s="3"/>
      <c r="S16" s="3"/>
      <c r="T16" s="3"/>
      <c r="U16" s="3"/>
      <c r="V16" s="3"/>
      <c r="W16" s="3"/>
      <c r="X16" s="3"/>
      <c r="Y16" s="3"/>
      <c r="AA16" s="3"/>
    </row>
    <row r="17" spans="1:27" x14ac:dyDescent="0.35">
      <c r="A17" s="4">
        <v>32689</v>
      </c>
      <c r="B17" s="16" t="e">
        <f>VLOOKUP($A17,#REF!,MATCH(B$13,fundheading,0),FALSE)*B$10</f>
        <v>#REF!</v>
      </c>
      <c r="C17" s="16" t="e">
        <f>VLOOKUP($A17,#REF!,MATCH(C$13,fundheading,0),FALSE)*C$10</f>
        <v>#REF!</v>
      </c>
      <c r="D17" s="16" t="e">
        <f>VLOOKUP($A17,#REF!,MATCH(D$13,fundheading,0),FALSE)*D$10</f>
        <v>#REF!</v>
      </c>
      <c r="E17" s="16" t="e">
        <f>VLOOKUP($A17,#REF!,MATCH(E$13,fundheading,0),FALSE)*E$10</f>
        <v>#REF!</v>
      </c>
      <c r="F17" s="16" t="e">
        <f>VLOOKUP($A17,#REF!,MATCH(F$13,fundheading,0),FALSE)*F$10</f>
        <v>#REF!</v>
      </c>
      <c r="G17" s="16" t="e">
        <f>VLOOKUP($A17,#REF!,MATCH(G$13,fundheading,0),FALSE)*G$10</f>
        <v>#REF!</v>
      </c>
      <c r="H17" s="16" t="e">
        <f>VLOOKUP($A17,#REF!,MATCH(H$13,fundheading,0),FALSE)*H$10</f>
        <v>#REF!</v>
      </c>
      <c r="I17" s="16"/>
      <c r="J17" s="16" t="e">
        <f>VLOOKUP($A17,#REF!,MATCH(J$13,fundheading,0),FALSE)*J$10</f>
        <v>#REF!</v>
      </c>
      <c r="K17" s="16" t="e">
        <f t="shared" ref="K17:K80" si="5">J17/$A$3</f>
        <v>#REF!</v>
      </c>
      <c r="L17" s="12"/>
      <c r="M17" s="19" t="e">
        <f t="shared" ref="M17:M65" si="6">B17+C17+D17+E17+F17+K17</f>
        <v>#REF!</v>
      </c>
      <c r="N17" s="41" t="e">
        <f>VLOOKUP($A17,#REF!,MATCH(N$14,fundheading,0),FALSE)</f>
        <v>#REF!</v>
      </c>
      <c r="O17" s="12"/>
      <c r="P17" s="16" t="e">
        <f t="shared" ref="P17:V32" si="7">VLOOKUP($A17,cashflows,MATCH(P$13,fundheading,0),FALSE)*P$10</f>
        <v>#NAME?</v>
      </c>
      <c r="Q17" s="16" t="e">
        <f t="shared" si="7"/>
        <v>#NAME?</v>
      </c>
      <c r="R17" s="16" t="e">
        <f t="shared" si="7"/>
        <v>#NAME?</v>
      </c>
      <c r="S17" s="16" t="e">
        <f t="shared" si="7"/>
        <v>#NAME?</v>
      </c>
      <c r="T17" s="16" t="e">
        <f t="shared" si="7"/>
        <v>#NAME?</v>
      </c>
      <c r="U17" s="16" t="e">
        <f t="shared" si="7"/>
        <v>#NAME?</v>
      </c>
      <c r="V17" s="16" t="e">
        <f t="shared" si="7"/>
        <v>#NAME?</v>
      </c>
      <c r="W17" s="16"/>
      <c r="X17" s="16" t="e">
        <f t="shared" ref="X17:X80" si="8">VLOOKUP($A17,cashflows,MATCH(X$13,fundheading,0),FALSE)*X$10</f>
        <v>#NAME?</v>
      </c>
      <c r="Y17" s="16" t="e">
        <f t="shared" ref="Y17:Y80" si="9">X17/$A$3</f>
        <v>#NAME?</v>
      </c>
      <c r="Z17" s="12"/>
      <c r="AA17" s="19" t="e">
        <f t="shared" ref="AA17:AA80" si="10">P17+Q17+R17+S17+T17+Y17</f>
        <v>#NAME?</v>
      </c>
    </row>
    <row r="18" spans="1:27" x14ac:dyDescent="0.35">
      <c r="A18" s="4">
        <v>32781</v>
      </c>
      <c r="B18" s="16" t="e">
        <f>VLOOKUP($A18,#REF!,MATCH(B$13,fundheading,0),FALSE)*B$10</f>
        <v>#REF!</v>
      </c>
      <c r="C18" s="16" t="e">
        <f>VLOOKUP($A18,#REF!,MATCH(C$13,fundheading,0),FALSE)*C$10</f>
        <v>#REF!</v>
      </c>
      <c r="D18" s="16" t="e">
        <f>VLOOKUP($A18,#REF!,MATCH(D$13,fundheading,0),FALSE)*D$10</f>
        <v>#REF!</v>
      </c>
      <c r="E18" s="16" t="e">
        <f>VLOOKUP($A18,#REF!,MATCH(E$13,fundheading,0),FALSE)*E$10</f>
        <v>#REF!</v>
      </c>
      <c r="F18" s="16" t="e">
        <f>VLOOKUP($A18,#REF!,MATCH(F$13,fundheading,0),FALSE)*F$10</f>
        <v>#REF!</v>
      </c>
      <c r="G18" s="16" t="e">
        <f>VLOOKUP($A18,#REF!,MATCH(G$13,fundheading,0),FALSE)*G$10</f>
        <v>#REF!</v>
      </c>
      <c r="H18" s="16" t="e">
        <f>VLOOKUP($A18,#REF!,MATCH(H$13,fundheading,0),FALSE)*H$10</f>
        <v>#REF!</v>
      </c>
      <c r="I18" s="16"/>
      <c r="J18" s="16" t="e">
        <f>VLOOKUP($A18,#REF!,MATCH(J$13,fundheading,0),FALSE)*J$10</f>
        <v>#REF!</v>
      </c>
      <c r="K18" s="16" t="e">
        <f t="shared" si="5"/>
        <v>#REF!</v>
      </c>
      <c r="L18" s="12"/>
      <c r="M18" s="19" t="e">
        <f t="shared" si="6"/>
        <v>#REF!</v>
      </c>
      <c r="N18" s="41" t="e">
        <f>VLOOKUP($A18,#REF!,MATCH(N$14,fundheading,0),FALSE)</f>
        <v>#REF!</v>
      </c>
      <c r="O18" s="12"/>
      <c r="P18" s="16" t="e">
        <f t="shared" si="7"/>
        <v>#NAME?</v>
      </c>
      <c r="Q18" s="16" t="e">
        <f t="shared" si="7"/>
        <v>#NAME?</v>
      </c>
      <c r="R18" s="16" t="e">
        <f t="shared" si="7"/>
        <v>#NAME?</v>
      </c>
      <c r="S18" s="16" t="e">
        <f t="shared" si="7"/>
        <v>#NAME?</v>
      </c>
      <c r="T18" s="16" t="e">
        <f t="shared" si="7"/>
        <v>#NAME?</v>
      </c>
      <c r="U18" s="16" t="e">
        <f t="shared" si="7"/>
        <v>#NAME?</v>
      </c>
      <c r="V18" s="16" t="e">
        <f t="shared" si="7"/>
        <v>#NAME?</v>
      </c>
      <c r="W18" s="16"/>
      <c r="X18" s="16" t="e">
        <f t="shared" si="8"/>
        <v>#NAME?</v>
      </c>
      <c r="Y18" s="16" t="e">
        <f t="shared" si="9"/>
        <v>#NAME?</v>
      </c>
      <c r="Z18" s="12"/>
      <c r="AA18" s="19" t="e">
        <f t="shared" si="10"/>
        <v>#NAME?</v>
      </c>
    </row>
    <row r="19" spans="1:27" x14ac:dyDescent="0.35">
      <c r="A19" s="4">
        <v>32872</v>
      </c>
      <c r="B19" s="16" t="e">
        <f>VLOOKUP($A19,#REF!,MATCH(B$13,fundheading,0),FALSE)*B$10</f>
        <v>#REF!</v>
      </c>
      <c r="C19" s="16" t="e">
        <f>VLOOKUP($A19,#REF!,MATCH(C$13,fundheading,0),FALSE)*C$10</f>
        <v>#REF!</v>
      </c>
      <c r="D19" s="16" t="e">
        <f>VLOOKUP($A19,#REF!,MATCH(D$13,fundheading,0),FALSE)*D$10</f>
        <v>#REF!</v>
      </c>
      <c r="E19" s="16" t="e">
        <f>VLOOKUP($A19,#REF!,MATCH(E$13,fundheading,0),FALSE)*E$10</f>
        <v>#REF!</v>
      </c>
      <c r="F19" s="16" t="e">
        <f>VLOOKUP($A19,#REF!,MATCH(F$13,fundheading,0),FALSE)*F$10</f>
        <v>#REF!</v>
      </c>
      <c r="G19" s="16" t="e">
        <f>VLOOKUP($A19,#REF!,MATCH(G$13,fundheading,0),FALSE)*G$10</f>
        <v>#REF!</v>
      </c>
      <c r="H19" s="16" t="e">
        <f>VLOOKUP($A19,#REF!,MATCH(H$13,fundheading,0),FALSE)*H$10</f>
        <v>#REF!</v>
      </c>
      <c r="I19" s="16"/>
      <c r="J19" s="16" t="e">
        <f>VLOOKUP($A19,#REF!,MATCH(J$13,fundheading,0),FALSE)*J$10</f>
        <v>#REF!</v>
      </c>
      <c r="K19" s="16" t="e">
        <f t="shared" si="5"/>
        <v>#REF!</v>
      </c>
      <c r="L19" s="12"/>
      <c r="M19" s="19" t="e">
        <f t="shared" si="6"/>
        <v>#REF!</v>
      </c>
      <c r="N19" s="41" t="e">
        <f>VLOOKUP($A19,#REF!,MATCH(N$14,fundheading,0),FALSE)</f>
        <v>#REF!</v>
      </c>
      <c r="O19" s="12"/>
      <c r="P19" s="16" t="e">
        <f t="shared" si="7"/>
        <v>#NAME?</v>
      </c>
      <c r="Q19" s="16" t="e">
        <f t="shared" si="7"/>
        <v>#NAME?</v>
      </c>
      <c r="R19" s="16" t="e">
        <f t="shared" si="7"/>
        <v>#NAME?</v>
      </c>
      <c r="S19" s="16" t="e">
        <f t="shared" si="7"/>
        <v>#NAME?</v>
      </c>
      <c r="T19" s="16" t="e">
        <f t="shared" si="7"/>
        <v>#NAME?</v>
      </c>
      <c r="U19" s="16" t="e">
        <f t="shared" si="7"/>
        <v>#NAME?</v>
      </c>
      <c r="V19" s="16" t="e">
        <f t="shared" si="7"/>
        <v>#NAME?</v>
      </c>
      <c r="W19" s="16"/>
      <c r="X19" s="16" t="e">
        <f t="shared" si="8"/>
        <v>#NAME?</v>
      </c>
      <c r="Y19" s="16" t="e">
        <f t="shared" si="9"/>
        <v>#NAME?</v>
      </c>
      <c r="Z19" s="12"/>
      <c r="AA19" s="19" t="e">
        <f t="shared" si="10"/>
        <v>#NAME?</v>
      </c>
    </row>
    <row r="20" spans="1:27" x14ac:dyDescent="0.35">
      <c r="A20" s="4">
        <v>32962</v>
      </c>
      <c r="B20" s="16" t="e">
        <f>VLOOKUP($A20,#REF!,MATCH(B$13,fundheading,0),FALSE)*B$10</f>
        <v>#REF!</v>
      </c>
      <c r="C20" s="16" t="e">
        <f>VLOOKUP($A20,#REF!,MATCH(C$13,fundheading,0),FALSE)*C$10</f>
        <v>#REF!</v>
      </c>
      <c r="D20" s="16" t="e">
        <f>VLOOKUP($A20,#REF!,MATCH(D$13,fundheading,0),FALSE)*D$10</f>
        <v>#REF!</v>
      </c>
      <c r="E20" s="16" t="e">
        <f>VLOOKUP($A20,#REF!,MATCH(E$13,fundheading,0),FALSE)*E$10</f>
        <v>#REF!</v>
      </c>
      <c r="F20" s="16" t="e">
        <f>VLOOKUP($A20,#REF!,MATCH(F$13,fundheading,0),FALSE)*F$10</f>
        <v>#REF!</v>
      </c>
      <c r="G20" s="16" t="e">
        <f>VLOOKUP($A20,#REF!,MATCH(G$13,fundheading,0),FALSE)*G$10</f>
        <v>#REF!</v>
      </c>
      <c r="H20" s="16" t="e">
        <f>VLOOKUP($A20,#REF!,MATCH(H$13,fundheading,0),FALSE)*H$10</f>
        <v>#REF!</v>
      </c>
      <c r="I20" s="16"/>
      <c r="J20" s="16" t="e">
        <f>VLOOKUP($A20,#REF!,MATCH(J$13,fundheading,0),FALSE)*J$10</f>
        <v>#REF!</v>
      </c>
      <c r="K20" s="16" t="e">
        <f t="shared" si="5"/>
        <v>#REF!</v>
      </c>
      <c r="L20" s="12"/>
      <c r="M20" s="19" t="e">
        <f t="shared" si="6"/>
        <v>#REF!</v>
      </c>
      <c r="N20" s="41" t="e">
        <f>VLOOKUP($A20,#REF!,MATCH(N$14,fundheading,0),FALSE)</f>
        <v>#REF!</v>
      </c>
      <c r="O20" s="12"/>
      <c r="P20" s="16" t="e">
        <f t="shared" si="7"/>
        <v>#NAME?</v>
      </c>
      <c r="Q20" s="16" t="e">
        <f t="shared" si="7"/>
        <v>#NAME?</v>
      </c>
      <c r="R20" s="16" t="e">
        <f t="shared" si="7"/>
        <v>#NAME?</v>
      </c>
      <c r="S20" s="16" t="e">
        <f t="shared" si="7"/>
        <v>#NAME?</v>
      </c>
      <c r="T20" s="16" t="e">
        <f t="shared" si="7"/>
        <v>#NAME?</v>
      </c>
      <c r="U20" s="16" t="e">
        <f t="shared" si="7"/>
        <v>#NAME?</v>
      </c>
      <c r="V20" s="16" t="e">
        <f t="shared" si="7"/>
        <v>#NAME?</v>
      </c>
      <c r="W20" s="16"/>
      <c r="X20" s="16" t="e">
        <f t="shared" si="8"/>
        <v>#NAME?</v>
      </c>
      <c r="Y20" s="16" t="e">
        <f t="shared" si="9"/>
        <v>#NAME?</v>
      </c>
      <c r="Z20" s="12"/>
      <c r="AA20" s="19" t="e">
        <f t="shared" si="10"/>
        <v>#NAME?</v>
      </c>
    </row>
    <row r="21" spans="1:27" x14ac:dyDescent="0.35">
      <c r="A21" s="4">
        <v>33054</v>
      </c>
      <c r="B21" s="16" t="e">
        <f>VLOOKUP($A21,#REF!,MATCH(B$13,fundheading,0),FALSE)*B$10</f>
        <v>#REF!</v>
      </c>
      <c r="C21" s="16" t="e">
        <f>VLOOKUP($A21,#REF!,MATCH(C$13,fundheading,0),FALSE)*C$10</f>
        <v>#REF!</v>
      </c>
      <c r="D21" s="16" t="e">
        <f>VLOOKUP($A21,#REF!,MATCH(D$13,fundheading,0),FALSE)*D$10</f>
        <v>#REF!</v>
      </c>
      <c r="E21" s="16" t="e">
        <f>VLOOKUP($A21,#REF!,MATCH(E$13,fundheading,0),FALSE)*E$10</f>
        <v>#REF!</v>
      </c>
      <c r="F21" s="16" t="e">
        <f>VLOOKUP($A21,#REF!,MATCH(F$13,fundheading,0),FALSE)*F$10</f>
        <v>#REF!</v>
      </c>
      <c r="G21" s="16" t="e">
        <f>VLOOKUP($A21,#REF!,MATCH(G$13,fundheading,0),FALSE)*G$10</f>
        <v>#REF!</v>
      </c>
      <c r="H21" s="16" t="e">
        <f>VLOOKUP($A21,#REF!,MATCH(H$13,fundheading,0),FALSE)*H$10</f>
        <v>#REF!</v>
      </c>
      <c r="I21" s="16"/>
      <c r="J21" s="16" t="e">
        <f>VLOOKUP($A21,#REF!,MATCH(J$13,fundheading,0),FALSE)*J$10</f>
        <v>#REF!</v>
      </c>
      <c r="K21" s="16" t="e">
        <f t="shared" si="5"/>
        <v>#REF!</v>
      </c>
      <c r="L21" s="12"/>
      <c r="M21" s="19" t="e">
        <f t="shared" si="6"/>
        <v>#REF!</v>
      </c>
      <c r="N21" s="41" t="e">
        <f>VLOOKUP($A21,#REF!,MATCH(N$14,fundheading,0),FALSE)</f>
        <v>#REF!</v>
      </c>
      <c r="O21" s="12"/>
      <c r="P21" s="16" t="e">
        <f t="shared" si="7"/>
        <v>#NAME?</v>
      </c>
      <c r="Q21" s="16" t="e">
        <f t="shared" si="7"/>
        <v>#NAME?</v>
      </c>
      <c r="R21" s="16" t="e">
        <f t="shared" si="7"/>
        <v>#NAME?</v>
      </c>
      <c r="S21" s="16" t="e">
        <f t="shared" si="7"/>
        <v>#NAME?</v>
      </c>
      <c r="T21" s="16" t="e">
        <f t="shared" si="7"/>
        <v>#NAME?</v>
      </c>
      <c r="U21" s="16" t="e">
        <f t="shared" si="7"/>
        <v>#NAME?</v>
      </c>
      <c r="V21" s="16" t="e">
        <f t="shared" si="7"/>
        <v>#NAME?</v>
      </c>
      <c r="W21" s="16"/>
      <c r="X21" s="16" t="e">
        <f t="shared" si="8"/>
        <v>#NAME?</v>
      </c>
      <c r="Y21" s="16" t="e">
        <f t="shared" si="9"/>
        <v>#NAME?</v>
      </c>
      <c r="Z21" s="12"/>
      <c r="AA21" s="19" t="e">
        <f t="shared" si="10"/>
        <v>#NAME?</v>
      </c>
    </row>
    <row r="22" spans="1:27" x14ac:dyDescent="0.35">
      <c r="A22" s="4">
        <v>33146</v>
      </c>
      <c r="B22" s="16" t="e">
        <f>VLOOKUP($A22,#REF!,MATCH(B$13,fundheading,0),FALSE)*B$10</f>
        <v>#REF!</v>
      </c>
      <c r="C22" s="16" t="e">
        <f>VLOOKUP($A22,#REF!,MATCH(C$13,fundheading,0),FALSE)*C$10</f>
        <v>#REF!</v>
      </c>
      <c r="D22" s="16" t="e">
        <f>VLOOKUP($A22,#REF!,MATCH(D$13,fundheading,0),FALSE)*D$10</f>
        <v>#REF!</v>
      </c>
      <c r="E22" s="16" t="e">
        <f>VLOOKUP($A22,#REF!,MATCH(E$13,fundheading,0),FALSE)*E$10</f>
        <v>#REF!</v>
      </c>
      <c r="F22" s="16" t="e">
        <f>VLOOKUP($A22,#REF!,MATCH(F$13,fundheading,0),FALSE)*F$10</f>
        <v>#REF!</v>
      </c>
      <c r="G22" s="16" t="e">
        <f>VLOOKUP($A22,#REF!,MATCH(G$13,fundheading,0),FALSE)*G$10</f>
        <v>#REF!</v>
      </c>
      <c r="H22" s="16" t="e">
        <f>VLOOKUP($A22,#REF!,MATCH(H$13,fundheading,0),FALSE)*H$10</f>
        <v>#REF!</v>
      </c>
      <c r="I22" s="16"/>
      <c r="J22" s="16" t="e">
        <f>VLOOKUP($A22,#REF!,MATCH(J$13,fundheading,0),FALSE)*J$10</f>
        <v>#REF!</v>
      </c>
      <c r="K22" s="16" t="e">
        <f t="shared" si="5"/>
        <v>#REF!</v>
      </c>
      <c r="L22" s="12"/>
      <c r="M22" s="19" t="e">
        <f t="shared" si="6"/>
        <v>#REF!</v>
      </c>
      <c r="N22" s="41" t="e">
        <f>VLOOKUP($A22,#REF!,MATCH(N$14,fundheading,0),FALSE)</f>
        <v>#REF!</v>
      </c>
      <c r="O22" s="12"/>
      <c r="P22" s="16" t="e">
        <f t="shared" si="7"/>
        <v>#NAME?</v>
      </c>
      <c r="Q22" s="16" t="e">
        <f t="shared" si="7"/>
        <v>#NAME?</v>
      </c>
      <c r="R22" s="16" t="e">
        <f t="shared" si="7"/>
        <v>#NAME?</v>
      </c>
      <c r="S22" s="16" t="e">
        <f t="shared" si="7"/>
        <v>#NAME?</v>
      </c>
      <c r="T22" s="16" t="e">
        <f t="shared" si="7"/>
        <v>#NAME?</v>
      </c>
      <c r="U22" s="16" t="e">
        <f t="shared" si="7"/>
        <v>#NAME?</v>
      </c>
      <c r="V22" s="16" t="e">
        <f t="shared" si="7"/>
        <v>#NAME?</v>
      </c>
      <c r="W22" s="16"/>
      <c r="X22" s="16" t="e">
        <f t="shared" si="8"/>
        <v>#NAME?</v>
      </c>
      <c r="Y22" s="16" t="e">
        <f t="shared" si="9"/>
        <v>#NAME?</v>
      </c>
      <c r="Z22" s="12"/>
      <c r="AA22" s="19" t="e">
        <f t="shared" si="10"/>
        <v>#NAME?</v>
      </c>
    </row>
    <row r="23" spans="1:27" x14ac:dyDescent="0.35">
      <c r="A23" s="4">
        <v>33237</v>
      </c>
      <c r="B23" s="16" t="e">
        <f>VLOOKUP($A23,#REF!,MATCH(B$13,fundheading,0),FALSE)*B$10</f>
        <v>#REF!</v>
      </c>
      <c r="C23" s="16" t="e">
        <f>VLOOKUP($A23,#REF!,MATCH(C$13,fundheading,0),FALSE)*C$10</f>
        <v>#REF!</v>
      </c>
      <c r="D23" s="16" t="e">
        <f>VLOOKUP($A23,#REF!,MATCH(D$13,fundheading,0),FALSE)*D$10</f>
        <v>#REF!</v>
      </c>
      <c r="E23" s="16" t="e">
        <f>VLOOKUP($A23,#REF!,MATCH(E$13,fundheading,0),FALSE)*E$10</f>
        <v>#REF!</v>
      </c>
      <c r="F23" s="16" t="e">
        <f>VLOOKUP($A23,#REF!,MATCH(F$13,fundheading,0),FALSE)*F$10</f>
        <v>#REF!</v>
      </c>
      <c r="G23" s="16" t="e">
        <f>VLOOKUP($A23,#REF!,MATCH(G$13,fundheading,0),FALSE)*G$10</f>
        <v>#REF!</v>
      </c>
      <c r="H23" s="16" t="e">
        <f>VLOOKUP($A23,#REF!,MATCH(H$13,fundheading,0),FALSE)*H$10</f>
        <v>#REF!</v>
      </c>
      <c r="I23" s="16"/>
      <c r="J23" s="16" t="e">
        <f>VLOOKUP($A23,#REF!,MATCH(J$13,fundheading,0),FALSE)*J$10</f>
        <v>#REF!</v>
      </c>
      <c r="K23" s="16" t="e">
        <f t="shared" si="5"/>
        <v>#REF!</v>
      </c>
      <c r="L23" s="12"/>
      <c r="M23" s="19" t="e">
        <f t="shared" si="6"/>
        <v>#REF!</v>
      </c>
      <c r="N23" s="41" t="e">
        <f>VLOOKUP($A23,#REF!,MATCH(N$14,fundheading,0),FALSE)</f>
        <v>#REF!</v>
      </c>
      <c r="O23" s="12"/>
      <c r="P23" s="16" t="e">
        <f t="shared" si="7"/>
        <v>#NAME?</v>
      </c>
      <c r="Q23" s="16" t="e">
        <f t="shared" si="7"/>
        <v>#NAME?</v>
      </c>
      <c r="R23" s="16" t="e">
        <f t="shared" si="7"/>
        <v>#NAME?</v>
      </c>
      <c r="S23" s="16" t="e">
        <f t="shared" si="7"/>
        <v>#NAME?</v>
      </c>
      <c r="T23" s="16" t="e">
        <f t="shared" si="7"/>
        <v>#NAME?</v>
      </c>
      <c r="U23" s="16" t="e">
        <f t="shared" si="7"/>
        <v>#NAME?</v>
      </c>
      <c r="V23" s="16" t="e">
        <f t="shared" si="7"/>
        <v>#NAME?</v>
      </c>
      <c r="W23" s="16"/>
      <c r="X23" s="16" t="e">
        <f t="shared" si="8"/>
        <v>#NAME?</v>
      </c>
      <c r="Y23" s="16" t="e">
        <f t="shared" si="9"/>
        <v>#NAME?</v>
      </c>
      <c r="Z23" s="12"/>
      <c r="AA23" s="19" t="e">
        <f t="shared" si="10"/>
        <v>#NAME?</v>
      </c>
    </row>
    <row r="24" spans="1:27" x14ac:dyDescent="0.35">
      <c r="A24" s="4">
        <v>33327</v>
      </c>
      <c r="B24" s="16" t="e">
        <f>VLOOKUP($A24,#REF!,MATCH(B$13,fundheading,0),FALSE)*B$10</f>
        <v>#REF!</v>
      </c>
      <c r="C24" s="16" t="e">
        <f>VLOOKUP($A24,#REF!,MATCH(C$13,fundheading,0),FALSE)*C$10</f>
        <v>#REF!</v>
      </c>
      <c r="D24" s="16" t="e">
        <f>VLOOKUP($A24,#REF!,MATCH(D$13,fundheading,0),FALSE)*D$10</f>
        <v>#REF!</v>
      </c>
      <c r="E24" s="16" t="e">
        <f>VLOOKUP($A24,#REF!,MATCH(E$13,fundheading,0),FALSE)*E$10</f>
        <v>#REF!</v>
      </c>
      <c r="F24" s="16" t="e">
        <f>VLOOKUP($A24,#REF!,MATCH(F$13,fundheading,0),FALSE)*F$10</f>
        <v>#REF!</v>
      </c>
      <c r="G24" s="16" t="e">
        <f>VLOOKUP($A24,#REF!,MATCH(G$13,fundheading,0),FALSE)*G$10</f>
        <v>#REF!</v>
      </c>
      <c r="H24" s="16" t="e">
        <f>VLOOKUP($A24,#REF!,MATCH(H$13,fundheading,0),FALSE)*H$10</f>
        <v>#REF!</v>
      </c>
      <c r="I24" s="16"/>
      <c r="J24" s="16" t="e">
        <f>VLOOKUP($A24,#REF!,MATCH(J$13,fundheading,0),FALSE)*J$10</f>
        <v>#REF!</v>
      </c>
      <c r="K24" s="16" t="e">
        <f t="shared" si="5"/>
        <v>#REF!</v>
      </c>
      <c r="L24" s="12"/>
      <c r="M24" s="19" t="e">
        <f t="shared" si="6"/>
        <v>#REF!</v>
      </c>
      <c r="N24" s="41" t="e">
        <f>VLOOKUP($A24,#REF!,MATCH(N$14,fundheading,0),FALSE)</f>
        <v>#REF!</v>
      </c>
      <c r="O24" s="12"/>
      <c r="P24" s="16" t="e">
        <f t="shared" si="7"/>
        <v>#NAME?</v>
      </c>
      <c r="Q24" s="16" t="e">
        <f t="shared" si="7"/>
        <v>#NAME?</v>
      </c>
      <c r="R24" s="16" t="e">
        <f t="shared" si="7"/>
        <v>#NAME?</v>
      </c>
      <c r="S24" s="16" t="e">
        <f t="shared" si="7"/>
        <v>#NAME?</v>
      </c>
      <c r="T24" s="16" t="e">
        <f t="shared" si="7"/>
        <v>#NAME?</v>
      </c>
      <c r="U24" s="16" t="e">
        <f t="shared" si="7"/>
        <v>#NAME?</v>
      </c>
      <c r="V24" s="16" t="e">
        <f t="shared" si="7"/>
        <v>#NAME?</v>
      </c>
      <c r="W24" s="16"/>
      <c r="X24" s="16" t="e">
        <f t="shared" si="8"/>
        <v>#NAME?</v>
      </c>
      <c r="Y24" s="16" t="e">
        <f t="shared" si="9"/>
        <v>#NAME?</v>
      </c>
      <c r="Z24" s="12"/>
      <c r="AA24" s="19" t="e">
        <f t="shared" si="10"/>
        <v>#NAME?</v>
      </c>
    </row>
    <row r="25" spans="1:27" x14ac:dyDescent="0.35">
      <c r="A25" s="4">
        <v>33419</v>
      </c>
      <c r="B25" s="16" t="e">
        <f>VLOOKUP($A25,#REF!,MATCH(B$13,fundheading,0),FALSE)*B$10</f>
        <v>#REF!</v>
      </c>
      <c r="C25" s="16" t="e">
        <f>VLOOKUP($A25,#REF!,MATCH(C$13,fundheading,0),FALSE)*C$10</f>
        <v>#REF!</v>
      </c>
      <c r="D25" s="16" t="e">
        <f>VLOOKUP($A25,#REF!,MATCH(D$13,fundheading,0),FALSE)*D$10</f>
        <v>#REF!</v>
      </c>
      <c r="E25" s="16" t="e">
        <f>VLOOKUP($A25,#REF!,MATCH(E$13,fundheading,0),FALSE)*E$10</f>
        <v>#REF!</v>
      </c>
      <c r="F25" s="16" t="e">
        <f>VLOOKUP($A25,#REF!,MATCH(F$13,fundheading,0),FALSE)*F$10</f>
        <v>#REF!</v>
      </c>
      <c r="G25" s="16" t="e">
        <f>VLOOKUP($A25,#REF!,MATCH(G$13,fundheading,0),FALSE)*G$10</f>
        <v>#REF!</v>
      </c>
      <c r="H25" s="16" t="e">
        <f>VLOOKUP($A25,#REF!,MATCH(H$13,fundheading,0),FALSE)*H$10</f>
        <v>#REF!</v>
      </c>
      <c r="I25" s="16"/>
      <c r="J25" s="16" t="e">
        <f>VLOOKUP($A25,#REF!,MATCH(J$13,fundheading,0),FALSE)*J$10</f>
        <v>#REF!</v>
      </c>
      <c r="K25" s="16" t="e">
        <f t="shared" si="5"/>
        <v>#REF!</v>
      </c>
      <c r="L25" s="12"/>
      <c r="M25" s="19" t="e">
        <f t="shared" si="6"/>
        <v>#REF!</v>
      </c>
      <c r="N25" s="41" t="e">
        <f>VLOOKUP($A25,#REF!,MATCH(N$14,fundheading,0),FALSE)</f>
        <v>#REF!</v>
      </c>
      <c r="O25" s="12"/>
      <c r="P25" s="16" t="e">
        <f t="shared" si="7"/>
        <v>#NAME?</v>
      </c>
      <c r="Q25" s="16" t="e">
        <f t="shared" si="7"/>
        <v>#NAME?</v>
      </c>
      <c r="R25" s="16" t="e">
        <f t="shared" si="7"/>
        <v>#NAME?</v>
      </c>
      <c r="S25" s="16" t="e">
        <f t="shared" si="7"/>
        <v>#NAME?</v>
      </c>
      <c r="T25" s="16" t="e">
        <f t="shared" si="7"/>
        <v>#NAME?</v>
      </c>
      <c r="U25" s="16" t="e">
        <f t="shared" si="7"/>
        <v>#NAME?</v>
      </c>
      <c r="V25" s="16" t="e">
        <f t="shared" si="7"/>
        <v>#NAME?</v>
      </c>
      <c r="W25" s="16"/>
      <c r="X25" s="16" t="e">
        <f t="shared" si="8"/>
        <v>#NAME?</v>
      </c>
      <c r="Y25" s="16" t="e">
        <f t="shared" si="9"/>
        <v>#NAME?</v>
      </c>
      <c r="Z25" s="12"/>
      <c r="AA25" s="19" t="e">
        <f t="shared" si="10"/>
        <v>#NAME?</v>
      </c>
    </row>
    <row r="26" spans="1:27" x14ac:dyDescent="0.35">
      <c r="A26" s="4">
        <v>33511</v>
      </c>
      <c r="B26" s="16" t="e">
        <f>VLOOKUP($A26,#REF!,MATCH(B$13,fundheading,0),FALSE)*B$10</f>
        <v>#REF!</v>
      </c>
      <c r="C26" s="16" t="e">
        <f>VLOOKUP($A26,#REF!,MATCH(C$13,fundheading,0),FALSE)*C$10</f>
        <v>#REF!</v>
      </c>
      <c r="D26" s="16" t="e">
        <f>VLOOKUP($A26,#REF!,MATCH(D$13,fundheading,0),FALSE)*D$10</f>
        <v>#REF!</v>
      </c>
      <c r="E26" s="16" t="e">
        <f>VLOOKUP($A26,#REF!,MATCH(E$13,fundheading,0),FALSE)*E$10</f>
        <v>#REF!</v>
      </c>
      <c r="F26" s="16" t="e">
        <f>VLOOKUP($A26,#REF!,MATCH(F$13,fundheading,0),FALSE)*F$10</f>
        <v>#REF!</v>
      </c>
      <c r="G26" s="16" t="e">
        <f>VLOOKUP($A26,#REF!,MATCH(G$13,fundheading,0),FALSE)*G$10</f>
        <v>#REF!</v>
      </c>
      <c r="H26" s="16" t="e">
        <f>VLOOKUP($A26,#REF!,MATCH(H$13,fundheading,0),FALSE)*H$10</f>
        <v>#REF!</v>
      </c>
      <c r="I26" s="16"/>
      <c r="J26" s="16" t="e">
        <f>VLOOKUP($A26,#REF!,MATCH(J$13,fundheading,0),FALSE)*J$10</f>
        <v>#REF!</v>
      </c>
      <c r="K26" s="16" t="e">
        <f t="shared" si="5"/>
        <v>#REF!</v>
      </c>
      <c r="L26" s="12"/>
      <c r="M26" s="19" t="e">
        <f t="shared" si="6"/>
        <v>#REF!</v>
      </c>
      <c r="N26" s="41" t="e">
        <f>VLOOKUP($A26,#REF!,MATCH(N$14,fundheading,0),FALSE)</f>
        <v>#REF!</v>
      </c>
      <c r="O26" s="12"/>
      <c r="P26" s="16" t="e">
        <f t="shared" si="7"/>
        <v>#NAME?</v>
      </c>
      <c r="Q26" s="16" t="e">
        <f t="shared" si="7"/>
        <v>#NAME?</v>
      </c>
      <c r="R26" s="16" t="e">
        <f t="shared" si="7"/>
        <v>#NAME?</v>
      </c>
      <c r="S26" s="16" t="e">
        <f t="shared" si="7"/>
        <v>#NAME?</v>
      </c>
      <c r="T26" s="16" t="e">
        <f t="shared" si="7"/>
        <v>#NAME?</v>
      </c>
      <c r="U26" s="16" t="e">
        <f t="shared" si="7"/>
        <v>#NAME?</v>
      </c>
      <c r="V26" s="16" t="e">
        <f t="shared" si="7"/>
        <v>#NAME?</v>
      </c>
      <c r="W26" s="16"/>
      <c r="X26" s="16" t="e">
        <f t="shared" si="8"/>
        <v>#NAME?</v>
      </c>
      <c r="Y26" s="16" t="e">
        <f t="shared" si="9"/>
        <v>#NAME?</v>
      </c>
      <c r="Z26" s="12"/>
      <c r="AA26" s="19" t="e">
        <f t="shared" si="10"/>
        <v>#NAME?</v>
      </c>
    </row>
    <row r="27" spans="1:27" x14ac:dyDescent="0.35">
      <c r="A27" s="4">
        <v>33602</v>
      </c>
      <c r="B27" s="16" t="e">
        <f>VLOOKUP($A27,#REF!,MATCH(B$13,fundheading,0),FALSE)*B$10</f>
        <v>#REF!</v>
      </c>
      <c r="C27" s="16" t="e">
        <f>VLOOKUP($A27,#REF!,MATCH(C$13,fundheading,0),FALSE)*C$10</f>
        <v>#REF!</v>
      </c>
      <c r="D27" s="16" t="e">
        <f>VLOOKUP($A27,#REF!,MATCH(D$13,fundheading,0),FALSE)*D$10</f>
        <v>#REF!</v>
      </c>
      <c r="E27" s="16" t="e">
        <f>VLOOKUP($A27,#REF!,MATCH(E$13,fundheading,0),FALSE)*E$10</f>
        <v>#REF!</v>
      </c>
      <c r="F27" s="16" t="e">
        <f>VLOOKUP($A27,#REF!,MATCH(F$13,fundheading,0),FALSE)*F$10</f>
        <v>#REF!</v>
      </c>
      <c r="G27" s="16" t="e">
        <f>VLOOKUP($A27,#REF!,MATCH(G$13,fundheading,0),FALSE)*G$10</f>
        <v>#REF!</v>
      </c>
      <c r="H27" s="16" t="e">
        <f>VLOOKUP($A27,#REF!,MATCH(H$13,fundheading,0),FALSE)*H$10</f>
        <v>#REF!</v>
      </c>
      <c r="I27" s="16"/>
      <c r="J27" s="16" t="e">
        <f>VLOOKUP($A27,#REF!,MATCH(J$13,fundheading,0),FALSE)*J$10</f>
        <v>#REF!</v>
      </c>
      <c r="K27" s="16" t="e">
        <f t="shared" si="5"/>
        <v>#REF!</v>
      </c>
      <c r="L27" s="12"/>
      <c r="M27" s="19" t="e">
        <f t="shared" si="6"/>
        <v>#REF!</v>
      </c>
      <c r="N27" s="41" t="e">
        <f>VLOOKUP($A27,#REF!,MATCH(N$14,fundheading,0),FALSE)</f>
        <v>#REF!</v>
      </c>
      <c r="O27" s="12"/>
      <c r="P27" s="16" t="e">
        <f t="shared" si="7"/>
        <v>#NAME?</v>
      </c>
      <c r="Q27" s="16" t="e">
        <f t="shared" si="7"/>
        <v>#NAME?</v>
      </c>
      <c r="R27" s="16" t="e">
        <f t="shared" si="7"/>
        <v>#NAME?</v>
      </c>
      <c r="S27" s="16" t="e">
        <f t="shared" si="7"/>
        <v>#NAME?</v>
      </c>
      <c r="T27" s="16" t="e">
        <f t="shared" si="7"/>
        <v>#NAME?</v>
      </c>
      <c r="U27" s="16" t="e">
        <f t="shared" si="7"/>
        <v>#NAME?</v>
      </c>
      <c r="V27" s="16" t="e">
        <f t="shared" si="7"/>
        <v>#NAME?</v>
      </c>
      <c r="W27" s="16"/>
      <c r="X27" s="16" t="e">
        <f t="shared" si="8"/>
        <v>#NAME?</v>
      </c>
      <c r="Y27" s="16" t="e">
        <f t="shared" si="9"/>
        <v>#NAME?</v>
      </c>
      <c r="Z27" s="12"/>
      <c r="AA27" s="19" t="e">
        <f t="shared" si="10"/>
        <v>#NAME?</v>
      </c>
    </row>
    <row r="28" spans="1:27" x14ac:dyDescent="0.35">
      <c r="A28" s="4">
        <v>33693</v>
      </c>
      <c r="B28" s="16" t="e">
        <f>VLOOKUP($A28,#REF!,MATCH(B$13,fundheading,0),FALSE)*B$10</f>
        <v>#REF!</v>
      </c>
      <c r="C28" s="16" t="e">
        <f>VLOOKUP($A28,#REF!,MATCH(C$13,fundheading,0),FALSE)*C$10</f>
        <v>#REF!</v>
      </c>
      <c r="D28" s="16" t="e">
        <f>VLOOKUP($A28,#REF!,MATCH(D$13,fundheading,0),FALSE)*D$10</f>
        <v>#REF!</v>
      </c>
      <c r="E28" s="16" t="e">
        <f>VLOOKUP($A28,#REF!,MATCH(E$13,fundheading,0),FALSE)*E$10</f>
        <v>#REF!</v>
      </c>
      <c r="F28" s="16" t="e">
        <f>VLOOKUP($A28,#REF!,MATCH(F$13,fundheading,0),FALSE)*F$10</f>
        <v>#REF!</v>
      </c>
      <c r="G28" s="16" t="e">
        <f>VLOOKUP($A28,#REF!,MATCH(G$13,fundheading,0),FALSE)*G$10</f>
        <v>#REF!</v>
      </c>
      <c r="H28" s="16" t="e">
        <f>VLOOKUP($A28,#REF!,MATCH(H$13,fundheading,0),FALSE)*H$10</f>
        <v>#REF!</v>
      </c>
      <c r="I28" s="16"/>
      <c r="J28" s="16" t="e">
        <f>VLOOKUP($A28,#REF!,MATCH(J$13,fundheading,0),FALSE)*J$10</f>
        <v>#REF!</v>
      </c>
      <c r="K28" s="16" t="e">
        <f t="shared" si="5"/>
        <v>#REF!</v>
      </c>
      <c r="L28" s="12"/>
      <c r="M28" s="19" t="e">
        <f t="shared" si="6"/>
        <v>#REF!</v>
      </c>
      <c r="N28" s="41" t="e">
        <f>VLOOKUP($A28,#REF!,MATCH(N$14,fundheading,0),FALSE)</f>
        <v>#REF!</v>
      </c>
      <c r="O28" s="12"/>
      <c r="P28" s="16" t="e">
        <f t="shared" si="7"/>
        <v>#NAME?</v>
      </c>
      <c r="Q28" s="16" t="e">
        <f t="shared" si="7"/>
        <v>#NAME?</v>
      </c>
      <c r="R28" s="16" t="e">
        <f t="shared" si="7"/>
        <v>#NAME?</v>
      </c>
      <c r="S28" s="16" t="e">
        <f t="shared" si="7"/>
        <v>#NAME?</v>
      </c>
      <c r="T28" s="16" t="e">
        <f t="shared" si="7"/>
        <v>#NAME?</v>
      </c>
      <c r="U28" s="16" t="e">
        <f t="shared" si="7"/>
        <v>#NAME?</v>
      </c>
      <c r="V28" s="16" t="e">
        <f t="shared" si="7"/>
        <v>#NAME?</v>
      </c>
      <c r="W28" s="16"/>
      <c r="X28" s="16" t="e">
        <f t="shared" si="8"/>
        <v>#NAME?</v>
      </c>
      <c r="Y28" s="16" t="e">
        <f t="shared" si="9"/>
        <v>#NAME?</v>
      </c>
      <c r="Z28" s="12"/>
      <c r="AA28" s="19" t="e">
        <f t="shared" si="10"/>
        <v>#NAME?</v>
      </c>
    </row>
    <row r="29" spans="1:27" x14ac:dyDescent="0.35">
      <c r="A29" s="4">
        <v>33785</v>
      </c>
      <c r="B29" s="16" t="e">
        <f>VLOOKUP($A29,#REF!,MATCH(B$13,fundheading,0),FALSE)*B$10</f>
        <v>#REF!</v>
      </c>
      <c r="C29" s="16" t="e">
        <f>VLOOKUP($A29,#REF!,MATCH(C$13,fundheading,0),FALSE)*C$10</f>
        <v>#REF!</v>
      </c>
      <c r="D29" s="16" t="e">
        <f>VLOOKUP($A29,#REF!,MATCH(D$13,fundheading,0),FALSE)*D$10</f>
        <v>#REF!</v>
      </c>
      <c r="E29" s="16" t="e">
        <f>VLOOKUP($A29,#REF!,MATCH(E$13,fundheading,0),FALSE)*E$10</f>
        <v>#REF!</v>
      </c>
      <c r="F29" s="16" t="e">
        <f>VLOOKUP($A29,#REF!,MATCH(F$13,fundheading,0),FALSE)*F$10</f>
        <v>#REF!</v>
      </c>
      <c r="G29" s="16" t="e">
        <f>VLOOKUP($A29,#REF!,MATCH(G$13,fundheading,0),FALSE)*G$10</f>
        <v>#REF!</v>
      </c>
      <c r="H29" s="16" t="e">
        <f>VLOOKUP($A29,#REF!,MATCH(H$13,fundheading,0),FALSE)*H$10</f>
        <v>#REF!</v>
      </c>
      <c r="I29" s="16"/>
      <c r="J29" s="16" t="e">
        <f>VLOOKUP($A29,#REF!,MATCH(J$13,fundheading,0),FALSE)*J$10</f>
        <v>#REF!</v>
      </c>
      <c r="K29" s="16" t="e">
        <f t="shared" si="5"/>
        <v>#REF!</v>
      </c>
      <c r="L29" s="12"/>
      <c r="M29" s="19" t="e">
        <f t="shared" si="6"/>
        <v>#REF!</v>
      </c>
      <c r="N29" s="41" t="e">
        <f>VLOOKUP($A29,#REF!,MATCH(N$14,fundheading,0),FALSE)</f>
        <v>#REF!</v>
      </c>
      <c r="O29" s="12"/>
      <c r="P29" s="16" t="e">
        <f t="shared" si="7"/>
        <v>#NAME?</v>
      </c>
      <c r="Q29" s="16" t="e">
        <f t="shared" si="7"/>
        <v>#NAME?</v>
      </c>
      <c r="R29" s="16" t="e">
        <f t="shared" si="7"/>
        <v>#NAME?</v>
      </c>
      <c r="S29" s="16" t="e">
        <f t="shared" si="7"/>
        <v>#NAME?</v>
      </c>
      <c r="T29" s="16" t="e">
        <f t="shared" si="7"/>
        <v>#NAME?</v>
      </c>
      <c r="U29" s="16" t="e">
        <f t="shared" si="7"/>
        <v>#NAME?</v>
      </c>
      <c r="V29" s="16" t="e">
        <f t="shared" si="7"/>
        <v>#NAME?</v>
      </c>
      <c r="W29" s="16"/>
      <c r="X29" s="16" t="e">
        <f t="shared" si="8"/>
        <v>#NAME?</v>
      </c>
      <c r="Y29" s="16" t="e">
        <f t="shared" si="9"/>
        <v>#NAME?</v>
      </c>
      <c r="Z29" s="12"/>
      <c r="AA29" s="19" t="e">
        <f t="shared" si="10"/>
        <v>#NAME?</v>
      </c>
    </row>
    <row r="30" spans="1:27" x14ac:dyDescent="0.35">
      <c r="A30" s="4">
        <v>33877</v>
      </c>
      <c r="B30" s="16" t="e">
        <f>VLOOKUP($A30,#REF!,MATCH(B$13,fundheading,0),FALSE)*B$10</f>
        <v>#REF!</v>
      </c>
      <c r="C30" s="16" t="e">
        <f>VLOOKUP($A30,#REF!,MATCH(C$13,fundheading,0),FALSE)*C$10</f>
        <v>#REF!</v>
      </c>
      <c r="D30" s="16" t="e">
        <f>VLOOKUP($A30,#REF!,MATCH(D$13,fundheading,0),FALSE)*D$10</f>
        <v>#REF!</v>
      </c>
      <c r="E30" s="16" t="e">
        <f>VLOOKUP($A30,#REF!,MATCH(E$13,fundheading,0),FALSE)*E$10</f>
        <v>#REF!</v>
      </c>
      <c r="F30" s="16" t="e">
        <f>VLOOKUP($A30,#REF!,MATCH(F$13,fundheading,0),FALSE)*F$10</f>
        <v>#REF!</v>
      </c>
      <c r="G30" s="16" t="e">
        <f>VLOOKUP($A30,#REF!,MATCH(G$13,fundheading,0),FALSE)*G$10</f>
        <v>#REF!</v>
      </c>
      <c r="H30" s="16" t="e">
        <f>VLOOKUP($A30,#REF!,MATCH(H$13,fundheading,0),FALSE)*H$10</f>
        <v>#REF!</v>
      </c>
      <c r="I30" s="16"/>
      <c r="J30" s="16" t="e">
        <f>VLOOKUP($A30,#REF!,MATCH(J$13,fundheading,0),FALSE)*J$10</f>
        <v>#REF!</v>
      </c>
      <c r="K30" s="16" t="e">
        <f t="shared" si="5"/>
        <v>#REF!</v>
      </c>
      <c r="L30" s="12"/>
      <c r="M30" s="19" t="e">
        <f t="shared" si="6"/>
        <v>#REF!</v>
      </c>
      <c r="N30" s="41" t="e">
        <f>VLOOKUP($A30,#REF!,MATCH(N$14,fundheading,0),FALSE)</f>
        <v>#REF!</v>
      </c>
      <c r="O30" s="12"/>
      <c r="P30" s="16" t="e">
        <f t="shared" si="7"/>
        <v>#NAME?</v>
      </c>
      <c r="Q30" s="16" t="e">
        <f t="shared" si="7"/>
        <v>#NAME?</v>
      </c>
      <c r="R30" s="16" t="e">
        <f t="shared" si="7"/>
        <v>#NAME?</v>
      </c>
      <c r="S30" s="16" t="e">
        <f t="shared" si="7"/>
        <v>#NAME?</v>
      </c>
      <c r="T30" s="16" t="e">
        <f t="shared" si="7"/>
        <v>#NAME?</v>
      </c>
      <c r="U30" s="16" t="e">
        <f t="shared" si="7"/>
        <v>#NAME?</v>
      </c>
      <c r="V30" s="16" t="e">
        <f t="shared" si="7"/>
        <v>#NAME?</v>
      </c>
      <c r="W30" s="16"/>
      <c r="X30" s="16" t="e">
        <f t="shared" si="8"/>
        <v>#NAME?</v>
      </c>
      <c r="Y30" s="16" t="e">
        <f t="shared" si="9"/>
        <v>#NAME?</v>
      </c>
      <c r="Z30" s="12"/>
      <c r="AA30" s="19" t="e">
        <f t="shared" si="10"/>
        <v>#NAME?</v>
      </c>
    </row>
    <row r="31" spans="1:27" x14ac:dyDescent="0.35">
      <c r="A31" s="4">
        <v>33968</v>
      </c>
      <c r="B31" s="16" t="e">
        <f>VLOOKUP($A31,#REF!,MATCH(B$13,fundheading,0),FALSE)*B$10</f>
        <v>#REF!</v>
      </c>
      <c r="C31" s="16" t="e">
        <f>VLOOKUP($A31,#REF!,MATCH(C$13,fundheading,0),FALSE)*C$10</f>
        <v>#REF!</v>
      </c>
      <c r="D31" s="16" t="e">
        <f>VLOOKUP($A31,#REF!,MATCH(D$13,fundheading,0),FALSE)*D$10</f>
        <v>#REF!</v>
      </c>
      <c r="E31" s="16" t="e">
        <f>VLOOKUP($A31,#REF!,MATCH(E$13,fundheading,0),FALSE)*E$10</f>
        <v>#REF!</v>
      </c>
      <c r="F31" s="16" t="e">
        <f>VLOOKUP($A31,#REF!,MATCH(F$13,fundheading,0),FALSE)*F$10</f>
        <v>#REF!</v>
      </c>
      <c r="G31" s="16" t="e">
        <f>VLOOKUP($A31,#REF!,MATCH(G$13,fundheading,0),FALSE)*G$10</f>
        <v>#REF!</v>
      </c>
      <c r="H31" s="16" t="e">
        <f>VLOOKUP($A31,#REF!,MATCH(H$13,fundheading,0),FALSE)*H$10</f>
        <v>#REF!</v>
      </c>
      <c r="I31" s="16"/>
      <c r="J31" s="16" t="e">
        <f>VLOOKUP($A31,#REF!,MATCH(J$13,fundheading,0),FALSE)*J$10</f>
        <v>#REF!</v>
      </c>
      <c r="K31" s="16" t="e">
        <f t="shared" si="5"/>
        <v>#REF!</v>
      </c>
      <c r="L31" s="12"/>
      <c r="M31" s="19" t="e">
        <f t="shared" si="6"/>
        <v>#REF!</v>
      </c>
      <c r="N31" s="41" t="e">
        <f>VLOOKUP($A31,#REF!,MATCH(N$14,fundheading,0),FALSE)</f>
        <v>#REF!</v>
      </c>
      <c r="O31" s="12"/>
      <c r="P31" s="16" t="e">
        <f t="shared" si="7"/>
        <v>#NAME?</v>
      </c>
      <c r="Q31" s="16" t="e">
        <f t="shared" si="7"/>
        <v>#NAME?</v>
      </c>
      <c r="R31" s="16" t="e">
        <f t="shared" si="7"/>
        <v>#NAME?</v>
      </c>
      <c r="S31" s="16" t="e">
        <f t="shared" si="7"/>
        <v>#NAME?</v>
      </c>
      <c r="T31" s="16" t="e">
        <f t="shared" si="7"/>
        <v>#NAME?</v>
      </c>
      <c r="U31" s="16" t="e">
        <f t="shared" si="7"/>
        <v>#NAME?</v>
      </c>
      <c r="V31" s="16" t="e">
        <f t="shared" si="7"/>
        <v>#NAME?</v>
      </c>
      <c r="W31" s="16"/>
      <c r="X31" s="16" t="e">
        <f t="shared" si="8"/>
        <v>#NAME?</v>
      </c>
      <c r="Y31" s="16" t="e">
        <f t="shared" si="9"/>
        <v>#NAME?</v>
      </c>
      <c r="Z31" s="12"/>
      <c r="AA31" s="19" t="e">
        <f t="shared" si="10"/>
        <v>#NAME?</v>
      </c>
    </row>
    <row r="32" spans="1:27" x14ac:dyDescent="0.35">
      <c r="A32" s="4">
        <v>34058</v>
      </c>
      <c r="B32" s="16" t="e">
        <f>VLOOKUP($A32,#REF!,MATCH(B$13,fundheading,0),FALSE)*B$10</f>
        <v>#REF!</v>
      </c>
      <c r="C32" s="16" t="e">
        <f>VLOOKUP($A32,#REF!,MATCH(C$13,fundheading,0),FALSE)*C$10</f>
        <v>#REF!</v>
      </c>
      <c r="D32" s="16" t="e">
        <f>VLOOKUP($A32,#REF!,MATCH(D$13,fundheading,0),FALSE)*D$10</f>
        <v>#REF!</v>
      </c>
      <c r="E32" s="16" t="e">
        <f>VLOOKUP($A32,#REF!,MATCH(E$13,fundheading,0),FALSE)*E$10</f>
        <v>#REF!</v>
      </c>
      <c r="F32" s="16" t="e">
        <f>VLOOKUP($A32,#REF!,MATCH(F$13,fundheading,0),FALSE)*F$10</f>
        <v>#REF!</v>
      </c>
      <c r="G32" s="16" t="e">
        <f>VLOOKUP($A32,#REF!,MATCH(G$13,fundheading,0),FALSE)*G$10</f>
        <v>#REF!</v>
      </c>
      <c r="H32" s="16" t="e">
        <f>VLOOKUP($A32,#REF!,MATCH(H$13,fundheading,0),FALSE)*H$10</f>
        <v>#REF!</v>
      </c>
      <c r="I32" s="16"/>
      <c r="J32" s="16" t="e">
        <f>VLOOKUP($A32,#REF!,MATCH(J$13,fundheading,0),FALSE)*J$10</f>
        <v>#REF!</v>
      </c>
      <c r="K32" s="16" t="e">
        <f t="shared" si="5"/>
        <v>#REF!</v>
      </c>
      <c r="L32" s="12"/>
      <c r="M32" s="19" t="e">
        <f t="shared" si="6"/>
        <v>#REF!</v>
      </c>
      <c r="N32" s="41" t="e">
        <f>VLOOKUP($A32,#REF!,MATCH(N$14,fundheading,0),FALSE)</f>
        <v>#REF!</v>
      </c>
      <c r="O32" s="12"/>
      <c r="P32" s="16" t="e">
        <f t="shared" si="7"/>
        <v>#NAME?</v>
      </c>
      <c r="Q32" s="16" t="e">
        <f t="shared" si="7"/>
        <v>#NAME?</v>
      </c>
      <c r="R32" s="16" t="e">
        <f t="shared" si="7"/>
        <v>#NAME?</v>
      </c>
      <c r="S32" s="16" t="e">
        <f t="shared" si="7"/>
        <v>#NAME?</v>
      </c>
      <c r="T32" s="16" t="e">
        <f t="shared" si="7"/>
        <v>#NAME?</v>
      </c>
      <c r="U32" s="16" t="e">
        <f t="shared" si="7"/>
        <v>#NAME?</v>
      </c>
      <c r="V32" s="16" t="e">
        <f t="shared" si="7"/>
        <v>#NAME?</v>
      </c>
      <c r="W32" s="16"/>
      <c r="X32" s="16" t="e">
        <f t="shared" si="8"/>
        <v>#NAME?</v>
      </c>
      <c r="Y32" s="16" t="e">
        <f t="shared" si="9"/>
        <v>#NAME?</v>
      </c>
      <c r="Z32" s="12"/>
      <c r="AA32" s="19" t="e">
        <f t="shared" si="10"/>
        <v>#NAME?</v>
      </c>
    </row>
    <row r="33" spans="1:27" x14ac:dyDescent="0.35">
      <c r="A33" s="4">
        <v>34150</v>
      </c>
      <c r="B33" s="16" t="e">
        <f>VLOOKUP($A33,#REF!,MATCH(B$13,fundheading,0),FALSE)*B$10</f>
        <v>#REF!</v>
      </c>
      <c r="C33" s="16" t="e">
        <f>VLOOKUP($A33,#REF!,MATCH(C$13,fundheading,0),FALSE)*C$10</f>
        <v>#REF!</v>
      </c>
      <c r="D33" s="16" t="e">
        <f>VLOOKUP($A33,#REF!,MATCH(D$13,fundheading,0),FALSE)*D$10</f>
        <v>#REF!</v>
      </c>
      <c r="E33" s="16" t="e">
        <f>VLOOKUP($A33,#REF!,MATCH(E$13,fundheading,0),FALSE)*E$10</f>
        <v>#REF!</v>
      </c>
      <c r="F33" s="16" t="e">
        <f>VLOOKUP($A33,#REF!,MATCH(F$13,fundheading,0),FALSE)*F$10</f>
        <v>#REF!</v>
      </c>
      <c r="G33" s="16" t="e">
        <f>VLOOKUP($A33,#REF!,MATCH(G$13,fundheading,0),FALSE)*G$10</f>
        <v>#REF!</v>
      </c>
      <c r="H33" s="16" t="e">
        <f>VLOOKUP($A33,#REF!,MATCH(H$13,fundheading,0),FALSE)*H$10</f>
        <v>#REF!</v>
      </c>
      <c r="I33" s="16"/>
      <c r="J33" s="16" t="e">
        <f>VLOOKUP($A33,#REF!,MATCH(J$13,fundheading,0),FALSE)*J$10</f>
        <v>#REF!</v>
      </c>
      <c r="K33" s="16" t="e">
        <f t="shared" si="5"/>
        <v>#REF!</v>
      </c>
      <c r="L33" s="12"/>
      <c r="M33" s="19" t="e">
        <f t="shared" si="6"/>
        <v>#REF!</v>
      </c>
      <c r="N33" s="41" t="e">
        <f>VLOOKUP($A33,#REF!,MATCH(N$14,fundheading,0),FALSE)</f>
        <v>#REF!</v>
      </c>
      <c r="O33" s="12"/>
      <c r="P33" s="16" t="e">
        <f t="shared" ref="P33:V48" si="11">VLOOKUP($A33,cashflows,MATCH(P$13,fundheading,0),FALSE)*P$10</f>
        <v>#NAME?</v>
      </c>
      <c r="Q33" s="16" t="e">
        <f t="shared" si="11"/>
        <v>#NAME?</v>
      </c>
      <c r="R33" s="16" t="e">
        <f t="shared" si="11"/>
        <v>#NAME?</v>
      </c>
      <c r="S33" s="16" t="e">
        <f t="shared" si="11"/>
        <v>#NAME?</v>
      </c>
      <c r="T33" s="16" t="e">
        <f t="shared" si="11"/>
        <v>#NAME?</v>
      </c>
      <c r="U33" s="16" t="e">
        <f t="shared" si="11"/>
        <v>#NAME?</v>
      </c>
      <c r="V33" s="16" t="e">
        <f t="shared" si="11"/>
        <v>#NAME?</v>
      </c>
      <c r="W33" s="16"/>
      <c r="X33" s="16" t="e">
        <f t="shared" si="8"/>
        <v>#NAME?</v>
      </c>
      <c r="Y33" s="16" t="e">
        <f t="shared" si="9"/>
        <v>#NAME?</v>
      </c>
      <c r="Z33" s="12"/>
      <c r="AA33" s="19" t="e">
        <f t="shared" si="10"/>
        <v>#NAME?</v>
      </c>
    </row>
    <row r="34" spans="1:27" x14ac:dyDescent="0.35">
      <c r="A34" s="4">
        <v>34242</v>
      </c>
      <c r="B34" s="16" t="e">
        <f>VLOOKUP($A34,#REF!,MATCH(B$13,fundheading,0),FALSE)*B$10</f>
        <v>#REF!</v>
      </c>
      <c r="C34" s="16" t="e">
        <f>VLOOKUP($A34,#REF!,MATCH(C$13,fundheading,0),FALSE)*C$10</f>
        <v>#REF!</v>
      </c>
      <c r="D34" s="16" t="e">
        <f>VLOOKUP($A34,#REF!,MATCH(D$13,fundheading,0),FALSE)*D$10</f>
        <v>#REF!</v>
      </c>
      <c r="E34" s="16" t="e">
        <f>VLOOKUP($A34,#REF!,MATCH(E$13,fundheading,0),FALSE)*E$10</f>
        <v>#REF!</v>
      </c>
      <c r="F34" s="16" t="e">
        <f>VLOOKUP($A34,#REF!,MATCH(F$13,fundheading,0),FALSE)*F$10</f>
        <v>#REF!</v>
      </c>
      <c r="G34" s="16" t="e">
        <f>VLOOKUP($A34,#REF!,MATCH(G$13,fundheading,0),FALSE)*G$10</f>
        <v>#REF!</v>
      </c>
      <c r="H34" s="16" t="e">
        <f>VLOOKUP($A34,#REF!,MATCH(H$13,fundheading,0),FALSE)*H$10</f>
        <v>#REF!</v>
      </c>
      <c r="I34" s="16"/>
      <c r="J34" s="16" t="e">
        <f>VLOOKUP($A34,#REF!,MATCH(J$13,fundheading,0),FALSE)*J$10</f>
        <v>#REF!</v>
      </c>
      <c r="K34" s="16" t="e">
        <f t="shared" si="5"/>
        <v>#REF!</v>
      </c>
      <c r="L34" s="12"/>
      <c r="M34" s="19" t="e">
        <f t="shared" si="6"/>
        <v>#REF!</v>
      </c>
      <c r="N34" s="41" t="e">
        <f>VLOOKUP($A34,#REF!,MATCH(N$14,fundheading,0),FALSE)</f>
        <v>#REF!</v>
      </c>
      <c r="O34" s="12"/>
      <c r="P34" s="16" t="e">
        <f t="shared" si="11"/>
        <v>#NAME?</v>
      </c>
      <c r="Q34" s="16" t="e">
        <f t="shared" si="11"/>
        <v>#NAME?</v>
      </c>
      <c r="R34" s="16" t="e">
        <f t="shared" si="11"/>
        <v>#NAME?</v>
      </c>
      <c r="S34" s="16" t="e">
        <f t="shared" si="11"/>
        <v>#NAME?</v>
      </c>
      <c r="T34" s="16" t="e">
        <f t="shared" si="11"/>
        <v>#NAME?</v>
      </c>
      <c r="U34" s="16" t="e">
        <f t="shared" si="11"/>
        <v>#NAME?</v>
      </c>
      <c r="V34" s="16" t="e">
        <f t="shared" si="11"/>
        <v>#NAME?</v>
      </c>
      <c r="W34" s="16"/>
      <c r="X34" s="16" t="e">
        <f t="shared" si="8"/>
        <v>#NAME?</v>
      </c>
      <c r="Y34" s="16" t="e">
        <f t="shared" si="9"/>
        <v>#NAME?</v>
      </c>
      <c r="Z34" s="12"/>
      <c r="AA34" s="19" t="e">
        <f t="shared" si="10"/>
        <v>#NAME?</v>
      </c>
    </row>
    <row r="35" spans="1:27" x14ac:dyDescent="0.35">
      <c r="A35" s="4">
        <v>34333</v>
      </c>
      <c r="B35" s="16" t="e">
        <f>VLOOKUP($A35,#REF!,MATCH(B$13,fundheading,0),FALSE)*B$10</f>
        <v>#REF!</v>
      </c>
      <c r="C35" s="16" t="e">
        <f>VLOOKUP($A35,#REF!,MATCH(C$13,fundheading,0),FALSE)*C$10</f>
        <v>#REF!</v>
      </c>
      <c r="D35" s="16" t="e">
        <f>VLOOKUP($A35,#REF!,MATCH(D$13,fundheading,0),FALSE)*D$10</f>
        <v>#REF!</v>
      </c>
      <c r="E35" s="16" t="e">
        <f>VLOOKUP($A35,#REF!,MATCH(E$13,fundheading,0),FALSE)*E$10</f>
        <v>#REF!</v>
      </c>
      <c r="F35" s="16" t="e">
        <f>VLOOKUP($A35,#REF!,MATCH(F$13,fundheading,0),FALSE)*F$10</f>
        <v>#REF!</v>
      </c>
      <c r="G35" s="16" t="e">
        <f>VLOOKUP($A35,#REF!,MATCH(G$13,fundheading,0),FALSE)*G$10</f>
        <v>#REF!</v>
      </c>
      <c r="H35" s="16" t="e">
        <f>VLOOKUP($A35,#REF!,MATCH(H$13,fundheading,0),FALSE)*H$10</f>
        <v>#REF!</v>
      </c>
      <c r="I35" s="16"/>
      <c r="J35" s="16" t="e">
        <f>VLOOKUP($A35,#REF!,MATCH(J$13,fundheading,0),FALSE)*J$10</f>
        <v>#REF!</v>
      </c>
      <c r="K35" s="16" t="e">
        <f t="shared" si="5"/>
        <v>#REF!</v>
      </c>
      <c r="L35" s="12"/>
      <c r="M35" s="19" t="e">
        <f t="shared" si="6"/>
        <v>#REF!</v>
      </c>
      <c r="N35" s="41" t="e">
        <f>VLOOKUP($A35,#REF!,MATCH(N$14,fundheading,0),FALSE)</f>
        <v>#REF!</v>
      </c>
      <c r="O35" s="12"/>
      <c r="P35" s="16" t="e">
        <f t="shared" si="11"/>
        <v>#NAME?</v>
      </c>
      <c r="Q35" s="16" t="e">
        <f t="shared" si="11"/>
        <v>#NAME?</v>
      </c>
      <c r="R35" s="16" t="e">
        <f t="shared" si="11"/>
        <v>#NAME?</v>
      </c>
      <c r="S35" s="16" t="e">
        <f t="shared" si="11"/>
        <v>#NAME?</v>
      </c>
      <c r="T35" s="16" t="e">
        <f t="shared" si="11"/>
        <v>#NAME?</v>
      </c>
      <c r="U35" s="16" t="e">
        <f t="shared" si="11"/>
        <v>#NAME?</v>
      </c>
      <c r="V35" s="16" t="e">
        <f t="shared" si="11"/>
        <v>#NAME?</v>
      </c>
      <c r="W35" s="16"/>
      <c r="X35" s="16" t="e">
        <f t="shared" si="8"/>
        <v>#NAME?</v>
      </c>
      <c r="Y35" s="16" t="e">
        <f t="shared" si="9"/>
        <v>#NAME?</v>
      </c>
      <c r="Z35" s="12"/>
      <c r="AA35" s="19" t="e">
        <f t="shared" si="10"/>
        <v>#NAME?</v>
      </c>
    </row>
    <row r="36" spans="1:27" x14ac:dyDescent="0.35">
      <c r="A36" s="4">
        <v>34423</v>
      </c>
      <c r="B36" s="16" t="e">
        <f>VLOOKUP($A36,#REF!,MATCH(B$13,fundheading,0),FALSE)*B$10</f>
        <v>#REF!</v>
      </c>
      <c r="C36" s="16" t="e">
        <f>VLOOKUP($A36,#REF!,MATCH(C$13,fundheading,0),FALSE)*C$10</f>
        <v>#REF!</v>
      </c>
      <c r="D36" s="16" t="e">
        <f>VLOOKUP($A36,#REF!,MATCH(D$13,fundheading,0),FALSE)*D$10</f>
        <v>#REF!</v>
      </c>
      <c r="E36" s="16" t="e">
        <f>VLOOKUP($A36,#REF!,MATCH(E$13,fundheading,0),FALSE)*E$10</f>
        <v>#REF!</v>
      </c>
      <c r="F36" s="16" t="e">
        <f>VLOOKUP($A36,#REF!,MATCH(F$13,fundheading,0),FALSE)*F$10</f>
        <v>#REF!</v>
      </c>
      <c r="G36" s="16" t="e">
        <f>VLOOKUP($A36,#REF!,MATCH(G$13,fundheading,0),FALSE)*G$10</f>
        <v>#REF!</v>
      </c>
      <c r="H36" s="16" t="e">
        <f>VLOOKUP($A36,#REF!,MATCH(H$13,fundheading,0),FALSE)*H$10</f>
        <v>#REF!</v>
      </c>
      <c r="I36" s="16"/>
      <c r="J36" s="16" t="e">
        <f>VLOOKUP($A36,#REF!,MATCH(J$13,fundheading,0),FALSE)*J$10</f>
        <v>#REF!</v>
      </c>
      <c r="K36" s="16" t="e">
        <f t="shared" si="5"/>
        <v>#REF!</v>
      </c>
      <c r="L36" s="12"/>
      <c r="M36" s="19" t="e">
        <f t="shared" si="6"/>
        <v>#REF!</v>
      </c>
      <c r="N36" s="41" t="e">
        <f>VLOOKUP($A36,#REF!,MATCH(N$14,fundheading,0),FALSE)</f>
        <v>#REF!</v>
      </c>
      <c r="O36" s="12"/>
      <c r="P36" s="16" t="e">
        <f t="shared" si="11"/>
        <v>#NAME?</v>
      </c>
      <c r="Q36" s="16" t="e">
        <f t="shared" si="11"/>
        <v>#NAME?</v>
      </c>
      <c r="R36" s="16" t="e">
        <f t="shared" si="11"/>
        <v>#NAME?</v>
      </c>
      <c r="S36" s="16" t="e">
        <f t="shared" si="11"/>
        <v>#NAME?</v>
      </c>
      <c r="T36" s="16" t="e">
        <f t="shared" si="11"/>
        <v>#NAME?</v>
      </c>
      <c r="U36" s="16" t="e">
        <f t="shared" si="11"/>
        <v>#NAME?</v>
      </c>
      <c r="V36" s="16" t="e">
        <f t="shared" si="11"/>
        <v>#NAME?</v>
      </c>
      <c r="W36" s="16"/>
      <c r="X36" s="16" t="e">
        <f t="shared" si="8"/>
        <v>#NAME?</v>
      </c>
      <c r="Y36" s="16" t="e">
        <f t="shared" si="9"/>
        <v>#NAME?</v>
      </c>
      <c r="Z36" s="12"/>
      <c r="AA36" s="19" t="e">
        <f t="shared" si="10"/>
        <v>#NAME?</v>
      </c>
    </row>
    <row r="37" spans="1:27" x14ac:dyDescent="0.35">
      <c r="A37" s="4">
        <v>34515</v>
      </c>
      <c r="B37" s="16" t="e">
        <f>VLOOKUP($A37,#REF!,MATCH(B$13,fundheading,0),FALSE)*B$10</f>
        <v>#REF!</v>
      </c>
      <c r="C37" s="16" t="e">
        <f>VLOOKUP($A37,#REF!,MATCH(C$13,fundheading,0),FALSE)*C$10</f>
        <v>#REF!</v>
      </c>
      <c r="D37" s="16" t="e">
        <f>VLOOKUP($A37,#REF!,MATCH(D$13,fundheading,0),FALSE)*D$10</f>
        <v>#REF!</v>
      </c>
      <c r="E37" s="16" t="e">
        <f>VLOOKUP($A37,#REF!,MATCH(E$13,fundheading,0),FALSE)*E$10</f>
        <v>#REF!</v>
      </c>
      <c r="F37" s="16" t="e">
        <f>VLOOKUP($A37,#REF!,MATCH(F$13,fundheading,0),FALSE)*F$10</f>
        <v>#REF!</v>
      </c>
      <c r="G37" s="16" t="e">
        <f>VLOOKUP($A37,#REF!,MATCH(G$13,fundheading,0),FALSE)*G$10</f>
        <v>#REF!</v>
      </c>
      <c r="H37" s="16" t="e">
        <f>VLOOKUP($A37,#REF!,MATCH(H$13,fundheading,0),FALSE)*H$10</f>
        <v>#REF!</v>
      </c>
      <c r="I37" s="16"/>
      <c r="J37" s="16" t="e">
        <f>VLOOKUP($A37,#REF!,MATCH(J$13,fundheading,0),FALSE)*J$10</f>
        <v>#REF!</v>
      </c>
      <c r="K37" s="16" t="e">
        <f t="shared" si="5"/>
        <v>#REF!</v>
      </c>
      <c r="L37" s="12"/>
      <c r="M37" s="19" t="e">
        <f t="shared" si="6"/>
        <v>#REF!</v>
      </c>
      <c r="N37" s="41" t="e">
        <f>VLOOKUP($A37,#REF!,MATCH(N$14,fundheading,0),FALSE)</f>
        <v>#REF!</v>
      </c>
      <c r="O37" s="12"/>
      <c r="P37" s="16" t="e">
        <f t="shared" si="11"/>
        <v>#NAME?</v>
      </c>
      <c r="Q37" s="16" t="e">
        <f t="shared" si="11"/>
        <v>#NAME?</v>
      </c>
      <c r="R37" s="16" t="e">
        <f t="shared" si="11"/>
        <v>#NAME?</v>
      </c>
      <c r="S37" s="16" t="e">
        <f t="shared" si="11"/>
        <v>#NAME?</v>
      </c>
      <c r="T37" s="16" t="e">
        <f t="shared" si="11"/>
        <v>#NAME?</v>
      </c>
      <c r="U37" s="16" t="e">
        <f t="shared" si="11"/>
        <v>#NAME?</v>
      </c>
      <c r="V37" s="16" t="e">
        <f t="shared" si="11"/>
        <v>#NAME?</v>
      </c>
      <c r="W37" s="16"/>
      <c r="X37" s="16" t="e">
        <f t="shared" si="8"/>
        <v>#NAME?</v>
      </c>
      <c r="Y37" s="16" t="e">
        <f t="shared" si="9"/>
        <v>#NAME?</v>
      </c>
      <c r="Z37" s="12"/>
      <c r="AA37" s="19" t="e">
        <f t="shared" si="10"/>
        <v>#NAME?</v>
      </c>
    </row>
    <row r="38" spans="1:27" x14ac:dyDescent="0.35">
      <c r="A38" s="4">
        <v>34607</v>
      </c>
      <c r="B38" s="16" t="e">
        <f>VLOOKUP($A38,#REF!,MATCH(B$13,fundheading,0),FALSE)*B$10</f>
        <v>#REF!</v>
      </c>
      <c r="C38" s="16" t="e">
        <f>VLOOKUP($A38,#REF!,MATCH(C$13,fundheading,0),FALSE)*C$10</f>
        <v>#REF!</v>
      </c>
      <c r="D38" s="16" t="e">
        <f>VLOOKUP($A38,#REF!,MATCH(D$13,fundheading,0),FALSE)*D$10</f>
        <v>#REF!</v>
      </c>
      <c r="E38" s="16" t="e">
        <f>VLOOKUP($A38,#REF!,MATCH(E$13,fundheading,0),FALSE)*E$10</f>
        <v>#REF!</v>
      </c>
      <c r="F38" s="16" t="e">
        <f>VLOOKUP($A38,#REF!,MATCH(F$13,fundheading,0),FALSE)*F$10</f>
        <v>#REF!</v>
      </c>
      <c r="G38" s="16" t="e">
        <f>VLOOKUP($A38,#REF!,MATCH(G$13,fundheading,0),FALSE)*G$10</f>
        <v>#REF!</v>
      </c>
      <c r="H38" s="16" t="e">
        <f>VLOOKUP($A38,#REF!,MATCH(H$13,fundheading,0),FALSE)*H$10</f>
        <v>#REF!</v>
      </c>
      <c r="I38" s="16"/>
      <c r="J38" s="16" t="e">
        <f>VLOOKUP($A38,#REF!,MATCH(J$13,fundheading,0),FALSE)*J$10</f>
        <v>#REF!</v>
      </c>
      <c r="K38" s="16" t="e">
        <f t="shared" si="5"/>
        <v>#REF!</v>
      </c>
      <c r="L38" s="12"/>
      <c r="M38" s="19" t="e">
        <f t="shared" si="6"/>
        <v>#REF!</v>
      </c>
      <c r="N38" s="41" t="e">
        <f>VLOOKUP($A38,#REF!,MATCH(N$14,fundheading,0),FALSE)</f>
        <v>#REF!</v>
      </c>
      <c r="O38" s="12"/>
      <c r="P38" s="16" t="e">
        <f t="shared" si="11"/>
        <v>#NAME?</v>
      </c>
      <c r="Q38" s="16" t="e">
        <f t="shared" si="11"/>
        <v>#NAME?</v>
      </c>
      <c r="R38" s="16" t="e">
        <f t="shared" si="11"/>
        <v>#NAME?</v>
      </c>
      <c r="S38" s="16" t="e">
        <f t="shared" si="11"/>
        <v>#NAME?</v>
      </c>
      <c r="T38" s="16" t="e">
        <f t="shared" si="11"/>
        <v>#NAME?</v>
      </c>
      <c r="U38" s="16" t="e">
        <f t="shared" si="11"/>
        <v>#NAME?</v>
      </c>
      <c r="V38" s="16" t="e">
        <f t="shared" si="11"/>
        <v>#NAME?</v>
      </c>
      <c r="W38" s="16"/>
      <c r="X38" s="16" t="e">
        <f t="shared" si="8"/>
        <v>#NAME?</v>
      </c>
      <c r="Y38" s="16" t="e">
        <f t="shared" si="9"/>
        <v>#NAME?</v>
      </c>
      <c r="Z38" s="12"/>
      <c r="AA38" s="19" t="e">
        <f t="shared" si="10"/>
        <v>#NAME?</v>
      </c>
    </row>
    <row r="39" spans="1:27" x14ac:dyDescent="0.35">
      <c r="A39" s="4">
        <v>34698</v>
      </c>
      <c r="B39" s="16" t="e">
        <f>VLOOKUP($A39,#REF!,MATCH(B$13,fundheading,0),FALSE)*B$10</f>
        <v>#REF!</v>
      </c>
      <c r="C39" s="16" t="e">
        <f>VLOOKUP($A39,#REF!,MATCH(C$13,fundheading,0),FALSE)*C$10</f>
        <v>#REF!</v>
      </c>
      <c r="D39" s="16" t="e">
        <f>VLOOKUP($A39,#REF!,MATCH(D$13,fundheading,0),FALSE)*D$10</f>
        <v>#REF!</v>
      </c>
      <c r="E39" s="16" t="e">
        <f>VLOOKUP($A39,#REF!,MATCH(E$13,fundheading,0),FALSE)*E$10</f>
        <v>#REF!</v>
      </c>
      <c r="F39" s="16" t="e">
        <f>VLOOKUP($A39,#REF!,MATCH(F$13,fundheading,0),FALSE)*F$10</f>
        <v>#REF!</v>
      </c>
      <c r="G39" s="16" t="e">
        <f>VLOOKUP($A39,#REF!,MATCH(G$13,fundheading,0),FALSE)*G$10</f>
        <v>#REF!</v>
      </c>
      <c r="H39" s="16" t="e">
        <f>VLOOKUP($A39,#REF!,MATCH(H$13,fundheading,0),FALSE)*H$10</f>
        <v>#REF!</v>
      </c>
      <c r="I39" s="16"/>
      <c r="J39" s="16" t="e">
        <f>VLOOKUP($A39,#REF!,MATCH(J$13,fundheading,0),FALSE)*J$10</f>
        <v>#REF!</v>
      </c>
      <c r="K39" s="16" t="e">
        <f t="shared" si="5"/>
        <v>#REF!</v>
      </c>
      <c r="L39" s="12"/>
      <c r="M39" s="19" t="e">
        <f t="shared" si="6"/>
        <v>#REF!</v>
      </c>
      <c r="N39" s="41" t="e">
        <f>VLOOKUP($A39,#REF!,MATCH(N$14,fundheading,0),FALSE)</f>
        <v>#REF!</v>
      </c>
      <c r="O39" s="12"/>
      <c r="P39" s="16" t="e">
        <f t="shared" si="11"/>
        <v>#NAME?</v>
      </c>
      <c r="Q39" s="16" t="e">
        <f t="shared" si="11"/>
        <v>#NAME?</v>
      </c>
      <c r="R39" s="16" t="e">
        <f t="shared" si="11"/>
        <v>#NAME?</v>
      </c>
      <c r="S39" s="16" t="e">
        <f t="shared" si="11"/>
        <v>#NAME?</v>
      </c>
      <c r="T39" s="16" t="e">
        <f t="shared" si="11"/>
        <v>#NAME?</v>
      </c>
      <c r="U39" s="16" t="e">
        <f t="shared" si="11"/>
        <v>#NAME?</v>
      </c>
      <c r="V39" s="16" t="e">
        <f t="shared" si="11"/>
        <v>#NAME?</v>
      </c>
      <c r="W39" s="16"/>
      <c r="X39" s="16" t="e">
        <f t="shared" si="8"/>
        <v>#NAME?</v>
      </c>
      <c r="Y39" s="16" t="e">
        <f t="shared" si="9"/>
        <v>#NAME?</v>
      </c>
      <c r="Z39" s="12"/>
      <c r="AA39" s="19" t="e">
        <f t="shared" si="10"/>
        <v>#NAME?</v>
      </c>
    </row>
    <row r="40" spans="1:27" x14ac:dyDescent="0.35">
      <c r="A40" s="4">
        <v>34788</v>
      </c>
      <c r="B40" s="16" t="e">
        <f>VLOOKUP($A40,#REF!,MATCH(B$13,fundheading,0),FALSE)*B$10</f>
        <v>#REF!</v>
      </c>
      <c r="C40" s="16" t="e">
        <f>VLOOKUP($A40,#REF!,MATCH(C$13,fundheading,0),FALSE)*C$10</f>
        <v>#REF!</v>
      </c>
      <c r="D40" s="16" t="e">
        <f>VLOOKUP($A40,#REF!,MATCH(D$13,fundheading,0),FALSE)*D$10</f>
        <v>#REF!</v>
      </c>
      <c r="E40" s="16" t="e">
        <f>VLOOKUP($A40,#REF!,MATCH(E$13,fundheading,0),FALSE)*E$10</f>
        <v>#REF!</v>
      </c>
      <c r="F40" s="16" t="e">
        <f>VLOOKUP($A40,#REF!,MATCH(F$13,fundheading,0),FALSE)*F$10</f>
        <v>#REF!</v>
      </c>
      <c r="G40" s="16" t="e">
        <f>VLOOKUP($A40,#REF!,MATCH(G$13,fundheading,0),FALSE)*G$10</f>
        <v>#REF!</v>
      </c>
      <c r="H40" s="16" t="e">
        <f>VLOOKUP($A40,#REF!,MATCH(H$13,fundheading,0),FALSE)*H$10</f>
        <v>#REF!</v>
      </c>
      <c r="I40" s="16"/>
      <c r="J40" s="16" t="e">
        <f>VLOOKUP($A40,#REF!,MATCH(J$13,fundheading,0),FALSE)*J$10</f>
        <v>#REF!</v>
      </c>
      <c r="K40" s="16" t="e">
        <f t="shared" si="5"/>
        <v>#REF!</v>
      </c>
      <c r="L40" s="12"/>
      <c r="M40" s="19" t="e">
        <f t="shared" si="6"/>
        <v>#REF!</v>
      </c>
      <c r="N40" s="41" t="e">
        <f>VLOOKUP($A40,#REF!,MATCH(N$14,fundheading,0),FALSE)</f>
        <v>#REF!</v>
      </c>
      <c r="O40" s="12"/>
      <c r="P40" s="16" t="e">
        <f t="shared" si="11"/>
        <v>#NAME?</v>
      </c>
      <c r="Q40" s="16" t="e">
        <f t="shared" si="11"/>
        <v>#NAME?</v>
      </c>
      <c r="R40" s="16" t="e">
        <f t="shared" si="11"/>
        <v>#NAME?</v>
      </c>
      <c r="S40" s="16" t="e">
        <f t="shared" si="11"/>
        <v>#NAME?</v>
      </c>
      <c r="T40" s="16" t="e">
        <f t="shared" si="11"/>
        <v>#NAME?</v>
      </c>
      <c r="U40" s="16" t="e">
        <f t="shared" si="11"/>
        <v>#NAME?</v>
      </c>
      <c r="V40" s="16" t="e">
        <f t="shared" si="11"/>
        <v>#NAME?</v>
      </c>
      <c r="W40" s="16"/>
      <c r="X40" s="16" t="e">
        <f t="shared" si="8"/>
        <v>#NAME?</v>
      </c>
      <c r="Y40" s="16" t="e">
        <f t="shared" si="9"/>
        <v>#NAME?</v>
      </c>
      <c r="Z40" s="12"/>
      <c r="AA40" s="19" t="e">
        <f t="shared" si="10"/>
        <v>#NAME?</v>
      </c>
    </row>
    <row r="41" spans="1:27" x14ac:dyDescent="0.35">
      <c r="A41" s="4">
        <v>34880</v>
      </c>
      <c r="B41" s="16" t="e">
        <f>VLOOKUP($A41,#REF!,MATCH(B$13,fundheading,0),FALSE)*B$10</f>
        <v>#REF!</v>
      </c>
      <c r="C41" s="16" t="e">
        <f>VLOOKUP($A41,#REF!,MATCH(C$13,fundheading,0),FALSE)*C$10</f>
        <v>#REF!</v>
      </c>
      <c r="D41" s="16" t="e">
        <f>VLOOKUP($A41,#REF!,MATCH(D$13,fundheading,0),FALSE)*D$10</f>
        <v>#REF!</v>
      </c>
      <c r="E41" s="16" t="e">
        <f>VLOOKUP($A41,#REF!,MATCH(E$13,fundheading,0),FALSE)*E$10</f>
        <v>#REF!</v>
      </c>
      <c r="F41" s="16" t="e">
        <f>VLOOKUP($A41,#REF!,MATCH(F$13,fundheading,0),FALSE)*F$10</f>
        <v>#REF!</v>
      </c>
      <c r="G41" s="16" t="e">
        <f>VLOOKUP($A41,#REF!,MATCH(G$13,fundheading,0),FALSE)*G$10</f>
        <v>#REF!</v>
      </c>
      <c r="H41" s="16" t="e">
        <f>VLOOKUP($A41,#REF!,MATCH(H$13,fundheading,0),FALSE)*H$10</f>
        <v>#REF!</v>
      </c>
      <c r="I41" s="16"/>
      <c r="J41" s="16" t="e">
        <f>VLOOKUP($A41,#REF!,MATCH(J$13,fundheading,0),FALSE)*J$10</f>
        <v>#REF!</v>
      </c>
      <c r="K41" s="16" t="e">
        <f t="shared" si="5"/>
        <v>#REF!</v>
      </c>
      <c r="L41" s="12"/>
      <c r="M41" s="19" t="e">
        <f t="shared" si="6"/>
        <v>#REF!</v>
      </c>
      <c r="N41" s="41" t="e">
        <f>VLOOKUP($A41,#REF!,MATCH(N$14,fundheading,0),FALSE)</f>
        <v>#REF!</v>
      </c>
      <c r="O41" s="12"/>
      <c r="P41" s="16" t="e">
        <f t="shared" si="11"/>
        <v>#NAME?</v>
      </c>
      <c r="Q41" s="16" t="e">
        <f t="shared" si="11"/>
        <v>#NAME?</v>
      </c>
      <c r="R41" s="16" t="e">
        <f t="shared" si="11"/>
        <v>#NAME?</v>
      </c>
      <c r="S41" s="16" t="e">
        <f t="shared" si="11"/>
        <v>#NAME?</v>
      </c>
      <c r="T41" s="16" t="e">
        <f t="shared" si="11"/>
        <v>#NAME?</v>
      </c>
      <c r="U41" s="16" t="e">
        <f t="shared" si="11"/>
        <v>#NAME?</v>
      </c>
      <c r="V41" s="16" t="e">
        <f t="shared" si="11"/>
        <v>#NAME?</v>
      </c>
      <c r="W41" s="16"/>
      <c r="X41" s="16" t="e">
        <f t="shared" si="8"/>
        <v>#NAME?</v>
      </c>
      <c r="Y41" s="16" t="e">
        <f t="shared" si="9"/>
        <v>#NAME?</v>
      </c>
      <c r="Z41" s="12"/>
      <c r="AA41" s="19" t="e">
        <f t="shared" si="10"/>
        <v>#NAME?</v>
      </c>
    </row>
    <row r="42" spans="1:27" x14ac:dyDescent="0.35">
      <c r="A42" s="4">
        <v>34972</v>
      </c>
      <c r="B42" s="16" t="e">
        <f>VLOOKUP($A42,#REF!,MATCH(B$13,fundheading,0),FALSE)*B$10</f>
        <v>#REF!</v>
      </c>
      <c r="C42" s="16" t="e">
        <f>VLOOKUP($A42,#REF!,MATCH(C$13,fundheading,0),FALSE)*C$10</f>
        <v>#REF!</v>
      </c>
      <c r="D42" s="16" t="e">
        <f>VLOOKUP($A42,#REF!,MATCH(D$13,fundheading,0),FALSE)*D$10</f>
        <v>#REF!</v>
      </c>
      <c r="E42" s="16" t="e">
        <f>VLOOKUP($A42,#REF!,MATCH(E$13,fundheading,0),FALSE)*E$10</f>
        <v>#REF!</v>
      </c>
      <c r="F42" s="16" t="e">
        <f>VLOOKUP($A42,#REF!,MATCH(F$13,fundheading,0),FALSE)*F$10</f>
        <v>#REF!</v>
      </c>
      <c r="G42" s="16" t="e">
        <f>VLOOKUP($A42,#REF!,MATCH(G$13,fundheading,0),FALSE)*G$10</f>
        <v>#REF!</v>
      </c>
      <c r="H42" s="16" t="e">
        <f>VLOOKUP($A42,#REF!,MATCH(H$13,fundheading,0),FALSE)*H$10</f>
        <v>#REF!</v>
      </c>
      <c r="I42" s="16"/>
      <c r="J42" s="16" t="e">
        <f>VLOOKUP($A42,#REF!,MATCH(J$13,fundheading,0),FALSE)*J$10</f>
        <v>#REF!</v>
      </c>
      <c r="K42" s="16" t="e">
        <f t="shared" si="5"/>
        <v>#REF!</v>
      </c>
      <c r="L42" s="12"/>
      <c r="M42" s="19" t="e">
        <f t="shared" si="6"/>
        <v>#REF!</v>
      </c>
      <c r="N42" s="41" t="e">
        <f>VLOOKUP($A42,#REF!,MATCH(N$14,fundheading,0),FALSE)</f>
        <v>#REF!</v>
      </c>
      <c r="O42" s="12"/>
      <c r="P42" s="16" t="e">
        <f t="shared" si="11"/>
        <v>#NAME?</v>
      </c>
      <c r="Q42" s="16" t="e">
        <f t="shared" si="11"/>
        <v>#NAME?</v>
      </c>
      <c r="R42" s="16" t="e">
        <f t="shared" si="11"/>
        <v>#NAME?</v>
      </c>
      <c r="S42" s="16" t="e">
        <f t="shared" si="11"/>
        <v>#NAME?</v>
      </c>
      <c r="T42" s="16" t="e">
        <f t="shared" si="11"/>
        <v>#NAME?</v>
      </c>
      <c r="U42" s="16" t="e">
        <f t="shared" si="11"/>
        <v>#NAME?</v>
      </c>
      <c r="V42" s="16" t="e">
        <f t="shared" si="11"/>
        <v>#NAME?</v>
      </c>
      <c r="W42" s="16"/>
      <c r="X42" s="16" t="e">
        <f t="shared" si="8"/>
        <v>#NAME?</v>
      </c>
      <c r="Y42" s="16" t="e">
        <f t="shared" si="9"/>
        <v>#NAME?</v>
      </c>
      <c r="Z42" s="12"/>
      <c r="AA42" s="19" t="e">
        <f t="shared" si="10"/>
        <v>#NAME?</v>
      </c>
    </row>
    <row r="43" spans="1:27" x14ac:dyDescent="0.35">
      <c r="A43" s="4">
        <v>35063</v>
      </c>
      <c r="B43" s="16" t="e">
        <f>VLOOKUP($A43,#REF!,MATCH(B$13,fundheading,0),FALSE)*B$10</f>
        <v>#REF!</v>
      </c>
      <c r="C43" s="16" t="e">
        <f>VLOOKUP($A43,#REF!,MATCH(C$13,fundheading,0),FALSE)*C$10</f>
        <v>#REF!</v>
      </c>
      <c r="D43" s="16" t="e">
        <f>VLOOKUP($A43,#REF!,MATCH(D$13,fundheading,0),FALSE)*D$10</f>
        <v>#REF!</v>
      </c>
      <c r="E43" s="16" t="e">
        <f>VLOOKUP($A43,#REF!,MATCH(E$13,fundheading,0),FALSE)*E$10</f>
        <v>#REF!</v>
      </c>
      <c r="F43" s="16" t="e">
        <f>VLOOKUP($A43,#REF!,MATCH(F$13,fundheading,0),FALSE)*F$10</f>
        <v>#REF!</v>
      </c>
      <c r="G43" s="16" t="e">
        <f>VLOOKUP($A43,#REF!,MATCH(G$13,fundheading,0),FALSE)*G$10</f>
        <v>#REF!</v>
      </c>
      <c r="H43" s="16" t="e">
        <f>VLOOKUP($A43,#REF!,MATCH(H$13,fundheading,0),FALSE)*H$10</f>
        <v>#REF!</v>
      </c>
      <c r="I43" s="16"/>
      <c r="J43" s="16" t="e">
        <f>VLOOKUP($A43,#REF!,MATCH(J$13,fundheading,0),FALSE)*J$10</f>
        <v>#REF!</v>
      </c>
      <c r="K43" s="16" t="e">
        <f t="shared" si="5"/>
        <v>#REF!</v>
      </c>
      <c r="L43" s="12"/>
      <c r="M43" s="19" t="e">
        <f t="shared" si="6"/>
        <v>#REF!</v>
      </c>
      <c r="N43" s="41" t="e">
        <f>VLOOKUP($A43,#REF!,MATCH(N$14,fundheading,0),FALSE)</f>
        <v>#REF!</v>
      </c>
      <c r="O43" s="12"/>
      <c r="P43" s="16" t="e">
        <f t="shared" si="11"/>
        <v>#NAME?</v>
      </c>
      <c r="Q43" s="16" t="e">
        <f t="shared" si="11"/>
        <v>#NAME?</v>
      </c>
      <c r="R43" s="16" t="e">
        <f t="shared" si="11"/>
        <v>#NAME?</v>
      </c>
      <c r="S43" s="16" t="e">
        <f t="shared" si="11"/>
        <v>#NAME?</v>
      </c>
      <c r="T43" s="16" t="e">
        <f t="shared" si="11"/>
        <v>#NAME?</v>
      </c>
      <c r="U43" s="16" t="e">
        <f t="shared" si="11"/>
        <v>#NAME?</v>
      </c>
      <c r="V43" s="16" t="e">
        <f t="shared" si="11"/>
        <v>#NAME?</v>
      </c>
      <c r="W43" s="16"/>
      <c r="X43" s="16" t="e">
        <f t="shared" si="8"/>
        <v>#NAME?</v>
      </c>
      <c r="Y43" s="16" t="e">
        <f t="shared" si="9"/>
        <v>#NAME?</v>
      </c>
      <c r="Z43" s="12"/>
      <c r="AA43" s="19" t="e">
        <f t="shared" si="10"/>
        <v>#NAME?</v>
      </c>
    </row>
    <row r="44" spans="1:27" x14ac:dyDescent="0.35">
      <c r="A44" s="4">
        <v>35154</v>
      </c>
      <c r="B44" s="16" t="e">
        <f>VLOOKUP($A44,#REF!,MATCH(B$13,fundheading,0),FALSE)*B$10</f>
        <v>#REF!</v>
      </c>
      <c r="C44" s="16" t="e">
        <f>VLOOKUP($A44,#REF!,MATCH(C$13,fundheading,0),FALSE)*C$10</f>
        <v>#REF!</v>
      </c>
      <c r="D44" s="16" t="e">
        <f>VLOOKUP($A44,#REF!,MATCH(D$13,fundheading,0),FALSE)*D$10</f>
        <v>#REF!</v>
      </c>
      <c r="E44" s="16" t="e">
        <f>VLOOKUP($A44,#REF!,MATCH(E$13,fundheading,0),FALSE)*E$10</f>
        <v>#REF!</v>
      </c>
      <c r="F44" s="16" t="e">
        <f>VLOOKUP($A44,#REF!,MATCH(F$13,fundheading,0),FALSE)*F$10</f>
        <v>#REF!</v>
      </c>
      <c r="G44" s="16" t="e">
        <f>VLOOKUP($A44,#REF!,MATCH(G$13,fundheading,0),FALSE)*G$10</f>
        <v>#REF!</v>
      </c>
      <c r="H44" s="16" t="e">
        <f>VLOOKUP($A44,#REF!,MATCH(H$13,fundheading,0),FALSE)*H$10</f>
        <v>#REF!</v>
      </c>
      <c r="I44" s="16"/>
      <c r="J44" s="16" t="e">
        <f>VLOOKUP($A44,#REF!,MATCH(J$13,fundheading,0),FALSE)*J$10</f>
        <v>#REF!</v>
      </c>
      <c r="K44" s="16" t="e">
        <f t="shared" si="5"/>
        <v>#REF!</v>
      </c>
      <c r="L44" s="12"/>
      <c r="M44" s="19" t="e">
        <f t="shared" si="6"/>
        <v>#REF!</v>
      </c>
      <c r="N44" s="41" t="e">
        <f>VLOOKUP($A44,#REF!,MATCH(N$14,fundheading,0),FALSE)</f>
        <v>#REF!</v>
      </c>
      <c r="O44" s="12"/>
      <c r="P44" s="16" t="e">
        <f t="shared" si="11"/>
        <v>#NAME?</v>
      </c>
      <c r="Q44" s="16" t="e">
        <f t="shared" si="11"/>
        <v>#NAME?</v>
      </c>
      <c r="R44" s="16" t="e">
        <f t="shared" si="11"/>
        <v>#NAME?</v>
      </c>
      <c r="S44" s="16" t="e">
        <f t="shared" si="11"/>
        <v>#NAME?</v>
      </c>
      <c r="T44" s="16" t="e">
        <f t="shared" si="11"/>
        <v>#NAME?</v>
      </c>
      <c r="U44" s="16" t="e">
        <f t="shared" si="11"/>
        <v>#NAME?</v>
      </c>
      <c r="V44" s="16" t="e">
        <f t="shared" si="11"/>
        <v>#NAME?</v>
      </c>
      <c r="W44" s="16"/>
      <c r="X44" s="16" t="e">
        <f t="shared" si="8"/>
        <v>#NAME?</v>
      </c>
      <c r="Y44" s="16" t="e">
        <f t="shared" si="9"/>
        <v>#NAME?</v>
      </c>
      <c r="Z44" s="12"/>
      <c r="AA44" s="19" t="e">
        <f t="shared" si="10"/>
        <v>#NAME?</v>
      </c>
    </row>
    <row r="45" spans="1:27" x14ac:dyDescent="0.35">
      <c r="A45" s="4">
        <v>35246</v>
      </c>
      <c r="B45" s="16" t="e">
        <f>VLOOKUP($A45,#REF!,MATCH(B$13,fundheading,0),FALSE)*B$10</f>
        <v>#REF!</v>
      </c>
      <c r="C45" s="16" t="e">
        <f>VLOOKUP($A45,#REF!,MATCH(C$13,fundheading,0),FALSE)*C$10</f>
        <v>#REF!</v>
      </c>
      <c r="D45" s="16" t="e">
        <f>VLOOKUP($A45,#REF!,MATCH(D$13,fundheading,0),FALSE)*D$10</f>
        <v>#REF!</v>
      </c>
      <c r="E45" s="16" t="e">
        <f>VLOOKUP($A45,#REF!,MATCH(E$13,fundheading,0),FALSE)*E$10</f>
        <v>#REF!</v>
      </c>
      <c r="F45" s="16" t="e">
        <f>VLOOKUP($A45,#REF!,MATCH(F$13,fundheading,0),FALSE)*F$10</f>
        <v>#REF!</v>
      </c>
      <c r="G45" s="16" t="e">
        <f>VLOOKUP($A45,#REF!,MATCH(G$13,fundheading,0),FALSE)*G$10</f>
        <v>#REF!</v>
      </c>
      <c r="H45" s="16" t="e">
        <f>VLOOKUP($A45,#REF!,MATCH(H$13,fundheading,0),FALSE)*H$10</f>
        <v>#REF!</v>
      </c>
      <c r="I45" s="16"/>
      <c r="J45" s="16" t="e">
        <f>VLOOKUP($A45,#REF!,MATCH(J$13,fundheading,0),FALSE)*J$10</f>
        <v>#REF!</v>
      </c>
      <c r="K45" s="16" t="e">
        <f t="shared" si="5"/>
        <v>#REF!</v>
      </c>
      <c r="L45" s="12"/>
      <c r="M45" s="19" t="e">
        <f t="shared" si="6"/>
        <v>#REF!</v>
      </c>
      <c r="N45" s="41" t="e">
        <f>VLOOKUP($A45,#REF!,MATCH(N$14,fundheading,0),FALSE)</f>
        <v>#REF!</v>
      </c>
      <c r="O45" s="12"/>
      <c r="P45" s="16" t="e">
        <f t="shared" si="11"/>
        <v>#NAME?</v>
      </c>
      <c r="Q45" s="16" t="e">
        <f t="shared" si="11"/>
        <v>#NAME?</v>
      </c>
      <c r="R45" s="16" t="e">
        <f t="shared" si="11"/>
        <v>#NAME?</v>
      </c>
      <c r="S45" s="16" t="e">
        <f t="shared" si="11"/>
        <v>#NAME?</v>
      </c>
      <c r="T45" s="16" t="e">
        <f t="shared" si="11"/>
        <v>#NAME?</v>
      </c>
      <c r="U45" s="16" t="e">
        <f t="shared" si="11"/>
        <v>#NAME?</v>
      </c>
      <c r="V45" s="16" t="e">
        <f t="shared" si="11"/>
        <v>#NAME?</v>
      </c>
      <c r="W45" s="16"/>
      <c r="X45" s="16" t="e">
        <f t="shared" si="8"/>
        <v>#NAME?</v>
      </c>
      <c r="Y45" s="16" t="e">
        <f t="shared" si="9"/>
        <v>#NAME?</v>
      </c>
      <c r="Z45" s="12"/>
      <c r="AA45" s="19" t="e">
        <f t="shared" si="10"/>
        <v>#NAME?</v>
      </c>
    </row>
    <row r="46" spans="1:27" x14ac:dyDescent="0.35">
      <c r="A46" s="4">
        <v>35338</v>
      </c>
      <c r="B46" s="16" t="e">
        <f>VLOOKUP($A46,#REF!,MATCH(B$13,fundheading,0),FALSE)*B$10</f>
        <v>#REF!</v>
      </c>
      <c r="C46" s="16" t="e">
        <f>VLOOKUP($A46,#REF!,MATCH(C$13,fundheading,0),FALSE)*C$10</f>
        <v>#REF!</v>
      </c>
      <c r="D46" s="16" t="e">
        <f>VLOOKUP($A46,#REF!,MATCH(D$13,fundheading,0),FALSE)*D$10</f>
        <v>#REF!</v>
      </c>
      <c r="E46" s="16" t="e">
        <f>VLOOKUP($A46,#REF!,MATCH(E$13,fundheading,0),FALSE)*E$10</f>
        <v>#REF!</v>
      </c>
      <c r="F46" s="16" t="e">
        <f>VLOOKUP($A46,#REF!,MATCH(F$13,fundheading,0),FALSE)*F$10</f>
        <v>#REF!</v>
      </c>
      <c r="G46" s="16" t="e">
        <f>VLOOKUP($A46,#REF!,MATCH(G$13,fundheading,0),FALSE)*G$10</f>
        <v>#REF!</v>
      </c>
      <c r="H46" s="16" t="e">
        <f>VLOOKUP($A46,#REF!,MATCH(H$13,fundheading,0),FALSE)*H$10</f>
        <v>#REF!</v>
      </c>
      <c r="I46" s="16"/>
      <c r="J46" s="16" t="e">
        <f>VLOOKUP($A46,#REF!,MATCH(J$13,fundheading,0),FALSE)*J$10</f>
        <v>#REF!</v>
      </c>
      <c r="K46" s="16" t="e">
        <f t="shared" si="5"/>
        <v>#REF!</v>
      </c>
      <c r="L46" s="12"/>
      <c r="M46" s="19" t="e">
        <f t="shared" si="6"/>
        <v>#REF!</v>
      </c>
      <c r="N46" s="41" t="e">
        <f>VLOOKUP($A46,#REF!,MATCH(N$14,fundheading,0),FALSE)</f>
        <v>#REF!</v>
      </c>
      <c r="O46" s="12"/>
      <c r="P46" s="16" t="e">
        <f t="shared" si="11"/>
        <v>#NAME?</v>
      </c>
      <c r="Q46" s="16" t="e">
        <f t="shared" si="11"/>
        <v>#NAME?</v>
      </c>
      <c r="R46" s="16" t="e">
        <f t="shared" si="11"/>
        <v>#NAME?</v>
      </c>
      <c r="S46" s="16" t="e">
        <f t="shared" si="11"/>
        <v>#NAME?</v>
      </c>
      <c r="T46" s="16" t="e">
        <f t="shared" si="11"/>
        <v>#NAME?</v>
      </c>
      <c r="U46" s="16" t="e">
        <f t="shared" si="11"/>
        <v>#NAME?</v>
      </c>
      <c r="V46" s="16" t="e">
        <f t="shared" si="11"/>
        <v>#NAME?</v>
      </c>
      <c r="W46" s="16"/>
      <c r="X46" s="16" t="e">
        <f t="shared" si="8"/>
        <v>#NAME?</v>
      </c>
      <c r="Y46" s="16" t="e">
        <f t="shared" si="9"/>
        <v>#NAME?</v>
      </c>
      <c r="Z46" s="12"/>
      <c r="AA46" s="19" t="e">
        <f t="shared" si="10"/>
        <v>#NAME?</v>
      </c>
    </row>
    <row r="47" spans="1:27" x14ac:dyDescent="0.35">
      <c r="A47" s="4">
        <v>35430</v>
      </c>
      <c r="B47" s="16" t="e">
        <f>VLOOKUP($A47,#REF!,MATCH(B$13,fundheading,0),FALSE)*B$10</f>
        <v>#REF!</v>
      </c>
      <c r="C47" s="16" t="e">
        <f>VLOOKUP($A47,#REF!,MATCH(C$13,fundheading,0),FALSE)*C$10</f>
        <v>#REF!</v>
      </c>
      <c r="D47" s="16" t="e">
        <f>VLOOKUP($A47,#REF!,MATCH(D$13,fundheading,0),FALSE)*D$10</f>
        <v>#REF!</v>
      </c>
      <c r="E47" s="16" t="e">
        <f>VLOOKUP($A47,#REF!,MATCH(E$13,fundheading,0),FALSE)*E$10</f>
        <v>#REF!</v>
      </c>
      <c r="F47" s="16" t="e">
        <f>VLOOKUP($A47,#REF!,MATCH(F$13,fundheading,0),FALSE)*F$10</f>
        <v>#REF!</v>
      </c>
      <c r="G47" s="16" t="e">
        <f>VLOOKUP($A47,#REF!,MATCH(G$13,fundheading,0),FALSE)*G$10</f>
        <v>#REF!</v>
      </c>
      <c r="H47" s="16" t="e">
        <f>VLOOKUP($A47,#REF!,MATCH(H$13,fundheading,0),FALSE)*H$10</f>
        <v>#REF!</v>
      </c>
      <c r="I47" s="16"/>
      <c r="J47" s="16" t="e">
        <f>VLOOKUP($A47,#REF!,MATCH(J$13,fundheading,0),FALSE)*J$10</f>
        <v>#REF!</v>
      </c>
      <c r="K47" s="16" t="e">
        <f t="shared" si="5"/>
        <v>#REF!</v>
      </c>
      <c r="L47" s="12"/>
      <c r="M47" s="19" t="e">
        <f t="shared" si="6"/>
        <v>#REF!</v>
      </c>
      <c r="N47" s="41" t="e">
        <f>VLOOKUP($A47,#REF!,MATCH(N$14,fundheading,0),FALSE)</f>
        <v>#REF!</v>
      </c>
      <c r="O47" s="12"/>
      <c r="P47" s="16" t="e">
        <f t="shared" si="11"/>
        <v>#NAME?</v>
      </c>
      <c r="Q47" s="16" t="e">
        <f t="shared" si="11"/>
        <v>#NAME?</v>
      </c>
      <c r="R47" s="16" t="e">
        <f t="shared" si="11"/>
        <v>#NAME?</v>
      </c>
      <c r="S47" s="16" t="e">
        <f t="shared" si="11"/>
        <v>#NAME?</v>
      </c>
      <c r="T47" s="16" t="e">
        <f t="shared" si="11"/>
        <v>#NAME?</v>
      </c>
      <c r="U47" s="16" t="e">
        <f t="shared" si="11"/>
        <v>#NAME?</v>
      </c>
      <c r="V47" s="16" t="e">
        <f t="shared" si="11"/>
        <v>#NAME?</v>
      </c>
      <c r="W47" s="16"/>
      <c r="X47" s="16" t="e">
        <f t="shared" si="8"/>
        <v>#NAME?</v>
      </c>
      <c r="Y47" s="16" t="e">
        <f t="shared" si="9"/>
        <v>#NAME?</v>
      </c>
      <c r="Z47" s="12"/>
      <c r="AA47" s="19" t="e">
        <f t="shared" si="10"/>
        <v>#NAME?</v>
      </c>
    </row>
    <row r="48" spans="1:27" x14ac:dyDescent="0.35">
      <c r="A48" s="4">
        <v>35520</v>
      </c>
      <c r="B48" s="16" t="e">
        <f>VLOOKUP($A48,#REF!,MATCH(B$13,fundheading,0),FALSE)*B$10</f>
        <v>#REF!</v>
      </c>
      <c r="C48" s="16" t="e">
        <f>VLOOKUP($A48,#REF!,MATCH(C$13,fundheading,0),FALSE)*C$10</f>
        <v>#REF!</v>
      </c>
      <c r="D48" s="16" t="e">
        <f>VLOOKUP($A48,#REF!,MATCH(D$13,fundheading,0),FALSE)*D$10</f>
        <v>#REF!</v>
      </c>
      <c r="E48" s="16" t="e">
        <f>VLOOKUP($A48,#REF!,MATCH(E$13,fundheading,0),FALSE)*E$10</f>
        <v>#REF!</v>
      </c>
      <c r="F48" s="16" t="e">
        <f>VLOOKUP($A48,#REF!,MATCH(F$13,fundheading,0),FALSE)*F$10</f>
        <v>#REF!</v>
      </c>
      <c r="G48" s="16" t="e">
        <f>VLOOKUP($A48,#REF!,MATCH(G$13,fundheading,0),FALSE)*G$10</f>
        <v>#REF!</v>
      </c>
      <c r="H48" s="16" t="e">
        <f>VLOOKUP($A48,#REF!,MATCH(H$13,fundheading,0),FALSE)*H$10</f>
        <v>#REF!</v>
      </c>
      <c r="I48" s="16"/>
      <c r="J48" s="16" t="e">
        <f>VLOOKUP($A48,#REF!,MATCH(J$13,fundheading,0),FALSE)*J$10</f>
        <v>#REF!</v>
      </c>
      <c r="K48" s="16" t="e">
        <f t="shared" si="5"/>
        <v>#REF!</v>
      </c>
      <c r="L48" s="12"/>
      <c r="M48" s="19" t="e">
        <f t="shared" si="6"/>
        <v>#REF!</v>
      </c>
      <c r="N48" s="41" t="e">
        <f>VLOOKUP($A48,#REF!,MATCH(N$14,fundheading,0),FALSE)</f>
        <v>#REF!</v>
      </c>
      <c r="O48" s="12"/>
      <c r="P48" s="16" t="e">
        <f t="shared" si="11"/>
        <v>#NAME?</v>
      </c>
      <c r="Q48" s="16" t="e">
        <f t="shared" si="11"/>
        <v>#NAME?</v>
      </c>
      <c r="R48" s="16" t="e">
        <f t="shared" si="11"/>
        <v>#NAME?</v>
      </c>
      <c r="S48" s="16" t="e">
        <f t="shared" si="11"/>
        <v>#NAME?</v>
      </c>
      <c r="T48" s="16" t="e">
        <f t="shared" si="11"/>
        <v>#NAME?</v>
      </c>
      <c r="U48" s="16" t="e">
        <f t="shared" si="11"/>
        <v>#NAME?</v>
      </c>
      <c r="V48" s="16" t="e">
        <f t="shared" si="11"/>
        <v>#NAME?</v>
      </c>
      <c r="W48" s="16"/>
      <c r="X48" s="16" t="e">
        <f t="shared" si="8"/>
        <v>#NAME?</v>
      </c>
      <c r="Y48" s="16" t="e">
        <f t="shared" si="9"/>
        <v>#NAME?</v>
      </c>
      <c r="Z48" s="12"/>
      <c r="AA48" s="19" t="e">
        <f t="shared" si="10"/>
        <v>#NAME?</v>
      </c>
    </row>
    <row r="49" spans="1:27" x14ac:dyDescent="0.35">
      <c r="A49" s="4">
        <v>35611</v>
      </c>
      <c r="B49" s="16" t="e">
        <f>VLOOKUP($A49,#REF!,MATCH(B$13,fundheading,0),FALSE)*B$10</f>
        <v>#REF!</v>
      </c>
      <c r="C49" s="16" t="e">
        <f>VLOOKUP($A49,#REF!,MATCH(C$13,fundheading,0),FALSE)*C$10</f>
        <v>#REF!</v>
      </c>
      <c r="D49" s="16" t="e">
        <f>VLOOKUP($A49,#REF!,MATCH(D$13,fundheading,0),FALSE)*D$10</f>
        <v>#REF!</v>
      </c>
      <c r="E49" s="16" t="e">
        <f>VLOOKUP($A49,#REF!,MATCH(E$13,fundheading,0),FALSE)*E$10</f>
        <v>#REF!</v>
      </c>
      <c r="F49" s="16" t="e">
        <f>VLOOKUP($A49,#REF!,MATCH(F$13,fundheading,0),FALSE)*F$10</f>
        <v>#REF!</v>
      </c>
      <c r="G49" s="16" t="e">
        <f>VLOOKUP($A49,#REF!,MATCH(G$13,fundheading,0),FALSE)*G$10</f>
        <v>#REF!</v>
      </c>
      <c r="H49" s="16" t="e">
        <f>VLOOKUP($A49,#REF!,MATCH(H$13,fundheading,0),FALSE)*H$10</f>
        <v>#REF!</v>
      </c>
      <c r="I49" s="16"/>
      <c r="J49" s="16" t="e">
        <f>VLOOKUP($A49,#REF!,MATCH(J$13,fundheading,0),FALSE)*J$10</f>
        <v>#REF!</v>
      </c>
      <c r="K49" s="16" t="e">
        <f t="shared" si="5"/>
        <v>#REF!</v>
      </c>
      <c r="L49" s="12"/>
      <c r="M49" s="19" t="e">
        <f t="shared" si="6"/>
        <v>#REF!</v>
      </c>
      <c r="N49" s="41" t="e">
        <f>VLOOKUP($A49,#REF!,MATCH(N$14,fundheading,0),FALSE)</f>
        <v>#REF!</v>
      </c>
      <c r="O49" s="12"/>
      <c r="P49" s="16" t="e">
        <f t="shared" ref="P49:V64" si="12">VLOOKUP($A49,cashflows,MATCH(P$13,fundheading,0),FALSE)*P$10</f>
        <v>#NAME?</v>
      </c>
      <c r="Q49" s="16" t="e">
        <f t="shared" si="12"/>
        <v>#NAME?</v>
      </c>
      <c r="R49" s="16" t="e">
        <f t="shared" si="12"/>
        <v>#NAME?</v>
      </c>
      <c r="S49" s="16" t="e">
        <f t="shared" si="12"/>
        <v>#NAME?</v>
      </c>
      <c r="T49" s="16" t="e">
        <f t="shared" si="12"/>
        <v>#NAME?</v>
      </c>
      <c r="U49" s="16" t="e">
        <f t="shared" si="12"/>
        <v>#NAME?</v>
      </c>
      <c r="V49" s="16" t="e">
        <f t="shared" si="12"/>
        <v>#NAME?</v>
      </c>
      <c r="W49" s="16"/>
      <c r="X49" s="16" t="e">
        <f t="shared" si="8"/>
        <v>#NAME?</v>
      </c>
      <c r="Y49" s="16" t="e">
        <f t="shared" si="9"/>
        <v>#NAME?</v>
      </c>
      <c r="Z49" s="12"/>
      <c r="AA49" s="19" t="e">
        <f t="shared" si="10"/>
        <v>#NAME?</v>
      </c>
    </row>
    <row r="50" spans="1:27" x14ac:dyDescent="0.35">
      <c r="A50" s="4">
        <v>35703</v>
      </c>
      <c r="B50" s="16" t="e">
        <f>VLOOKUP($A50,#REF!,MATCH(B$13,fundheading,0),FALSE)*B$10</f>
        <v>#REF!</v>
      </c>
      <c r="C50" s="16" t="e">
        <f>VLOOKUP($A50,#REF!,MATCH(C$13,fundheading,0),FALSE)*C$10</f>
        <v>#REF!</v>
      </c>
      <c r="D50" s="16" t="e">
        <f>VLOOKUP($A50,#REF!,MATCH(D$13,fundheading,0),FALSE)*D$10</f>
        <v>#REF!</v>
      </c>
      <c r="E50" s="16" t="e">
        <f>VLOOKUP($A50,#REF!,MATCH(E$13,fundheading,0),FALSE)*E$10</f>
        <v>#REF!</v>
      </c>
      <c r="F50" s="16" t="e">
        <f>VLOOKUP($A50,#REF!,MATCH(F$13,fundheading,0),FALSE)*F$10</f>
        <v>#REF!</v>
      </c>
      <c r="G50" s="16" t="e">
        <f>VLOOKUP($A50,#REF!,MATCH(G$13,fundheading,0),FALSE)*G$10</f>
        <v>#REF!</v>
      </c>
      <c r="H50" s="16" t="e">
        <f>VLOOKUP($A50,#REF!,MATCH(H$13,fundheading,0),FALSE)*H$10</f>
        <v>#REF!</v>
      </c>
      <c r="I50" s="16"/>
      <c r="J50" s="16" t="e">
        <f>VLOOKUP($A50,#REF!,MATCH(J$13,fundheading,0),FALSE)*J$10</f>
        <v>#REF!</v>
      </c>
      <c r="K50" s="16" t="e">
        <f t="shared" si="5"/>
        <v>#REF!</v>
      </c>
      <c r="L50" s="12"/>
      <c r="M50" s="19" t="e">
        <f t="shared" si="6"/>
        <v>#REF!</v>
      </c>
      <c r="N50" s="41" t="e">
        <f>VLOOKUP($A50,#REF!,MATCH(N$14,fundheading,0),FALSE)</f>
        <v>#REF!</v>
      </c>
      <c r="O50" s="12"/>
      <c r="P50" s="16" t="e">
        <f t="shared" si="12"/>
        <v>#NAME?</v>
      </c>
      <c r="Q50" s="16" t="e">
        <f t="shared" si="12"/>
        <v>#NAME?</v>
      </c>
      <c r="R50" s="16" t="e">
        <f t="shared" si="12"/>
        <v>#NAME?</v>
      </c>
      <c r="S50" s="16" t="e">
        <f t="shared" si="12"/>
        <v>#NAME?</v>
      </c>
      <c r="T50" s="16" t="e">
        <f t="shared" si="12"/>
        <v>#NAME?</v>
      </c>
      <c r="U50" s="16" t="e">
        <f t="shared" si="12"/>
        <v>#NAME?</v>
      </c>
      <c r="V50" s="16" t="e">
        <f t="shared" si="12"/>
        <v>#NAME?</v>
      </c>
      <c r="W50" s="16"/>
      <c r="X50" s="16" t="e">
        <f t="shared" si="8"/>
        <v>#NAME?</v>
      </c>
      <c r="Y50" s="16" t="e">
        <f t="shared" si="9"/>
        <v>#NAME?</v>
      </c>
      <c r="Z50" s="12"/>
      <c r="AA50" s="19" t="e">
        <f t="shared" si="10"/>
        <v>#NAME?</v>
      </c>
    </row>
    <row r="51" spans="1:27" x14ac:dyDescent="0.35">
      <c r="A51" s="4">
        <v>35794</v>
      </c>
      <c r="B51" s="16" t="e">
        <f>VLOOKUP($A51,#REF!,MATCH(B$13,fundheading,0),FALSE)*B$10</f>
        <v>#REF!</v>
      </c>
      <c r="C51" s="16" t="e">
        <f>VLOOKUP($A51,#REF!,MATCH(C$13,fundheading,0),FALSE)*C$10</f>
        <v>#REF!</v>
      </c>
      <c r="D51" s="16" t="e">
        <f>VLOOKUP($A51,#REF!,MATCH(D$13,fundheading,0),FALSE)*D$10</f>
        <v>#REF!</v>
      </c>
      <c r="E51" s="16" t="e">
        <f>VLOOKUP($A51,#REF!,MATCH(E$13,fundheading,0),FALSE)*E$10</f>
        <v>#REF!</v>
      </c>
      <c r="F51" s="16" t="e">
        <f>VLOOKUP($A51,#REF!,MATCH(F$13,fundheading,0),FALSE)*F$10</f>
        <v>#REF!</v>
      </c>
      <c r="G51" s="16" t="e">
        <f>VLOOKUP($A51,#REF!,MATCH(G$13,fundheading,0),FALSE)*G$10</f>
        <v>#REF!</v>
      </c>
      <c r="H51" s="16" t="e">
        <f>VLOOKUP($A51,#REF!,MATCH(H$13,fundheading,0),FALSE)*H$10</f>
        <v>#REF!</v>
      </c>
      <c r="I51" s="16"/>
      <c r="J51" s="16" t="e">
        <f>VLOOKUP($A51,#REF!,MATCH(J$13,fundheading,0),FALSE)*J$10</f>
        <v>#REF!</v>
      </c>
      <c r="K51" s="16" t="e">
        <f t="shared" si="5"/>
        <v>#REF!</v>
      </c>
      <c r="L51" s="12"/>
      <c r="M51" s="19" t="e">
        <f t="shared" si="6"/>
        <v>#REF!</v>
      </c>
      <c r="N51" s="41" t="e">
        <f>VLOOKUP($A51,#REF!,MATCH(N$14,fundheading,0),FALSE)</f>
        <v>#REF!</v>
      </c>
      <c r="O51" s="12"/>
      <c r="P51" s="16" t="e">
        <f t="shared" si="12"/>
        <v>#NAME?</v>
      </c>
      <c r="Q51" s="16" t="e">
        <f t="shared" si="12"/>
        <v>#NAME?</v>
      </c>
      <c r="R51" s="16" t="e">
        <f t="shared" si="12"/>
        <v>#NAME?</v>
      </c>
      <c r="S51" s="16" t="e">
        <f t="shared" si="12"/>
        <v>#NAME?</v>
      </c>
      <c r="T51" s="16" t="e">
        <f t="shared" si="12"/>
        <v>#NAME?</v>
      </c>
      <c r="U51" s="16" t="e">
        <f t="shared" si="12"/>
        <v>#NAME?</v>
      </c>
      <c r="V51" s="16" t="e">
        <f t="shared" si="12"/>
        <v>#NAME?</v>
      </c>
      <c r="W51" s="16"/>
      <c r="X51" s="16" t="e">
        <f t="shared" si="8"/>
        <v>#NAME?</v>
      </c>
      <c r="Y51" s="16" t="e">
        <f t="shared" si="9"/>
        <v>#NAME?</v>
      </c>
      <c r="Z51" s="12"/>
      <c r="AA51" s="19" t="e">
        <f t="shared" si="10"/>
        <v>#NAME?</v>
      </c>
    </row>
    <row r="52" spans="1:27" x14ac:dyDescent="0.35">
      <c r="A52" s="4">
        <v>35884</v>
      </c>
      <c r="B52" s="16" t="e">
        <f>VLOOKUP($A52,#REF!,MATCH(B$13,fundheading,0),FALSE)*B$10</f>
        <v>#REF!</v>
      </c>
      <c r="C52" s="16" t="e">
        <f>VLOOKUP($A52,#REF!,MATCH(C$13,fundheading,0),FALSE)*C$10</f>
        <v>#REF!</v>
      </c>
      <c r="D52" s="16" t="e">
        <f>VLOOKUP($A52,#REF!,MATCH(D$13,fundheading,0),FALSE)*D$10</f>
        <v>#REF!</v>
      </c>
      <c r="E52" s="16" t="e">
        <f>VLOOKUP($A52,#REF!,MATCH(E$13,fundheading,0),FALSE)*E$10</f>
        <v>#REF!</v>
      </c>
      <c r="F52" s="16" t="e">
        <f>VLOOKUP($A52,#REF!,MATCH(F$13,fundheading,0),FALSE)*F$10</f>
        <v>#REF!</v>
      </c>
      <c r="G52" s="16" t="e">
        <f>VLOOKUP($A52,#REF!,MATCH(G$13,fundheading,0),FALSE)*G$10</f>
        <v>#REF!</v>
      </c>
      <c r="H52" s="16" t="e">
        <f>VLOOKUP($A52,#REF!,MATCH(H$13,fundheading,0),FALSE)*H$10</f>
        <v>#REF!</v>
      </c>
      <c r="I52" s="16"/>
      <c r="J52" s="16" t="e">
        <f>VLOOKUP($A52,#REF!,MATCH(J$13,fundheading,0),FALSE)*J$10</f>
        <v>#REF!</v>
      </c>
      <c r="K52" s="16" t="e">
        <f t="shared" si="5"/>
        <v>#REF!</v>
      </c>
      <c r="L52" s="12"/>
      <c r="M52" s="19" t="e">
        <f t="shared" si="6"/>
        <v>#REF!</v>
      </c>
      <c r="N52" s="41" t="e">
        <f>VLOOKUP($A52,#REF!,MATCH(N$14,fundheading,0),FALSE)</f>
        <v>#REF!</v>
      </c>
      <c r="O52" s="12"/>
      <c r="P52" s="16" t="e">
        <f t="shared" si="12"/>
        <v>#NAME?</v>
      </c>
      <c r="Q52" s="16" t="e">
        <f t="shared" si="12"/>
        <v>#NAME?</v>
      </c>
      <c r="R52" s="16" t="e">
        <f t="shared" si="12"/>
        <v>#NAME?</v>
      </c>
      <c r="S52" s="16" t="e">
        <f t="shared" si="12"/>
        <v>#NAME?</v>
      </c>
      <c r="T52" s="16" t="e">
        <f t="shared" si="12"/>
        <v>#NAME?</v>
      </c>
      <c r="U52" s="16" t="e">
        <f t="shared" si="12"/>
        <v>#NAME?</v>
      </c>
      <c r="V52" s="16" t="e">
        <f t="shared" si="12"/>
        <v>#NAME?</v>
      </c>
      <c r="W52" s="16"/>
      <c r="X52" s="16" t="e">
        <f t="shared" si="8"/>
        <v>#NAME?</v>
      </c>
      <c r="Y52" s="16" t="e">
        <f t="shared" si="9"/>
        <v>#NAME?</v>
      </c>
      <c r="Z52" s="12"/>
      <c r="AA52" s="19" t="e">
        <f t="shared" si="10"/>
        <v>#NAME?</v>
      </c>
    </row>
    <row r="53" spans="1:27" x14ac:dyDescent="0.35">
      <c r="A53" s="4">
        <v>35976</v>
      </c>
      <c r="B53" s="16" t="e">
        <f>VLOOKUP($A53,#REF!,MATCH(B$13,fundheading,0),FALSE)*B$10</f>
        <v>#REF!</v>
      </c>
      <c r="C53" s="16" t="e">
        <f>VLOOKUP($A53,#REF!,MATCH(C$13,fundheading,0),FALSE)*C$10</f>
        <v>#REF!</v>
      </c>
      <c r="D53" s="16" t="e">
        <f>VLOOKUP($A53,#REF!,MATCH(D$13,fundheading,0),FALSE)*D$10</f>
        <v>#REF!</v>
      </c>
      <c r="E53" s="16" t="e">
        <f>VLOOKUP($A53,#REF!,MATCH(E$13,fundheading,0),FALSE)*E$10</f>
        <v>#REF!</v>
      </c>
      <c r="F53" s="16" t="e">
        <f>VLOOKUP($A53,#REF!,MATCH(F$13,fundheading,0),FALSE)*F$10</f>
        <v>#REF!</v>
      </c>
      <c r="G53" s="16" t="e">
        <f>VLOOKUP($A53,#REF!,MATCH(G$13,fundheading,0),FALSE)*G$10</f>
        <v>#REF!</v>
      </c>
      <c r="H53" s="16" t="e">
        <f>VLOOKUP($A53,#REF!,MATCH(H$13,fundheading,0),FALSE)*H$10</f>
        <v>#REF!</v>
      </c>
      <c r="I53" s="16"/>
      <c r="J53" s="16" t="e">
        <f>VLOOKUP($A53,#REF!,MATCH(J$13,fundheading,0),FALSE)*J$10</f>
        <v>#REF!</v>
      </c>
      <c r="K53" s="16" t="e">
        <f t="shared" si="5"/>
        <v>#REF!</v>
      </c>
      <c r="L53" s="12"/>
      <c r="M53" s="19" t="e">
        <f t="shared" si="6"/>
        <v>#REF!</v>
      </c>
      <c r="N53" s="41" t="e">
        <f>VLOOKUP($A53,#REF!,MATCH(N$14,fundheading,0),FALSE)</f>
        <v>#REF!</v>
      </c>
      <c r="O53" s="12"/>
      <c r="P53" s="16" t="e">
        <f t="shared" si="12"/>
        <v>#NAME?</v>
      </c>
      <c r="Q53" s="16" t="e">
        <f t="shared" si="12"/>
        <v>#NAME?</v>
      </c>
      <c r="R53" s="16" t="e">
        <f t="shared" si="12"/>
        <v>#NAME?</v>
      </c>
      <c r="S53" s="16" t="e">
        <f t="shared" si="12"/>
        <v>#NAME?</v>
      </c>
      <c r="T53" s="16" t="e">
        <f t="shared" si="12"/>
        <v>#NAME?</v>
      </c>
      <c r="U53" s="16" t="e">
        <f t="shared" si="12"/>
        <v>#NAME?</v>
      </c>
      <c r="V53" s="16" t="e">
        <f t="shared" si="12"/>
        <v>#NAME?</v>
      </c>
      <c r="W53" s="16"/>
      <c r="X53" s="16" t="e">
        <f t="shared" si="8"/>
        <v>#NAME?</v>
      </c>
      <c r="Y53" s="16" t="e">
        <f t="shared" si="9"/>
        <v>#NAME?</v>
      </c>
      <c r="Z53" s="12"/>
      <c r="AA53" s="19" t="e">
        <f t="shared" si="10"/>
        <v>#NAME?</v>
      </c>
    </row>
    <row r="54" spans="1:27" x14ac:dyDescent="0.35">
      <c r="A54" s="4">
        <v>36068</v>
      </c>
      <c r="B54" s="16" t="e">
        <f>VLOOKUP($A54,#REF!,MATCH(B$13,fundheading,0),FALSE)*B$10</f>
        <v>#REF!</v>
      </c>
      <c r="C54" s="16" t="e">
        <f>VLOOKUP($A54,#REF!,MATCH(C$13,fundheading,0),FALSE)*C$10</f>
        <v>#REF!</v>
      </c>
      <c r="D54" s="16" t="e">
        <f>VLOOKUP($A54,#REF!,MATCH(D$13,fundheading,0),FALSE)*D$10</f>
        <v>#REF!</v>
      </c>
      <c r="E54" s="16" t="e">
        <f>VLOOKUP($A54,#REF!,MATCH(E$13,fundheading,0),FALSE)*E$10</f>
        <v>#REF!</v>
      </c>
      <c r="F54" s="16" t="e">
        <f>VLOOKUP($A54,#REF!,MATCH(F$13,fundheading,0),FALSE)*F$10</f>
        <v>#REF!</v>
      </c>
      <c r="G54" s="16" t="e">
        <f>VLOOKUP($A54,#REF!,MATCH(G$13,fundheading,0),FALSE)*G$10</f>
        <v>#REF!</v>
      </c>
      <c r="H54" s="16" t="e">
        <f>VLOOKUP($A54,#REF!,MATCH(H$13,fundheading,0),FALSE)*H$10</f>
        <v>#REF!</v>
      </c>
      <c r="I54" s="16"/>
      <c r="J54" s="16" t="e">
        <f>VLOOKUP($A54,#REF!,MATCH(J$13,fundheading,0),FALSE)*J$10</f>
        <v>#REF!</v>
      </c>
      <c r="K54" s="16" t="e">
        <f t="shared" si="5"/>
        <v>#REF!</v>
      </c>
      <c r="L54" s="12"/>
      <c r="M54" s="19" t="e">
        <f t="shared" si="6"/>
        <v>#REF!</v>
      </c>
      <c r="N54" s="41" t="e">
        <f>VLOOKUP($A54,#REF!,MATCH(N$14,fundheading,0),FALSE)</f>
        <v>#REF!</v>
      </c>
      <c r="O54" s="12"/>
      <c r="P54" s="16" t="e">
        <f t="shared" si="12"/>
        <v>#NAME?</v>
      </c>
      <c r="Q54" s="16" t="e">
        <f t="shared" si="12"/>
        <v>#NAME?</v>
      </c>
      <c r="R54" s="16" t="e">
        <f t="shared" si="12"/>
        <v>#NAME?</v>
      </c>
      <c r="S54" s="16" t="e">
        <f t="shared" si="12"/>
        <v>#NAME?</v>
      </c>
      <c r="T54" s="16" t="e">
        <f t="shared" si="12"/>
        <v>#NAME?</v>
      </c>
      <c r="U54" s="16" t="e">
        <f t="shared" si="12"/>
        <v>#NAME?</v>
      </c>
      <c r="V54" s="16" t="e">
        <f t="shared" si="12"/>
        <v>#NAME?</v>
      </c>
      <c r="W54" s="16"/>
      <c r="X54" s="16" t="e">
        <f t="shared" si="8"/>
        <v>#NAME?</v>
      </c>
      <c r="Y54" s="16" t="e">
        <f t="shared" si="9"/>
        <v>#NAME?</v>
      </c>
      <c r="Z54" s="12"/>
      <c r="AA54" s="19" t="e">
        <f t="shared" si="10"/>
        <v>#NAME?</v>
      </c>
    </row>
    <row r="55" spans="1:27" x14ac:dyDescent="0.35">
      <c r="A55" s="4">
        <v>36159</v>
      </c>
      <c r="B55" s="16" t="e">
        <f>VLOOKUP($A55,#REF!,MATCH(B$13,fundheading,0),FALSE)*B$10</f>
        <v>#REF!</v>
      </c>
      <c r="C55" s="16" t="e">
        <f>VLOOKUP($A55,#REF!,MATCH(C$13,fundheading,0),FALSE)*C$10</f>
        <v>#REF!</v>
      </c>
      <c r="D55" s="16" t="e">
        <f>VLOOKUP($A55,#REF!,MATCH(D$13,fundheading,0),FALSE)*D$10</f>
        <v>#REF!</v>
      </c>
      <c r="E55" s="16" t="e">
        <f>VLOOKUP($A55,#REF!,MATCH(E$13,fundheading,0),FALSE)*E$10</f>
        <v>#REF!</v>
      </c>
      <c r="F55" s="16" t="e">
        <f>VLOOKUP($A55,#REF!,MATCH(F$13,fundheading,0),FALSE)*F$10</f>
        <v>#REF!</v>
      </c>
      <c r="G55" s="16" t="e">
        <f>VLOOKUP($A55,#REF!,MATCH(G$13,fundheading,0),FALSE)*G$10</f>
        <v>#REF!</v>
      </c>
      <c r="H55" s="16" t="e">
        <f>VLOOKUP($A55,#REF!,MATCH(H$13,fundheading,0),FALSE)*H$10</f>
        <v>#REF!</v>
      </c>
      <c r="I55" s="16"/>
      <c r="J55" s="16" t="e">
        <f>VLOOKUP($A55,#REF!,MATCH(J$13,fundheading,0),FALSE)*J$10</f>
        <v>#REF!</v>
      </c>
      <c r="K55" s="16" t="e">
        <f t="shared" si="5"/>
        <v>#REF!</v>
      </c>
      <c r="L55" s="12"/>
      <c r="M55" s="19" t="e">
        <f t="shared" si="6"/>
        <v>#REF!</v>
      </c>
      <c r="N55" s="41" t="e">
        <f>VLOOKUP($A55,#REF!,MATCH(N$14,fundheading,0),FALSE)</f>
        <v>#REF!</v>
      </c>
      <c r="O55" s="12"/>
      <c r="P55" s="16" t="e">
        <f t="shared" si="12"/>
        <v>#NAME?</v>
      </c>
      <c r="Q55" s="16" t="e">
        <f t="shared" si="12"/>
        <v>#NAME?</v>
      </c>
      <c r="R55" s="16" t="e">
        <f t="shared" si="12"/>
        <v>#NAME?</v>
      </c>
      <c r="S55" s="16" t="e">
        <f t="shared" si="12"/>
        <v>#NAME?</v>
      </c>
      <c r="T55" s="16" t="e">
        <f t="shared" si="12"/>
        <v>#NAME?</v>
      </c>
      <c r="U55" s="16" t="e">
        <f t="shared" si="12"/>
        <v>#NAME?</v>
      </c>
      <c r="V55" s="16" t="e">
        <f t="shared" si="12"/>
        <v>#NAME?</v>
      </c>
      <c r="W55" s="16"/>
      <c r="X55" s="16" t="e">
        <f t="shared" si="8"/>
        <v>#NAME?</v>
      </c>
      <c r="Y55" s="16" t="e">
        <f t="shared" si="9"/>
        <v>#NAME?</v>
      </c>
      <c r="Z55" s="12"/>
      <c r="AA55" s="19" t="e">
        <f t="shared" si="10"/>
        <v>#NAME?</v>
      </c>
    </row>
    <row r="56" spans="1:27" x14ac:dyDescent="0.35">
      <c r="A56" s="4">
        <v>36249</v>
      </c>
      <c r="B56" s="16" t="e">
        <f>VLOOKUP($A56,#REF!,MATCH(B$13,fundheading,0),FALSE)*B$10</f>
        <v>#REF!</v>
      </c>
      <c r="C56" s="16" t="e">
        <f>VLOOKUP($A56,#REF!,MATCH(C$13,fundheading,0),FALSE)*C$10</f>
        <v>#REF!</v>
      </c>
      <c r="D56" s="16" t="e">
        <f>VLOOKUP($A56,#REF!,MATCH(D$13,fundheading,0),FALSE)*D$10</f>
        <v>#REF!</v>
      </c>
      <c r="E56" s="16" t="e">
        <f>VLOOKUP($A56,#REF!,MATCH(E$13,fundheading,0),FALSE)*E$10</f>
        <v>#REF!</v>
      </c>
      <c r="F56" s="16" t="e">
        <f>VLOOKUP($A56,#REF!,MATCH(F$13,fundheading,0),FALSE)*F$10</f>
        <v>#REF!</v>
      </c>
      <c r="G56" s="16" t="e">
        <f>VLOOKUP($A56,#REF!,MATCH(G$13,fundheading,0),FALSE)*G$10</f>
        <v>#REF!</v>
      </c>
      <c r="H56" s="16" t="e">
        <f>VLOOKUP($A56,#REF!,MATCH(H$13,fundheading,0),FALSE)*H$10</f>
        <v>#REF!</v>
      </c>
      <c r="I56" s="16"/>
      <c r="J56" s="16" t="e">
        <f>VLOOKUP($A56,#REF!,MATCH(J$13,fundheading,0),FALSE)*J$10</f>
        <v>#REF!</v>
      </c>
      <c r="K56" s="16" t="e">
        <f t="shared" si="5"/>
        <v>#REF!</v>
      </c>
      <c r="L56" s="12"/>
      <c r="M56" s="19" t="e">
        <f t="shared" si="6"/>
        <v>#REF!</v>
      </c>
      <c r="N56" s="41" t="e">
        <f>VLOOKUP($A56,#REF!,MATCH(N$14,fundheading,0),FALSE)</f>
        <v>#REF!</v>
      </c>
      <c r="O56" s="12"/>
      <c r="P56" s="16" t="e">
        <f t="shared" si="12"/>
        <v>#NAME?</v>
      </c>
      <c r="Q56" s="16" t="e">
        <f t="shared" si="12"/>
        <v>#NAME?</v>
      </c>
      <c r="R56" s="16" t="e">
        <f t="shared" si="12"/>
        <v>#NAME?</v>
      </c>
      <c r="S56" s="16" t="e">
        <f t="shared" si="12"/>
        <v>#NAME?</v>
      </c>
      <c r="T56" s="16" t="e">
        <f t="shared" si="12"/>
        <v>#NAME?</v>
      </c>
      <c r="U56" s="16" t="e">
        <f t="shared" si="12"/>
        <v>#NAME?</v>
      </c>
      <c r="V56" s="16" t="e">
        <f t="shared" si="12"/>
        <v>#NAME?</v>
      </c>
      <c r="W56" s="16"/>
      <c r="X56" s="16" t="e">
        <f t="shared" si="8"/>
        <v>#NAME?</v>
      </c>
      <c r="Y56" s="16" t="e">
        <f t="shared" si="9"/>
        <v>#NAME?</v>
      </c>
      <c r="Z56" s="12"/>
      <c r="AA56" s="19" t="e">
        <f t="shared" si="10"/>
        <v>#NAME?</v>
      </c>
    </row>
    <row r="57" spans="1:27" x14ac:dyDescent="0.35">
      <c r="A57" s="4">
        <v>36341</v>
      </c>
      <c r="B57" s="16" t="e">
        <f>VLOOKUP($A57,#REF!,MATCH(B$13,fundheading,0),FALSE)*B$10</f>
        <v>#REF!</v>
      </c>
      <c r="C57" s="16" t="e">
        <f>VLOOKUP($A57,#REF!,MATCH(C$13,fundheading,0),FALSE)*C$10</f>
        <v>#REF!</v>
      </c>
      <c r="D57" s="16" t="e">
        <f>VLOOKUP($A57,#REF!,MATCH(D$13,fundheading,0),FALSE)*D$10</f>
        <v>#REF!</v>
      </c>
      <c r="E57" s="16" t="e">
        <f>VLOOKUP($A57,#REF!,MATCH(E$13,fundheading,0),FALSE)*E$10</f>
        <v>#REF!</v>
      </c>
      <c r="F57" s="16" t="e">
        <f>VLOOKUP($A57,#REF!,MATCH(F$13,fundheading,0),FALSE)*F$10</f>
        <v>#REF!</v>
      </c>
      <c r="G57" s="16" t="e">
        <f>VLOOKUP($A57,#REF!,MATCH(G$13,fundheading,0),FALSE)*G$10</f>
        <v>#REF!</v>
      </c>
      <c r="H57" s="16" t="e">
        <f>VLOOKUP($A57,#REF!,MATCH(H$13,fundheading,0),FALSE)*H$10</f>
        <v>#REF!</v>
      </c>
      <c r="I57" s="16"/>
      <c r="J57" s="16" t="e">
        <f>VLOOKUP($A57,#REF!,MATCH(J$13,fundheading,0),FALSE)*J$10</f>
        <v>#REF!</v>
      </c>
      <c r="K57" s="16" t="e">
        <f t="shared" si="5"/>
        <v>#REF!</v>
      </c>
      <c r="L57" s="12"/>
      <c r="M57" s="19" t="e">
        <f t="shared" si="6"/>
        <v>#REF!</v>
      </c>
      <c r="N57" s="41" t="e">
        <f>VLOOKUP($A57,#REF!,MATCH(N$14,fundheading,0),FALSE)</f>
        <v>#REF!</v>
      </c>
      <c r="O57" s="12"/>
      <c r="P57" s="16" t="e">
        <f t="shared" si="12"/>
        <v>#NAME?</v>
      </c>
      <c r="Q57" s="16" t="e">
        <f t="shared" si="12"/>
        <v>#NAME?</v>
      </c>
      <c r="R57" s="16" t="e">
        <f t="shared" si="12"/>
        <v>#NAME?</v>
      </c>
      <c r="S57" s="16" t="e">
        <f t="shared" si="12"/>
        <v>#NAME?</v>
      </c>
      <c r="T57" s="16" t="e">
        <f t="shared" si="12"/>
        <v>#NAME?</v>
      </c>
      <c r="U57" s="16" t="e">
        <f t="shared" si="12"/>
        <v>#NAME?</v>
      </c>
      <c r="V57" s="16" t="e">
        <f t="shared" si="12"/>
        <v>#NAME?</v>
      </c>
      <c r="W57" s="16"/>
      <c r="X57" s="16" t="e">
        <f t="shared" si="8"/>
        <v>#NAME?</v>
      </c>
      <c r="Y57" s="16" t="e">
        <f t="shared" si="9"/>
        <v>#NAME?</v>
      </c>
      <c r="Z57" s="12"/>
      <c r="AA57" s="19" t="e">
        <f t="shared" si="10"/>
        <v>#NAME?</v>
      </c>
    </row>
    <row r="58" spans="1:27" x14ac:dyDescent="0.35">
      <c r="A58" s="4">
        <v>36433</v>
      </c>
      <c r="B58" s="16" t="e">
        <f>VLOOKUP($A58,#REF!,MATCH(B$13,fundheading,0),FALSE)*B$10</f>
        <v>#REF!</v>
      </c>
      <c r="C58" s="16" t="e">
        <f>VLOOKUP($A58,#REF!,MATCH(C$13,fundheading,0),FALSE)*C$10</f>
        <v>#REF!</v>
      </c>
      <c r="D58" s="16" t="e">
        <f>VLOOKUP($A58,#REF!,MATCH(D$13,fundheading,0),FALSE)*D$10</f>
        <v>#REF!</v>
      </c>
      <c r="E58" s="16" t="e">
        <f>VLOOKUP($A58,#REF!,MATCH(E$13,fundheading,0),FALSE)*E$10</f>
        <v>#REF!</v>
      </c>
      <c r="F58" s="16" t="e">
        <f>VLOOKUP($A58,#REF!,MATCH(F$13,fundheading,0),FALSE)*F$10</f>
        <v>#REF!</v>
      </c>
      <c r="G58" s="16" t="e">
        <f>VLOOKUP($A58,#REF!,MATCH(G$13,fundheading,0),FALSE)*G$10</f>
        <v>#REF!</v>
      </c>
      <c r="H58" s="16" t="e">
        <f>VLOOKUP($A58,#REF!,MATCH(H$13,fundheading,0),FALSE)*H$10</f>
        <v>#REF!</v>
      </c>
      <c r="I58" s="16"/>
      <c r="J58" s="16" t="e">
        <f>VLOOKUP($A58,#REF!,MATCH(J$13,fundheading,0),FALSE)*J$10</f>
        <v>#REF!</v>
      </c>
      <c r="K58" s="16" t="e">
        <f t="shared" si="5"/>
        <v>#REF!</v>
      </c>
      <c r="L58" s="12"/>
      <c r="M58" s="19" t="e">
        <f t="shared" si="6"/>
        <v>#REF!</v>
      </c>
      <c r="N58" s="41" t="e">
        <f>VLOOKUP($A58,#REF!,MATCH(N$14,fundheading,0),FALSE)</f>
        <v>#REF!</v>
      </c>
      <c r="O58" s="12"/>
      <c r="P58" s="16" t="e">
        <f t="shared" si="12"/>
        <v>#NAME?</v>
      </c>
      <c r="Q58" s="16" t="e">
        <f t="shared" si="12"/>
        <v>#NAME?</v>
      </c>
      <c r="R58" s="16" t="e">
        <f t="shared" si="12"/>
        <v>#NAME?</v>
      </c>
      <c r="S58" s="16" t="e">
        <f t="shared" si="12"/>
        <v>#NAME?</v>
      </c>
      <c r="T58" s="16" t="e">
        <f t="shared" si="12"/>
        <v>#NAME?</v>
      </c>
      <c r="U58" s="16" t="e">
        <f t="shared" si="12"/>
        <v>#NAME?</v>
      </c>
      <c r="V58" s="16" t="e">
        <f t="shared" si="12"/>
        <v>#NAME?</v>
      </c>
      <c r="W58" s="16"/>
      <c r="X58" s="16" t="e">
        <f t="shared" si="8"/>
        <v>#NAME?</v>
      </c>
      <c r="Y58" s="16" t="e">
        <f t="shared" si="9"/>
        <v>#NAME?</v>
      </c>
      <c r="Z58" s="12"/>
      <c r="AA58" s="19" t="e">
        <f t="shared" si="10"/>
        <v>#NAME?</v>
      </c>
    </row>
    <row r="59" spans="1:27" x14ac:dyDescent="0.35">
      <c r="A59" s="4">
        <v>36524</v>
      </c>
      <c r="B59" s="16" t="e">
        <f>VLOOKUP($A59,#REF!,MATCH(B$13,fundheading,0),FALSE)*B$10</f>
        <v>#REF!</v>
      </c>
      <c r="C59" s="16" t="e">
        <f>VLOOKUP($A59,#REF!,MATCH(C$13,fundheading,0),FALSE)*C$10</f>
        <v>#REF!</v>
      </c>
      <c r="D59" s="16" t="e">
        <f>VLOOKUP($A59,#REF!,MATCH(D$13,fundheading,0),FALSE)*D$10</f>
        <v>#REF!</v>
      </c>
      <c r="E59" s="16" t="e">
        <f>VLOOKUP($A59,#REF!,MATCH(E$13,fundheading,0),FALSE)*E$10</f>
        <v>#REF!</v>
      </c>
      <c r="F59" s="16" t="e">
        <f>VLOOKUP($A59,#REF!,MATCH(F$13,fundheading,0),FALSE)*F$10</f>
        <v>#REF!</v>
      </c>
      <c r="G59" s="16" t="e">
        <f>VLOOKUP($A59,#REF!,MATCH(G$13,fundheading,0),FALSE)*G$10</f>
        <v>#REF!</v>
      </c>
      <c r="H59" s="16" t="e">
        <f>VLOOKUP($A59,#REF!,MATCH(H$13,fundheading,0),FALSE)*H$10</f>
        <v>#REF!</v>
      </c>
      <c r="I59" s="16"/>
      <c r="J59" s="16" t="e">
        <f>VLOOKUP($A59,#REF!,MATCH(J$13,fundheading,0),FALSE)*J$10</f>
        <v>#REF!</v>
      </c>
      <c r="K59" s="16" t="e">
        <f t="shared" si="5"/>
        <v>#REF!</v>
      </c>
      <c r="L59" s="12"/>
      <c r="M59" s="19" t="e">
        <f t="shared" si="6"/>
        <v>#REF!</v>
      </c>
      <c r="N59" s="41" t="e">
        <f>VLOOKUP($A59,#REF!,MATCH(N$14,fundheading,0),FALSE)</f>
        <v>#REF!</v>
      </c>
      <c r="O59" s="12"/>
      <c r="P59" s="16" t="e">
        <f t="shared" si="12"/>
        <v>#NAME?</v>
      </c>
      <c r="Q59" s="16" t="e">
        <f t="shared" si="12"/>
        <v>#NAME?</v>
      </c>
      <c r="R59" s="16" t="e">
        <f t="shared" si="12"/>
        <v>#NAME?</v>
      </c>
      <c r="S59" s="16" t="e">
        <f t="shared" si="12"/>
        <v>#NAME?</v>
      </c>
      <c r="T59" s="16" t="e">
        <f t="shared" si="12"/>
        <v>#NAME?</v>
      </c>
      <c r="U59" s="16" t="e">
        <f t="shared" si="12"/>
        <v>#NAME?</v>
      </c>
      <c r="V59" s="16" t="e">
        <f t="shared" si="12"/>
        <v>#NAME?</v>
      </c>
      <c r="W59" s="16"/>
      <c r="X59" s="16" t="e">
        <f t="shared" si="8"/>
        <v>#NAME?</v>
      </c>
      <c r="Y59" s="16" t="e">
        <f t="shared" si="9"/>
        <v>#NAME?</v>
      </c>
      <c r="Z59" s="12"/>
      <c r="AA59" s="19" t="e">
        <f t="shared" si="10"/>
        <v>#NAME?</v>
      </c>
    </row>
    <row r="60" spans="1:27" x14ac:dyDescent="0.35">
      <c r="A60" s="4">
        <v>36615</v>
      </c>
      <c r="B60" s="16" t="e">
        <f>VLOOKUP($A60,#REF!,MATCH(B$13,fundheading,0),FALSE)*B$10</f>
        <v>#REF!</v>
      </c>
      <c r="C60" s="16" t="e">
        <f>VLOOKUP($A60,#REF!,MATCH(C$13,fundheading,0),FALSE)*C$10</f>
        <v>#REF!</v>
      </c>
      <c r="D60" s="16" t="e">
        <f>VLOOKUP($A60,#REF!,MATCH(D$13,fundheading,0),FALSE)*D$10</f>
        <v>#REF!</v>
      </c>
      <c r="E60" s="16" t="e">
        <f>VLOOKUP($A60,#REF!,MATCH(E$13,fundheading,0),FALSE)*E$10</f>
        <v>#REF!</v>
      </c>
      <c r="F60" s="16" t="e">
        <f>VLOOKUP($A60,#REF!,MATCH(F$13,fundheading,0),FALSE)*F$10</f>
        <v>#REF!</v>
      </c>
      <c r="G60" s="16" t="e">
        <f>VLOOKUP($A60,#REF!,MATCH(G$13,fundheading,0),FALSE)*G$10</f>
        <v>#REF!</v>
      </c>
      <c r="H60" s="16" t="e">
        <f>VLOOKUP($A60,#REF!,MATCH(H$13,fundheading,0),FALSE)*H$10</f>
        <v>#REF!</v>
      </c>
      <c r="I60" s="16"/>
      <c r="J60" s="16" t="e">
        <f>VLOOKUP($A60,#REF!,MATCH(J$13,fundheading,0),FALSE)*J$10</f>
        <v>#REF!</v>
      </c>
      <c r="K60" s="16" t="e">
        <f t="shared" si="5"/>
        <v>#REF!</v>
      </c>
      <c r="L60" s="12"/>
      <c r="M60" s="19" t="e">
        <f t="shared" si="6"/>
        <v>#REF!</v>
      </c>
      <c r="N60" s="41" t="e">
        <f>VLOOKUP($A60,#REF!,MATCH(N$14,fundheading,0),FALSE)</f>
        <v>#REF!</v>
      </c>
      <c r="O60" s="12"/>
      <c r="P60" s="16" t="e">
        <f t="shared" si="12"/>
        <v>#NAME?</v>
      </c>
      <c r="Q60" s="16" t="e">
        <f t="shared" si="12"/>
        <v>#NAME?</v>
      </c>
      <c r="R60" s="16" t="e">
        <f t="shared" si="12"/>
        <v>#NAME?</v>
      </c>
      <c r="S60" s="16" t="e">
        <f t="shared" si="12"/>
        <v>#NAME?</v>
      </c>
      <c r="T60" s="16" t="e">
        <f t="shared" si="12"/>
        <v>#NAME?</v>
      </c>
      <c r="U60" s="16" t="e">
        <f t="shared" si="12"/>
        <v>#NAME?</v>
      </c>
      <c r="V60" s="16" t="e">
        <f t="shared" si="12"/>
        <v>#NAME?</v>
      </c>
      <c r="W60" s="16"/>
      <c r="X60" s="16" t="e">
        <f t="shared" si="8"/>
        <v>#NAME?</v>
      </c>
      <c r="Y60" s="16" t="e">
        <f t="shared" si="9"/>
        <v>#NAME?</v>
      </c>
      <c r="Z60" s="12"/>
      <c r="AA60" s="19" t="e">
        <f t="shared" si="10"/>
        <v>#NAME?</v>
      </c>
    </row>
    <row r="61" spans="1:27" x14ac:dyDescent="0.35">
      <c r="A61" s="4">
        <v>36707</v>
      </c>
      <c r="B61" s="16" t="e">
        <f>VLOOKUP($A61,#REF!,MATCH(B$13,fundheading,0),FALSE)*B$10</f>
        <v>#REF!</v>
      </c>
      <c r="C61" s="16" t="e">
        <f>VLOOKUP($A61,#REF!,MATCH(C$13,fundheading,0),FALSE)*C$10</f>
        <v>#REF!</v>
      </c>
      <c r="D61" s="16" t="e">
        <f>VLOOKUP($A61,#REF!,MATCH(D$13,fundheading,0),FALSE)*D$10</f>
        <v>#REF!</v>
      </c>
      <c r="E61" s="16" t="e">
        <f>VLOOKUP($A61,#REF!,MATCH(E$13,fundheading,0),FALSE)*E$10</f>
        <v>#REF!</v>
      </c>
      <c r="F61" s="16" t="e">
        <f>VLOOKUP($A61,#REF!,MATCH(F$13,fundheading,0),FALSE)*F$10</f>
        <v>#REF!</v>
      </c>
      <c r="G61" s="16" t="e">
        <f>VLOOKUP($A61,#REF!,MATCH(G$13,fundheading,0),FALSE)*G$10</f>
        <v>#REF!</v>
      </c>
      <c r="H61" s="16" t="e">
        <f>VLOOKUP($A61,#REF!,MATCH(H$13,fundheading,0),FALSE)*H$10</f>
        <v>#REF!</v>
      </c>
      <c r="I61" s="16"/>
      <c r="J61" s="16" t="e">
        <f>VLOOKUP($A61,#REF!,MATCH(J$13,fundheading,0),FALSE)*J$10</f>
        <v>#REF!</v>
      </c>
      <c r="K61" s="16" t="e">
        <f t="shared" si="5"/>
        <v>#REF!</v>
      </c>
      <c r="L61" s="12"/>
      <c r="M61" s="19" t="e">
        <f t="shared" si="6"/>
        <v>#REF!</v>
      </c>
      <c r="N61" s="41" t="e">
        <f>VLOOKUP($A61,#REF!,MATCH(N$14,fundheading,0),FALSE)</f>
        <v>#REF!</v>
      </c>
      <c r="O61" s="12"/>
      <c r="P61" s="16" t="e">
        <f t="shared" si="12"/>
        <v>#NAME?</v>
      </c>
      <c r="Q61" s="16" t="e">
        <f t="shared" si="12"/>
        <v>#NAME?</v>
      </c>
      <c r="R61" s="16" t="e">
        <f t="shared" si="12"/>
        <v>#NAME?</v>
      </c>
      <c r="S61" s="16" t="e">
        <f t="shared" si="12"/>
        <v>#NAME?</v>
      </c>
      <c r="T61" s="16" t="e">
        <f t="shared" si="12"/>
        <v>#NAME?</v>
      </c>
      <c r="U61" s="16" t="e">
        <f t="shared" si="12"/>
        <v>#NAME?</v>
      </c>
      <c r="V61" s="16" t="e">
        <f t="shared" si="12"/>
        <v>#NAME?</v>
      </c>
      <c r="W61" s="16"/>
      <c r="X61" s="16" t="e">
        <f t="shared" si="8"/>
        <v>#NAME?</v>
      </c>
      <c r="Y61" s="16" t="e">
        <f t="shared" si="9"/>
        <v>#NAME?</v>
      </c>
      <c r="Z61" s="12"/>
      <c r="AA61" s="19" t="e">
        <f t="shared" si="10"/>
        <v>#NAME?</v>
      </c>
    </row>
    <row r="62" spans="1:27" x14ac:dyDescent="0.35">
      <c r="A62" s="4">
        <v>36799</v>
      </c>
      <c r="B62" s="16" t="e">
        <f>VLOOKUP($A62,#REF!,MATCH(B$13,fundheading,0),FALSE)*B$10</f>
        <v>#REF!</v>
      </c>
      <c r="C62" s="16" t="e">
        <f>VLOOKUP($A62,#REF!,MATCH(C$13,fundheading,0),FALSE)*C$10</f>
        <v>#REF!</v>
      </c>
      <c r="D62" s="16" t="e">
        <f>VLOOKUP($A62,#REF!,MATCH(D$13,fundheading,0),FALSE)*D$10</f>
        <v>#REF!</v>
      </c>
      <c r="E62" s="16" t="e">
        <f>VLOOKUP($A62,#REF!,MATCH(E$13,fundheading,0),FALSE)*E$10</f>
        <v>#REF!</v>
      </c>
      <c r="F62" s="16" t="e">
        <f>VLOOKUP($A62,#REF!,MATCH(F$13,fundheading,0),FALSE)*F$10</f>
        <v>#REF!</v>
      </c>
      <c r="G62" s="16" t="e">
        <f>VLOOKUP($A62,#REF!,MATCH(G$13,fundheading,0),FALSE)*G$10</f>
        <v>#REF!</v>
      </c>
      <c r="H62" s="16" t="e">
        <f>VLOOKUP($A62,#REF!,MATCH(H$13,fundheading,0),FALSE)*H$10</f>
        <v>#REF!</v>
      </c>
      <c r="I62" s="16"/>
      <c r="J62" s="16" t="e">
        <f>VLOOKUP($A62,#REF!,MATCH(J$13,fundheading,0),FALSE)*J$10</f>
        <v>#REF!</v>
      </c>
      <c r="K62" s="16" t="e">
        <f t="shared" si="5"/>
        <v>#REF!</v>
      </c>
      <c r="L62" s="12"/>
      <c r="M62" s="19" t="e">
        <f t="shared" si="6"/>
        <v>#REF!</v>
      </c>
      <c r="N62" s="41" t="e">
        <f>VLOOKUP($A62,#REF!,MATCH(N$14,fundheading,0),FALSE)</f>
        <v>#REF!</v>
      </c>
      <c r="O62" s="12"/>
      <c r="P62" s="16" t="e">
        <f t="shared" si="12"/>
        <v>#NAME?</v>
      </c>
      <c r="Q62" s="16" t="e">
        <f t="shared" si="12"/>
        <v>#NAME?</v>
      </c>
      <c r="R62" s="16" t="e">
        <f t="shared" si="12"/>
        <v>#NAME?</v>
      </c>
      <c r="S62" s="16" t="e">
        <f t="shared" si="12"/>
        <v>#NAME?</v>
      </c>
      <c r="T62" s="16" t="e">
        <f t="shared" si="12"/>
        <v>#NAME?</v>
      </c>
      <c r="U62" s="16" t="e">
        <f t="shared" si="12"/>
        <v>#NAME?</v>
      </c>
      <c r="V62" s="16" t="e">
        <f t="shared" si="12"/>
        <v>#NAME?</v>
      </c>
      <c r="W62" s="16"/>
      <c r="X62" s="16" t="e">
        <f t="shared" si="8"/>
        <v>#NAME?</v>
      </c>
      <c r="Y62" s="16" t="e">
        <f t="shared" si="9"/>
        <v>#NAME?</v>
      </c>
      <c r="Z62" s="12"/>
      <c r="AA62" s="19" t="e">
        <f t="shared" si="10"/>
        <v>#NAME?</v>
      </c>
    </row>
    <row r="63" spans="1:27" x14ac:dyDescent="0.35">
      <c r="A63" s="4">
        <v>36890</v>
      </c>
      <c r="B63" s="16" t="e">
        <f>VLOOKUP($A63,#REF!,MATCH(B$13,fundheading,0),FALSE)*B$10</f>
        <v>#REF!</v>
      </c>
      <c r="C63" s="16" t="e">
        <f>VLOOKUP($A63,#REF!,MATCH(C$13,fundheading,0),FALSE)*C$10</f>
        <v>#REF!</v>
      </c>
      <c r="D63" s="16" t="e">
        <f>VLOOKUP($A63,#REF!,MATCH(D$13,fundheading,0),FALSE)*D$10</f>
        <v>#REF!</v>
      </c>
      <c r="E63" s="16" t="e">
        <f>VLOOKUP($A63,#REF!,MATCH(E$13,fundheading,0),FALSE)*E$10</f>
        <v>#REF!</v>
      </c>
      <c r="F63" s="16" t="e">
        <f>VLOOKUP($A63,#REF!,MATCH(F$13,fundheading,0),FALSE)*F$10</f>
        <v>#REF!</v>
      </c>
      <c r="G63" s="16" t="e">
        <f>VLOOKUP($A63,#REF!,MATCH(G$13,fundheading,0),FALSE)*G$10</f>
        <v>#REF!</v>
      </c>
      <c r="H63" s="16" t="e">
        <f>VLOOKUP($A63,#REF!,MATCH(H$13,fundheading,0),FALSE)*H$10</f>
        <v>#REF!</v>
      </c>
      <c r="I63" s="16"/>
      <c r="J63" s="16" t="e">
        <f>VLOOKUP($A63,#REF!,MATCH(J$13,fundheading,0),FALSE)*J$10</f>
        <v>#REF!</v>
      </c>
      <c r="K63" s="16" t="e">
        <f t="shared" si="5"/>
        <v>#REF!</v>
      </c>
      <c r="L63" s="12"/>
      <c r="M63" s="19" t="e">
        <f t="shared" si="6"/>
        <v>#REF!</v>
      </c>
      <c r="N63" s="41" t="e">
        <f>VLOOKUP($A63,#REF!,MATCH(N$14,fundheading,0),FALSE)</f>
        <v>#REF!</v>
      </c>
      <c r="O63" s="12"/>
      <c r="P63" s="16" t="e">
        <f t="shared" si="12"/>
        <v>#NAME?</v>
      </c>
      <c r="Q63" s="16" t="e">
        <f t="shared" si="12"/>
        <v>#NAME?</v>
      </c>
      <c r="R63" s="16" t="e">
        <f t="shared" si="12"/>
        <v>#NAME?</v>
      </c>
      <c r="S63" s="16" t="e">
        <f t="shared" si="12"/>
        <v>#NAME?</v>
      </c>
      <c r="T63" s="16" t="e">
        <f t="shared" si="12"/>
        <v>#NAME?</v>
      </c>
      <c r="U63" s="16" t="e">
        <f t="shared" si="12"/>
        <v>#NAME?</v>
      </c>
      <c r="V63" s="16" t="e">
        <f t="shared" si="12"/>
        <v>#NAME?</v>
      </c>
      <c r="W63" s="16"/>
      <c r="X63" s="16" t="e">
        <f t="shared" si="8"/>
        <v>#NAME?</v>
      </c>
      <c r="Y63" s="16" t="e">
        <f t="shared" si="9"/>
        <v>#NAME?</v>
      </c>
      <c r="Z63" s="12"/>
      <c r="AA63" s="19" t="e">
        <f t="shared" si="10"/>
        <v>#NAME?</v>
      </c>
    </row>
    <row r="64" spans="1:27" x14ac:dyDescent="0.35">
      <c r="A64" s="4">
        <v>36980</v>
      </c>
      <c r="B64" s="16" t="e">
        <f>VLOOKUP($A64,#REF!,MATCH(B$13,fundheading,0),FALSE)*B$10</f>
        <v>#REF!</v>
      </c>
      <c r="C64" s="16" t="e">
        <f>VLOOKUP($A64,#REF!,MATCH(C$13,fundheading,0),FALSE)*C$10</f>
        <v>#REF!</v>
      </c>
      <c r="D64" s="16" t="e">
        <f>VLOOKUP($A64,#REF!,MATCH(D$13,fundheading,0),FALSE)*D$10</f>
        <v>#REF!</v>
      </c>
      <c r="E64" s="16" t="e">
        <f>VLOOKUP($A64,#REF!,MATCH(E$13,fundheading,0),FALSE)*E$10</f>
        <v>#REF!</v>
      </c>
      <c r="F64" s="16" t="e">
        <f>VLOOKUP($A64,#REF!,MATCH(F$13,fundheading,0),FALSE)*F$10</f>
        <v>#REF!</v>
      </c>
      <c r="G64" s="16" t="e">
        <f>VLOOKUP($A64,#REF!,MATCH(G$13,fundheading,0),FALSE)*G$10</f>
        <v>#REF!</v>
      </c>
      <c r="H64" s="16" t="e">
        <f>VLOOKUP($A64,#REF!,MATCH(H$13,fundheading,0),FALSE)*H$10</f>
        <v>#REF!</v>
      </c>
      <c r="I64" s="16"/>
      <c r="J64" s="16" t="e">
        <f>VLOOKUP($A64,#REF!,MATCH(J$13,fundheading,0),FALSE)*J$10</f>
        <v>#REF!</v>
      </c>
      <c r="K64" s="16" t="e">
        <f t="shared" si="5"/>
        <v>#REF!</v>
      </c>
      <c r="L64" s="12"/>
      <c r="M64" s="19" t="e">
        <f t="shared" si="6"/>
        <v>#REF!</v>
      </c>
      <c r="N64" s="41" t="e">
        <f>VLOOKUP($A64,#REF!,MATCH(N$14,fundheading,0),FALSE)</f>
        <v>#REF!</v>
      </c>
      <c r="O64" s="12"/>
      <c r="P64" s="16" t="e">
        <f t="shared" si="12"/>
        <v>#NAME?</v>
      </c>
      <c r="Q64" s="16" t="e">
        <f t="shared" si="12"/>
        <v>#NAME?</v>
      </c>
      <c r="R64" s="16" t="e">
        <f t="shared" si="12"/>
        <v>#NAME?</v>
      </c>
      <c r="S64" s="16" t="e">
        <f t="shared" si="12"/>
        <v>#NAME?</v>
      </c>
      <c r="T64" s="16" t="e">
        <f t="shared" si="12"/>
        <v>#NAME?</v>
      </c>
      <c r="U64" s="16" t="e">
        <f t="shared" si="12"/>
        <v>#NAME?</v>
      </c>
      <c r="V64" s="16" t="e">
        <f t="shared" si="12"/>
        <v>#NAME?</v>
      </c>
      <c r="W64" s="16"/>
      <c r="X64" s="16" t="e">
        <f t="shared" si="8"/>
        <v>#NAME?</v>
      </c>
      <c r="Y64" s="16" t="e">
        <f t="shared" si="9"/>
        <v>#NAME?</v>
      </c>
      <c r="Z64" s="12"/>
      <c r="AA64" s="19" t="e">
        <f t="shared" si="10"/>
        <v>#NAME?</v>
      </c>
    </row>
    <row r="65" spans="1:27" x14ac:dyDescent="0.35">
      <c r="A65" s="4">
        <v>37072</v>
      </c>
      <c r="B65" s="16" t="e">
        <f>VLOOKUP($A65,#REF!,MATCH(B$13,fundheading,0),FALSE)*B$10</f>
        <v>#REF!</v>
      </c>
      <c r="C65" s="16" t="e">
        <f>VLOOKUP($A65,#REF!,MATCH(C$13,fundheading,0),FALSE)*C$10</f>
        <v>#REF!</v>
      </c>
      <c r="D65" s="16" t="e">
        <f>VLOOKUP($A65,#REF!,MATCH(D$13,fundheading,0),FALSE)*D$10</f>
        <v>#REF!</v>
      </c>
      <c r="E65" s="16" t="e">
        <f>VLOOKUP($A65,#REF!,MATCH(E$13,fundheading,0),FALSE)*E$10</f>
        <v>#REF!</v>
      </c>
      <c r="F65" s="16" t="e">
        <f>VLOOKUP($A65,#REF!,MATCH(F$13,fundheading,0),FALSE)*F$10</f>
        <v>#REF!</v>
      </c>
      <c r="G65" s="16" t="e">
        <f>VLOOKUP($A65,#REF!,MATCH(G$13,fundheading,0),FALSE)*G$10</f>
        <v>#REF!</v>
      </c>
      <c r="H65" s="16" t="e">
        <f>VLOOKUP($A65,#REF!,MATCH(H$13,fundheading,0),FALSE)*H$10</f>
        <v>#REF!</v>
      </c>
      <c r="I65" s="16"/>
      <c r="J65" s="16" t="e">
        <f>VLOOKUP($A65,#REF!,MATCH(J$13,fundheading,0),FALSE)*J$10</f>
        <v>#REF!</v>
      </c>
      <c r="K65" s="16" t="e">
        <f t="shared" si="5"/>
        <v>#REF!</v>
      </c>
      <c r="L65" s="12"/>
      <c r="M65" s="19" t="e">
        <f t="shared" si="6"/>
        <v>#REF!</v>
      </c>
      <c r="N65" s="41" t="e">
        <f>VLOOKUP($A65,#REF!,MATCH(N$14,fundheading,0),FALSE)</f>
        <v>#REF!</v>
      </c>
      <c r="O65" s="12"/>
      <c r="P65" s="16" t="e">
        <f t="shared" ref="P65:V80" si="13">VLOOKUP($A65,cashflows,MATCH(P$13,fundheading,0),FALSE)*P$10</f>
        <v>#NAME?</v>
      </c>
      <c r="Q65" s="16" t="e">
        <f t="shared" si="13"/>
        <v>#NAME?</v>
      </c>
      <c r="R65" s="16" t="e">
        <f t="shared" si="13"/>
        <v>#NAME?</v>
      </c>
      <c r="S65" s="16" t="e">
        <f t="shared" si="13"/>
        <v>#NAME?</v>
      </c>
      <c r="T65" s="16" t="e">
        <f t="shared" si="13"/>
        <v>#NAME?</v>
      </c>
      <c r="U65" s="16" t="e">
        <f t="shared" si="13"/>
        <v>#NAME?</v>
      </c>
      <c r="V65" s="16" t="e">
        <f t="shared" si="13"/>
        <v>#NAME?</v>
      </c>
      <c r="W65" s="16"/>
      <c r="X65" s="16" t="e">
        <f t="shared" si="8"/>
        <v>#NAME?</v>
      </c>
      <c r="Y65" s="16" t="e">
        <f t="shared" si="9"/>
        <v>#NAME?</v>
      </c>
      <c r="Z65" s="12"/>
      <c r="AA65" s="19" t="e">
        <f t="shared" si="10"/>
        <v>#NAME?</v>
      </c>
    </row>
    <row r="66" spans="1:27" x14ac:dyDescent="0.35">
      <c r="A66" s="4">
        <v>37164</v>
      </c>
      <c r="B66" s="16" t="e">
        <f>VLOOKUP($A66,#REF!,MATCH(B$13,fundheading,0),FALSE)*B$10</f>
        <v>#REF!</v>
      </c>
      <c r="C66" s="16" t="e">
        <f>VLOOKUP($A66,#REF!,MATCH(C$13,fundheading,0),FALSE)*C$10</f>
        <v>#REF!</v>
      </c>
      <c r="D66" s="16" t="e">
        <f>VLOOKUP($A66,#REF!,MATCH(D$13,fundheading,0),FALSE)*D$10</f>
        <v>#REF!</v>
      </c>
      <c r="E66" s="16" t="e">
        <f>VLOOKUP($A66,#REF!,MATCH(E$13,fundheading,0),FALSE)*E$10</f>
        <v>#REF!</v>
      </c>
      <c r="F66" s="16" t="e">
        <f>VLOOKUP($A66,#REF!,MATCH(F$13,fundheading,0),FALSE)*F$10</f>
        <v>#REF!</v>
      </c>
      <c r="G66" s="16" t="e">
        <f>VLOOKUP($A66,#REF!,MATCH(G$13,fundheading,0),FALSE)*G$10</f>
        <v>#REF!</v>
      </c>
      <c r="H66" s="16" t="e">
        <f>VLOOKUP($A66,#REF!,MATCH(H$13,fundheading,0),FALSE)*H$10</f>
        <v>#REF!</v>
      </c>
      <c r="I66" s="16"/>
      <c r="J66" s="16" t="e">
        <f>VLOOKUP($A66,#REF!,MATCH(J$13,fundheading,0),FALSE)*J$10</f>
        <v>#REF!</v>
      </c>
      <c r="K66" s="16" t="e">
        <f t="shared" si="5"/>
        <v>#REF!</v>
      </c>
      <c r="L66" s="12"/>
      <c r="M66" s="19" t="e">
        <f>B66+C66+D66+E66+F66+K66</f>
        <v>#REF!</v>
      </c>
      <c r="N66" s="41" t="e">
        <f>VLOOKUP($A66,#REF!,MATCH(N$14,fundheading,0),FALSE)</f>
        <v>#REF!</v>
      </c>
      <c r="O66" s="12"/>
      <c r="P66" s="16" t="e">
        <f t="shared" si="13"/>
        <v>#NAME?</v>
      </c>
      <c r="Q66" s="16" t="e">
        <f t="shared" si="13"/>
        <v>#NAME?</v>
      </c>
      <c r="R66" s="16" t="e">
        <f t="shared" si="13"/>
        <v>#NAME?</v>
      </c>
      <c r="S66" s="16" t="e">
        <f t="shared" si="13"/>
        <v>#NAME?</v>
      </c>
      <c r="T66" s="16" t="e">
        <f t="shared" si="13"/>
        <v>#NAME?</v>
      </c>
      <c r="U66" s="16" t="e">
        <f t="shared" si="13"/>
        <v>#NAME?</v>
      </c>
      <c r="V66" s="16" t="e">
        <f t="shared" si="13"/>
        <v>#NAME?</v>
      </c>
      <c r="W66" s="16"/>
      <c r="X66" s="16" t="e">
        <f t="shared" si="8"/>
        <v>#NAME?</v>
      </c>
      <c r="Y66" s="16" t="e">
        <f t="shared" si="9"/>
        <v>#NAME?</v>
      </c>
      <c r="Z66" s="12"/>
      <c r="AA66" s="19" t="e">
        <f t="shared" si="10"/>
        <v>#NAME?</v>
      </c>
    </row>
    <row r="67" spans="1:27" x14ac:dyDescent="0.35">
      <c r="A67" s="4">
        <v>37256</v>
      </c>
      <c r="B67" s="16" t="e">
        <f>VLOOKUP($A67,#REF!,MATCH(B$13,fundheading,0),FALSE)*B$10</f>
        <v>#REF!</v>
      </c>
      <c r="C67" s="16" t="e">
        <f>VLOOKUP($A67,#REF!,MATCH(C$13,fundheading,0),FALSE)*C$10</f>
        <v>#REF!</v>
      </c>
      <c r="D67" s="16" t="e">
        <f>VLOOKUP($A67,#REF!,MATCH(D$13,fundheading,0),FALSE)*D$10</f>
        <v>#REF!</v>
      </c>
      <c r="E67" s="16" t="e">
        <f>VLOOKUP($A67,#REF!,MATCH(E$13,fundheading,0),FALSE)*E$10</f>
        <v>#REF!</v>
      </c>
      <c r="F67" s="16" t="e">
        <f>VLOOKUP($A67,#REF!,MATCH(F$13,fundheading,0),FALSE)*F$10</f>
        <v>#REF!</v>
      </c>
      <c r="G67" s="16" t="e">
        <f>VLOOKUP($A67,#REF!,MATCH(G$13,fundheading,0),FALSE)*G$10</f>
        <v>#REF!</v>
      </c>
      <c r="H67" s="16" t="e">
        <f>VLOOKUP($A67,#REF!,MATCH(H$13,fundheading,0),FALSE)*H$10</f>
        <v>#REF!</v>
      </c>
      <c r="I67" s="16"/>
      <c r="J67" s="16" t="e">
        <f>VLOOKUP($A67,#REF!,MATCH(J$13,fundheading,0),FALSE)*J$10</f>
        <v>#REF!</v>
      </c>
      <c r="K67" s="16" t="e">
        <f t="shared" si="5"/>
        <v>#REF!</v>
      </c>
      <c r="L67" s="12"/>
      <c r="M67" s="19" t="e">
        <f t="shared" ref="M67:M107" si="14">B67+C67+D67+E67+F67+K67</f>
        <v>#REF!</v>
      </c>
      <c r="N67" s="41" t="e">
        <f>VLOOKUP($A67,#REF!,MATCH(N$14,fundheading,0),FALSE)</f>
        <v>#REF!</v>
      </c>
      <c r="O67" s="12"/>
      <c r="P67" s="16" t="e">
        <f t="shared" si="13"/>
        <v>#NAME?</v>
      </c>
      <c r="Q67" s="16" t="e">
        <f t="shared" si="13"/>
        <v>#NAME?</v>
      </c>
      <c r="R67" s="16" t="e">
        <f t="shared" si="13"/>
        <v>#NAME?</v>
      </c>
      <c r="S67" s="16" t="e">
        <f t="shared" si="13"/>
        <v>#NAME?</v>
      </c>
      <c r="T67" s="16" t="e">
        <f t="shared" si="13"/>
        <v>#NAME?</v>
      </c>
      <c r="U67" s="16" t="e">
        <f t="shared" si="13"/>
        <v>#NAME?</v>
      </c>
      <c r="V67" s="16" t="e">
        <f t="shared" si="13"/>
        <v>#NAME?</v>
      </c>
      <c r="W67" s="16"/>
      <c r="X67" s="16" t="e">
        <f t="shared" si="8"/>
        <v>#NAME?</v>
      </c>
      <c r="Y67" s="16" t="e">
        <f t="shared" si="9"/>
        <v>#NAME?</v>
      </c>
      <c r="Z67" s="12"/>
      <c r="AA67" s="19" t="e">
        <f t="shared" si="10"/>
        <v>#NAME?</v>
      </c>
    </row>
    <row r="68" spans="1:27" x14ac:dyDescent="0.35">
      <c r="A68" s="4">
        <v>37346</v>
      </c>
      <c r="B68" s="16" t="e">
        <f>VLOOKUP($A68,#REF!,MATCH(B$13,fundheading,0),FALSE)*B$10</f>
        <v>#REF!</v>
      </c>
      <c r="C68" s="16" t="e">
        <f>VLOOKUP($A68,#REF!,MATCH(C$13,fundheading,0),FALSE)*C$10</f>
        <v>#REF!</v>
      </c>
      <c r="D68" s="16" t="e">
        <f>VLOOKUP($A68,#REF!,MATCH(D$13,fundheading,0),FALSE)*D$10</f>
        <v>#REF!</v>
      </c>
      <c r="E68" s="16" t="e">
        <f>VLOOKUP($A68,#REF!,MATCH(E$13,fundheading,0),FALSE)*E$10</f>
        <v>#REF!</v>
      </c>
      <c r="F68" s="16" t="e">
        <f>VLOOKUP($A68,#REF!,MATCH(F$13,fundheading,0),FALSE)*F$10</f>
        <v>#REF!</v>
      </c>
      <c r="G68" s="16" t="e">
        <f>VLOOKUP($A68,#REF!,MATCH(G$13,fundheading,0),FALSE)*G$10</f>
        <v>#REF!</v>
      </c>
      <c r="H68" s="16" t="e">
        <f>VLOOKUP($A68,#REF!,MATCH(H$13,fundheading,0),FALSE)*H$10</f>
        <v>#REF!</v>
      </c>
      <c r="I68" s="16"/>
      <c r="J68" s="16" t="e">
        <f>VLOOKUP($A68,#REF!,MATCH(J$13,fundheading,0),FALSE)*J$10</f>
        <v>#REF!</v>
      </c>
      <c r="K68" s="16" t="e">
        <f t="shared" si="5"/>
        <v>#REF!</v>
      </c>
      <c r="L68" s="12"/>
      <c r="M68" s="19" t="e">
        <f t="shared" si="14"/>
        <v>#REF!</v>
      </c>
      <c r="N68" s="41" t="e">
        <f>VLOOKUP($A68,#REF!,MATCH(N$14,fundheading,0),FALSE)</f>
        <v>#REF!</v>
      </c>
      <c r="O68" s="12"/>
      <c r="P68" s="16" t="e">
        <f t="shared" si="13"/>
        <v>#NAME?</v>
      </c>
      <c r="Q68" s="16" t="e">
        <f t="shared" si="13"/>
        <v>#NAME?</v>
      </c>
      <c r="R68" s="16" t="e">
        <f t="shared" si="13"/>
        <v>#NAME?</v>
      </c>
      <c r="S68" s="16" t="e">
        <f t="shared" si="13"/>
        <v>#NAME?</v>
      </c>
      <c r="T68" s="16" t="e">
        <f t="shared" si="13"/>
        <v>#NAME?</v>
      </c>
      <c r="U68" s="16" t="e">
        <f t="shared" si="13"/>
        <v>#NAME?</v>
      </c>
      <c r="V68" s="16" t="e">
        <f t="shared" si="13"/>
        <v>#NAME?</v>
      </c>
      <c r="W68" s="16"/>
      <c r="X68" s="16" t="e">
        <f t="shared" si="8"/>
        <v>#NAME?</v>
      </c>
      <c r="Y68" s="16" t="e">
        <f t="shared" si="9"/>
        <v>#NAME?</v>
      </c>
      <c r="Z68" s="12"/>
      <c r="AA68" s="19" t="e">
        <f t="shared" si="10"/>
        <v>#NAME?</v>
      </c>
    </row>
    <row r="69" spans="1:27" x14ac:dyDescent="0.35">
      <c r="A69" s="4">
        <v>37437</v>
      </c>
      <c r="B69" s="16" t="e">
        <f>VLOOKUP($A69,#REF!,MATCH(B$13,fundheading,0),FALSE)*B$10</f>
        <v>#REF!</v>
      </c>
      <c r="C69" s="16" t="e">
        <f>VLOOKUP($A69,#REF!,MATCH(C$13,fundheading,0),FALSE)*C$10</f>
        <v>#REF!</v>
      </c>
      <c r="D69" s="16" t="e">
        <f>VLOOKUP($A69,#REF!,MATCH(D$13,fundheading,0),FALSE)*D$10</f>
        <v>#REF!</v>
      </c>
      <c r="E69" s="16" t="e">
        <f>VLOOKUP($A69,#REF!,MATCH(E$13,fundheading,0),FALSE)*E$10</f>
        <v>#REF!</v>
      </c>
      <c r="F69" s="16" t="e">
        <f>VLOOKUP($A69,#REF!,MATCH(F$13,fundheading,0),FALSE)*F$10</f>
        <v>#REF!</v>
      </c>
      <c r="G69" s="16" t="e">
        <f>VLOOKUP($A69,#REF!,MATCH(G$13,fundheading,0),FALSE)*G$10</f>
        <v>#REF!</v>
      </c>
      <c r="H69" s="16" t="e">
        <f>VLOOKUP($A69,#REF!,MATCH(H$13,fundheading,0),FALSE)*H$10</f>
        <v>#REF!</v>
      </c>
      <c r="I69" s="16"/>
      <c r="J69" s="16" t="e">
        <f>VLOOKUP($A69,#REF!,MATCH(J$13,fundheading,0),FALSE)*J$10</f>
        <v>#REF!</v>
      </c>
      <c r="K69" s="16" t="e">
        <f t="shared" si="5"/>
        <v>#REF!</v>
      </c>
      <c r="L69" s="12"/>
      <c r="M69" s="19" t="e">
        <f t="shared" si="14"/>
        <v>#REF!</v>
      </c>
      <c r="N69" s="41" t="e">
        <f>VLOOKUP($A69,#REF!,MATCH(N$14,fundheading,0),FALSE)</f>
        <v>#REF!</v>
      </c>
      <c r="O69" s="12"/>
      <c r="P69" s="16" t="e">
        <f t="shared" si="13"/>
        <v>#NAME?</v>
      </c>
      <c r="Q69" s="16" t="e">
        <f t="shared" si="13"/>
        <v>#NAME?</v>
      </c>
      <c r="R69" s="16" t="e">
        <f t="shared" si="13"/>
        <v>#NAME?</v>
      </c>
      <c r="S69" s="16" t="e">
        <f t="shared" si="13"/>
        <v>#NAME?</v>
      </c>
      <c r="T69" s="16" t="e">
        <f t="shared" si="13"/>
        <v>#NAME?</v>
      </c>
      <c r="U69" s="16" t="e">
        <f t="shared" si="13"/>
        <v>#NAME?</v>
      </c>
      <c r="V69" s="16" t="e">
        <f t="shared" si="13"/>
        <v>#NAME?</v>
      </c>
      <c r="W69" s="16"/>
      <c r="X69" s="16" t="e">
        <f t="shared" si="8"/>
        <v>#NAME?</v>
      </c>
      <c r="Y69" s="16" t="e">
        <f t="shared" si="9"/>
        <v>#NAME?</v>
      </c>
      <c r="Z69" s="12"/>
      <c r="AA69" s="19" t="e">
        <f t="shared" si="10"/>
        <v>#NAME?</v>
      </c>
    </row>
    <row r="70" spans="1:27" x14ac:dyDescent="0.35">
      <c r="A70" s="4">
        <v>37529</v>
      </c>
      <c r="B70" s="16" t="e">
        <f>VLOOKUP($A70,#REF!,MATCH(B$13,fundheading,0),FALSE)*B$10</f>
        <v>#REF!</v>
      </c>
      <c r="C70" s="16" t="e">
        <f>VLOOKUP($A70,#REF!,MATCH(C$13,fundheading,0),FALSE)*C$10</f>
        <v>#REF!</v>
      </c>
      <c r="D70" s="16" t="e">
        <f>VLOOKUP($A70,#REF!,MATCH(D$13,fundheading,0),FALSE)*D$10</f>
        <v>#REF!</v>
      </c>
      <c r="E70" s="16" t="e">
        <f>VLOOKUP($A70,#REF!,MATCH(E$13,fundheading,0),FALSE)*E$10</f>
        <v>#REF!</v>
      </c>
      <c r="F70" s="16" t="e">
        <f>VLOOKUP($A70,#REF!,MATCH(F$13,fundheading,0),FALSE)*F$10</f>
        <v>#REF!</v>
      </c>
      <c r="G70" s="16" t="e">
        <f>VLOOKUP($A70,#REF!,MATCH(G$13,fundheading,0),FALSE)*G$10</f>
        <v>#REF!</v>
      </c>
      <c r="H70" s="16" t="e">
        <f>VLOOKUP($A70,#REF!,MATCH(H$13,fundheading,0),FALSE)*H$10</f>
        <v>#REF!</v>
      </c>
      <c r="I70" s="16"/>
      <c r="J70" s="16" t="e">
        <f>VLOOKUP($A70,#REF!,MATCH(J$13,fundheading,0),FALSE)*J$10</f>
        <v>#REF!</v>
      </c>
      <c r="K70" s="16" t="e">
        <f t="shared" si="5"/>
        <v>#REF!</v>
      </c>
      <c r="L70" s="12"/>
      <c r="M70" s="19" t="e">
        <f t="shared" si="14"/>
        <v>#REF!</v>
      </c>
      <c r="N70" s="41" t="e">
        <f>VLOOKUP($A70,#REF!,MATCH(N$14,fundheading,0),FALSE)</f>
        <v>#REF!</v>
      </c>
      <c r="O70" s="12"/>
      <c r="P70" s="16" t="e">
        <f t="shared" si="13"/>
        <v>#NAME?</v>
      </c>
      <c r="Q70" s="16" t="e">
        <f t="shared" si="13"/>
        <v>#NAME?</v>
      </c>
      <c r="R70" s="16" t="e">
        <f t="shared" si="13"/>
        <v>#NAME?</v>
      </c>
      <c r="S70" s="16" t="e">
        <f t="shared" si="13"/>
        <v>#NAME?</v>
      </c>
      <c r="T70" s="16" t="e">
        <f t="shared" si="13"/>
        <v>#NAME?</v>
      </c>
      <c r="U70" s="16" t="e">
        <f t="shared" si="13"/>
        <v>#NAME?</v>
      </c>
      <c r="V70" s="16" t="e">
        <f t="shared" si="13"/>
        <v>#NAME?</v>
      </c>
      <c r="W70" s="16"/>
      <c r="X70" s="16" t="e">
        <f t="shared" si="8"/>
        <v>#NAME?</v>
      </c>
      <c r="Y70" s="16" t="e">
        <f t="shared" si="9"/>
        <v>#NAME?</v>
      </c>
      <c r="Z70" s="12"/>
      <c r="AA70" s="19" t="e">
        <f t="shared" si="10"/>
        <v>#NAME?</v>
      </c>
    </row>
    <row r="71" spans="1:27" x14ac:dyDescent="0.35">
      <c r="A71" s="4">
        <v>37621</v>
      </c>
      <c r="B71" s="16" t="e">
        <f>VLOOKUP($A71,#REF!,MATCH(B$13,fundheading,0),FALSE)*B$10</f>
        <v>#REF!</v>
      </c>
      <c r="C71" s="16" t="e">
        <f>VLOOKUP($A71,#REF!,MATCH(C$13,fundheading,0),FALSE)*C$10</f>
        <v>#REF!</v>
      </c>
      <c r="D71" s="16" t="e">
        <f>VLOOKUP($A71,#REF!,MATCH(D$13,fundheading,0),FALSE)*D$10</f>
        <v>#REF!</v>
      </c>
      <c r="E71" s="16" t="e">
        <f>VLOOKUP($A71,#REF!,MATCH(E$13,fundheading,0),FALSE)*E$10</f>
        <v>#REF!</v>
      </c>
      <c r="F71" s="16" t="e">
        <f>VLOOKUP($A71,#REF!,MATCH(F$13,fundheading,0),FALSE)*F$10</f>
        <v>#REF!</v>
      </c>
      <c r="G71" s="16" t="e">
        <f>VLOOKUP($A71,#REF!,MATCH(G$13,fundheading,0),FALSE)*G$10</f>
        <v>#REF!</v>
      </c>
      <c r="H71" s="16" t="e">
        <f>VLOOKUP($A71,#REF!,MATCH(H$13,fundheading,0),FALSE)*H$10</f>
        <v>#REF!</v>
      </c>
      <c r="I71" s="16"/>
      <c r="J71" s="16" t="e">
        <f>VLOOKUP($A71,#REF!,MATCH(J$13,fundheading,0),FALSE)*J$10</f>
        <v>#REF!</v>
      </c>
      <c r="K71" s="16" t="e">
        <f t="shared" si="5"/>
        <v>#REF!</v>
      </c>
      <c r="L71" s="12"/>
      <c r="M71" s="19" t="e">
        <f t="shared" si="14"/>
        <v>#REF!</v>
      </c>
      <c r="N71" s="41" t="e">
        <f>VLOOKUP($A71,#REF!,MATCH(N$14,fundheading,0),FALSE)</f>
        <v>#REF!</v>
      </c>
      <c r="O71" s="12"/>
      <c r="P71" s="16" t="e">
        <f t="shared" si="13"/>
        <v>#NAME?</v>
      </c>
      <c r="Q71" s="16" t="e">
        <f t="shared" si="13"/>
        <v>#NAME?</v>
      </c>
      <c r="R71" s="16" t="e">
        <f t="shared" si="13"/>
        <v>#NAME?</v>
      </c>
      <c r="S71" s="16" t="e">
        <f t="shared" si="13"/>
        <v>#NAME?</v>
      </c>
      <c r="T71" s="16" t="e">
        <f t="shared" si="13"/>
        <v>#NAME?</v>
      </c>
      <c r="U71" s="16" t="e">
        <f t="shared" si="13"/>
        <v>#NAME?</v>
      </c>
      <c r="V71" s="16" t="e">
        <f t="shared" si="13"/>
        <v>#NAME?</v>
      </c>
      <c r="W71" s="16"/>
      <c r="X71" s="16" t="e">
        <f t="shared" si="8"/>
        <v>#NAME?</v>
      </c>
      <c r="Y71" s="16" t="e">
        <f t="shared" si="9"/>
        <v>#NAME?</v>
      </c>
      <c r="Z71" s="12"/>
      <c r="AA71" s="19" t="e">
        <f t="shared" si="10"/>
        <v>#NAME?</v>
      </c>
    </row>
    <row r="72" spans="1:27" x14ac:dyDescent="0.35">
      <c r="A72" s="4">
        <v>37711</v>
      </c>
      <c r="B72" s="16" t="e">
        <f>VLOOKUP($A72,#REF!,MATCH(B$13,fundheading,0),FALSE)*B$10</f>
        <v>#REF!</v>
      </c>
      <c r="C72" s="16" t="e">
        <f>VLOOKUP($A72,#REF!,MATCH(C$13,fundheading,0),FALSE)*C$10</f>
        <v>#REF!</v>
      </c>
      <c r="D72" s="16" t="e">
        <f>VLOOKUP($A72,#REF!,MATCH(D$13,fundheading,0),FALSE)*D$10</f>
        <v>#REF!</v>
      </c>
      <c r="E72" s="16" t="e">
        <f>VLOOKUP($A72,#REF!,MATCH(E$13,fundheading,0),FALSE)*E$10</f>
        <v>#REF!</v>
      </c>
      <c r="F72" s="16" t="e">
        <f>VLOOKUP($A72,#REF!,MATCH(F$13,fundheading,0),FALSE)*F$10</f>
        <v>#REF!</v>
      </c>
      <c r="G72" s="16" t="e">
        <f>VLOOKUP($A72,#REF!,MATCH(G$13,fundheading,0),FALSE)*G$10</f>
        <v>#REF!</v>
      </c>
      <c r="H72" s="16" t="e">
        <f>VLOOKUP($A72,#REF!,MATCH(H$13,fundheading,0),FALSE)*H$10</f>
        <v>#REF!</v>
      </c>
      <c r="I72" s="16"/>
      <c r="J72" s="16" t="e">
        <f>VLOOKUP($A72,#REF!,MATCH(J$13,fundheading,0),FALSE)*J$10</f>
        <v>#REF!</v>
      </c>
      <c r="K72" s="16" t="e">
        <f t="shared" si="5"/>
        <v>#REF!</v>
      </c>
      <c r="L72" s="12"/>
      <c r="M72" s="19" t="e">
        <f t="shared" si="14"/>
        <v>#REF!</v>
      </c>
      <c r="N72" s="41" t="e">
        <f>VLOOKUP($A72,#REF!,MATCH(N$14,fundheading,0),FALSE)</f>
        <v>#REF!</v>
      </c>
      <c r="O72" s="12"/>
      <c r="P72" s="16" t="e">
        <f t="shared" si="13"/>
        <v>#NAME?</v>
      </c>
      <c r="Q72" s="16" t="e">
        <f t="shared" si="13"/>
        <v>#NAME?</v>
      </c>
      <c r="R72" s="16" t="e">
        <f t="shared" si="13"/>
        <v>#NAME?</v>
      </c>
      <c r="S72" s="16" t="e">
        <f t="shared" si="13"/>
        <v>#NAME?</v>
      </c>
      <c r="T72" s="16" t="e">
        <f t="shared" si="13"/>
        <v>#NAME?</v>
      </c>
      <c r="U72" s="16" t="e">
        <f t="shared" si="13"/>
        <v>#NAME?</v>
      </c>
      <c r="V72" s="16" t="e">
        <f t="shared" si="13"/>
        <v>#NAME?</v>
      </c>
      <c r="W72" s="16"/>
      <c r="X72" s="16" t="e">
        <f t="shared" si="8"/>
        <v>#NAME?</v>
      </c>
      <c r="Y72" s="16" t="e">
        <f t="shared" si="9"/>
        <v>#NAME?</v>
      </c>
      <c r="Z72" s="12"/>
      <c r="AA72" s="19" t="e">
        <f t="shared" si="10"/>
        <v>#NAME?</v>
      </c>
    </row>
    <row r="73" spans="1:27" x14ac:dyDescent="0.35">
      <c r="A73" s="4">
        <v>37802</v>
      </c>
      <c r="B73" s="16" t="e">
        <f>VLOOKUP($A73,#REF!,MATCH(B$13,fundheading,0),FALSE)*B$10</f>
        <v>#REF!</v>
      </c>
      <c r="C73" s="16" t="e">
        <f>VLOOKUP($A73,#REF!,MATCH(C$13,fundheading,0),FALSE)*C$10</f>
        <v>#REF!</v>
      </c>
      <c r="D73" s="16" t="e">
        <f>VLOOKUP($A73,#REF!,MATCH(D$13,fundheading,0),FALSE)*D$10</f>
        <v>#REF!</v>
      </c>
      <c r="E73" s="16" t="e">
        <f>VLOOKUP($A73,#REF!,MATCH(E$13,fundheading,0),FALSE)*E$10</f>
        <v>#REF!</v>
      </c>
      <c r="F73" s="16" t="e">
        <f>VLOOKUP($A73,#REF!,MATCH(F$13,fundheading,0),FALSE)*F$10</f>
        <v>#REF!</v>
      </c>
      <c r="G73" s="16" t="e">
        <f>VLOOKUP($A73,#REF!,MATCH(G$13,fundheading,0),FALSE)*G$10</f>
        <v>#REF!</v>
      </c>
      <c r="H73" s="16" t="e">
        <f>VLOOKUP($A73,#REF!,MATCH(H$13,fundheading,0),FALSE)*H$10</f>
        <v>#REF!</v>
      </c>
      <c r="I73" s="16"/>
      <c r="J73" s="16" t="e">
        <f>VLOOKUP($A73,#REF!,MATCH(J$13,fundheading,0),FALSE)*J$10</f>
        <v>#REF!</v>
      </c>
      <c r="K73" s="16" t="e">
        <f t="shared" si="5"/>
        <v>#REF!</v>
      </c>
      <c r="L73" s="12"/>
      <c r="M73" s="19" t="e">
        <f t="shared" si="14"/>
        <v>#REF!</v>
      </c>
      <c r="N73" s="41" t="e">
        <f>VLOOKUP($A73,#REF!,MATCH(N$14,fundheading,0),FALSE)</f>
        <v>#REF!</v>
      </c>
      <c r="O73" s="12"/>
      <c r="P73" s="16" t="e">
        <f t="shared" si="13"/>
        <v>#NAME?</v>
      </c>
      <c r="Q73" s="16" t="e">
        <f t="shared" si="13"/>
        <v>#NAME?</v>
      </c>
      <c r="R73" s="16" t="e">
        <f t="shared" si="13"/>
        <v>#NAME?</v>
      </c>
      <c r="S73" s="16" t="e">
        <f t="shared" si="13"/>
        <v>#NAME?</v>
      </c>
      <c r="T73" s="16" t="e">
        <f t="shared" si="13"/>
        <v>#NAME?</v>
      </c>
      <c r="U73" s="16" t="e">
        <f t="shared" si="13"/>
        <v>#NAME?</v>
      </c>
      <c r="V73" s="16" t="e">
        <f t="shared" si="13"/>
        <v>#NAME?</v>
      </c>
      <c r="W73" s="16"/>
      <c r="X73" s="16" t="e">
        <f t="shared" si="8"/>
        <v>#NAME?</v>
      </c>
      <c r="Y73" s="16" t="e">
        <f t="shared" si="9"/>
        <v>#NAME?</v>
      </c>
      <c r="Z73" s="12"/>
      <c r="AA73" s="19" t="e">
        <f t="shared" si="10"/>
        <v>#NAME?</v>
      </c>
    </row>
    <row r="74" spans="1:27" x14ac:dyDescent="0.35">
      <c r="A74" s="4">
        <v>37894</v>
      </c>
      <c r="B74" s="16" t="e">
        <f>VLOOKUP($A74,#REF!,MATCH(B$13,fundheading,0),FALSE)*B$10</f>
        <v>#REF!</v>
      </c>
      <c r="C74" s="16" t="e">
        <f>VLOOKUP($A74,#REF!,MATCH(C$13,fundheading,0),FALSE)*C$10</f>
        <v>#REF!</v>
      </c>
      <c r="D74" s="16" t="e">
        <f>VLOOKUP($A74,#REF!,MATCH(D$13,fundheading,0),FALSE)*D$10</f>
        <v>#REF!</v>
      </c>
      <c r="E74" s="16" t="e">
        <f>VLOOKUP($A74,#REF!,MATCH(E$13,fundheading,0),FALSE)*E$10</f>
        <v>#REF!</v>
      </c>
      <c r="F74" s="16" t="e">
        <f>VLOOKUP($A74,#REF!,MATCH(F$13,fundheading,0),FALSE)*F$10</f>
        <v>#REF!</v>
      </c>
      <c r="G74" s="16" t="e">
        <f>VLOOKUP($A74,#REF!,MATCH(G$13,fundheading,0),FALSE)*G$10</f>
        <v>#REF!</v>
      </c>
      <c r="H74" s="16" t="e">
        <f>VLOOKUP($A74,#REF!,MATCH(H$13,fundheading,0),FALSE)*H$10</f>
        <v>#REF!</v>
      </c>
      <c r="I74" s="16"/>
      <c r="J74" s="16" t="e">
        <f>VLOOKUP($A74,#REF!,MATCH(J$13,fundheading,0),FALSE)*J$10</f>
        <v>#REF!</v>
      </c>
      <c r="K74" s="16" t="e">
        <f t="shared" si="5"/>
        <v>#REF!</v>
      </c>
      <c r="L74" s="12"/>
      <c r="M74" s="19" t="e">
        <f t="shared" si="14"/>
        <v>#REF!</v>
      </c>
      <c r="N74" s="41" t="e">
        <f>VLOOKUP($A74,#REF!,MATCH(N$14,fundheading,0),FALSE)</f>
        <v>#REF!</v>
      </c>
      <c r="O74" s="12"/>
      <c r="P74" s="16" t="e">
        <f t="shared" si="13"/>
        <v>#NAME?</v>
      </c>
      <c r="Q74" s="16" t="e">
        <f t="shared" si="13"/>
        <v>#NAME?</v>
      </c>
      <c r="R74" s="16" t="e">
        <f t="shared" si="13"/>
        <v>#NAME?</v>
      </c>
      <c r="S74" s="16" t="e">
        <f t="shared" si="13"/>
        <v>#NAME?</v>
      </c>
      <c r="T74" s="16" t="e">
        <f t="shared" si="13"/>
        <v>#NAME?</v>
      </c>
      <c r="U74" s="16" t="e">
        <f t="shared" si="13"/>
        <v>#NAME?</v>
      </c>
      <c r="V74" s="16" t="e">
        <f t="shared" si="13"/>
        <v>#NAME?</v>
      </c>
      <c r="W74" s="16"/>
      <c r="X74" s="16" t="e">
        <f t="shared" si="8"/>
        <v>#NAME?</v>
      </c>
      <c r="Y74" s="16" t="e">
        <f t="shared" si="9"/>
        <v>#NAME?</v>
      </c>
      <c r="Z74" s="12"/>
      <c r="AA74" s="19" t="e">
        <f t="shared" si="10"/>
        <v>#NAME?</v>
      </c>
    </row>
    <row r="75" spans="1:27" x14ac:dyDescent="0.35">
      <c r="A75" s="4">
        <v>37986</v>
      </c>
      <c r="B75" s="16" t="e">
        <f>VLOOKUP($A75,#REF!,MATCH(B$13,fundheading,0),FALSE)*B$10</f>
        <v>#REF!</v>
      </c>
      <c r="C75" s="16" t="e">
        <f>VLOOKUP($A75,#REF!,MATCH(C$13,fundheading,0),FALSE)*C$10</f>
        <v>#REF!</v>
      </c>
      <c r="D75" s="16" t="e">
        <f>VLOOKUP($A75,#REF!,MATCH(D$13,fundheading,0),FALSE)*D$10</f>
        <v>#REF!</v>
      </c>
      <c r="E75" s="16" t="e">
        <f>VLOOKUP($A75,#REF!,MATCH(E$13,fundheading,0),FALSE)*E$10</f>
        <v>#REF!</v>
      </c>
      <c r="F75" s="16" t="e">
        <f>VLOOKUP($A75,#REF!,MATCH(F$13,fundheading,0),FALSE)*F$10</f>
        <v>#REF!</v>
      </c>
      <c r="G75" s="16" t="e">
        <f>VLOOKUP($A75,#REF!,MATCH(G$13,fundheading,0),FALSE)*G$10</f>
        <v>#REF!</v>
      </c>
      <c r="H75" s="16" t="e">
        <f>VLOOKUP($A75,#REF!,MATCH(H$13,fundheading,0),FALSE)*H$10</f>
        <v>#REF!</v>
      </c>
      <c r="I75" s="16"/>
      <c r="J75" s="16" t="e">
        <f>VLOOKUP($A75,#REF!,MATCH(J$13,fundheading,0),FALSE)*J$10</f>
        <v>#REF!</v>
      </c>
      <c r="K75" s="16" t="e">
        <f t="shared" si="5"/>
        <v>#REF!</v>
      </c>
      <c r="L75" s="12"/>
      <c r="M75" s="19" t="e">
        <f t="shared" si="14"/>
        <v>#REF!</v>
      </c>
      <c r="N75" s="41" t="e">
        <f>VLOOKUP($A75,#REF!,MATCH(N$14,fundheading,0),FALSE)</f>
        <v>#REF!</v>
      </c>
      <c r="O75" s="12"/>
      <c r="P75" s="16" t="e">
        <f t="shared" si="13"/>
        <v>#NAME?</v>
      </c>
      <c r="Q75" s="16" t="e">
        <f t="shared" si="13"/>
        <v>#NAME?</v>
      </c>
      <c r="R75" s="16" t="e">
        <f t="shared" si="13"/>
        <v>#NAME?</v>
      </c>
      <c r="S75" s="16" t="e">
        <f t="shared" si="13"/>
        <v>#NAME?</v>
      </c>
      <c r="T75" s="16" t="e">
        <f t="shared" si="13"/>
        <v>#NAME?</v>
      </c>
      <c r="U75" s="16" t="e">
        <f t="shared" si="13"/>
        <v>#NAME?</v>
      </c>
      <c r="V75" s="16" t="e">
        <f t="shared" si="13"/>
        <v>#NAME?</v>
      </c>
      <c r="W75" s="16"/>
      <c r="X75" s="16" t="e">
        <f t="shared" si="8"/>
        <v>#NAME?</v>
      </c>
      <c r="Y75" s="16" t="e">
        <f t="shared" si="9"/>
        <v>#NAME?</v>
      </c>
      <c r="Z75" s="12"/>
      <c r="AA75" s="19" t="e">
        <f t="shared" si="10"/>
        <v>#NAME?</v>
      </c>
    </row>
    <row r="76" spans="1:27" x14ac:dyDescent="0.35">
      <c r="A76" s="4">
        <v>38077</v>
      </c>
      <c r="B76" s="16" t="e">
        <f>VLOOKUP($A76,#REF!,MATCH(B$13,fundheading,0),FALSE)*B$10</f>
        <v>#REF!</v>
      </c>
      <c r="C76" s="16" t="e">
        <f>VLOOKUP($A76,#REF!,MATCH(C$13,fundheading,0),FALSE)*C$10</f>
        <v>#REF!</v>
      </c>
      <c r="D76" s="16" t="e">
        <f>VLOOKUP($A76,#REF!,MATCH(D$13,fundheading,0),FALSE)*D$10</f>
        <v>#REF!</v>
      </c>
      <c r="E76" s="16" t="e">
        <f>VLOOKUP($A76,#REF!,MATCH(E$13,fundheading,0),FALSE)*E$10</f>
        <v>#REF!</v>
      </c>
      <c r="F76" s="16" t="e">
        <f>VLOOKUP($A76,#REF!,MATCH(F$13,fundheading,0),FALSE)*F$10</f>
        <v>#REF!</v>
      </c>
      <c r="G76" s="16" t="e">
        <f>VLOOKUP($A76,#REF!,MATCH(G$13,fundheading,0),FALSE)*G$10</f>
        <v>#REF!</v>
      </c>
      <c r="H76" s="16" t="e">
        <f>VLOOKUP($A76,#REF!,MATCH(H$13,fundheading,0),FALSE)*H$10</f>
        <v>#REF!</v>
      </c>
      <c r="I76" s="16"/>
      <c r="J76" s="16" t="e">
        <f>VLOOKUP($A76,#REF!,MATCH(J$13,fundheading,0),FALSE)*J$10</f>
        <v>#REF!</v>
      </c>
      <c r="K76" s="16" t="e">
        <f t="shared" si="5"/>
        <v>#REF!</v>
      </c>
      <c r="L76" s="12"/>
      <c r="M76" s="19" t="e">
        <f t="shared" si="14"/>
        <v>#REF!</v>
      </c>
      <c r="N76" s="41" t="e">
        <f>VLOOKUP($A76,#REF!,MATCH(N$14,fundheading,0),FALSE)</f>
        <v>#REF!</v>
      </c>
      <c r="O76" s="12"/>
      <c r="P76" s="16" t="e">
        <f t="shared" si="13"/>
        <v>#NAME?</v>
      </c>
      <c r="Q76" s="16" t="e">
        <f t="shared" si="13"/>
        <v>#NAME?</v>
      </c>
      <c r="R76" s="16" t="e">
        <f t="shared" si="13"/>
        <v>#NAME?</v>
      </c>
      <c r="S76" s="16" t="e">
        <f t="shared" si="13"/>
        <v>#NAME?</v>
      </c>
      <c r="T76" s="16" t="e">
        <f t="shared" si="13"/>
        <v>#NAME?</v>
      </c>
      <c r="U76" s="16" t="e">
        <f t="shared" si="13"/>
        <v>#NAME?</v>
      </c>
      <c r="V76" s="16" t="e">
        <f t="shared" si="13"/>
        <v>#NAME?</v>
      </c>
      <c r="W76" s="16"/>
      <c r="X76" s="16" t="e">
        <f t="shared" si="8"/>
        <v>#NAME?</v>
      </c>
      <c r="Y76" s="16" t="e">
        <f t="shared" si="9"/>
        <v>#NAME?</v>
      </c>
      <c r="Z76" s="12"/>
      <c r="AA76" s="19" t="e">
        <f t="shared" si="10"/>
        <v>#NAME?</v>
      </c>
    </row>
    <row r="77" spans="1:27" x14ac:dyDescent="0.35">
      <c r="A77" s="4">
        <v>38168</v>
      </c>
      <c r="B77" s="16" t="e">
        <f>VLOOKUP($A77,#REF!,MATCH(B$13,fundheading,0),FALSE)*B$10</f>
        <v>#REF!</v>
      </c>
      <c r="C77" s="16" t="e">
        <f>VLOOKUP($A77,#REF!,MATCH(C$13,fundheading,0),FALSE)*C$10</f>
        <v>#REF!</v>
      </c>
      <c r="D77" s="16" t="e">
        <f>VLOOKUP($A77,#REF!,MATCH(D$13,fundheading,0),FALSE)*D$10</f>
        <v>#REF!</v>
      </c>
      <c r="E77" s="16" t="e">
        <f>VLOOKUP($A77,#REF!,MATCH(E$13,fundheading,0),FALSE)*E$10</f>
        <v>#REF!</v>
      </c>
      <c r="F77" s="16" t="e">
        <f>VLOOKUP($A77,#REF!,MATCH(F$13,fundheading,0),FALSE)*F$10</f>
        <v>#REF!</v>
      </c>
      <c r="G77" s="16" t="e">
        <f>VLOOKUP($A77,#REF!,MATCH(G$13,fundheading,0),FALSE)*G$10</f>
        <v>#REF!</v>
      </c>
      <c r="H77" s="16" t="e">
        <f>VLOOKUP($A77,#REF!,MATCH(H$13,fundheading,0),FALSE)*H$10</f>
        <v>#REF!</v>
      </c>
      <c r="I77" s="16"/>
      <c r="J77" s="16" t="e">
        <f>VLOOKUP($A77,#REF!,MATCH(J$13,fundheading,0),FALSE)*J$10</f>
        <v>#REF!</v>
      </c>
      <c r="K77" s="16" t="e">
        <f t="shared" si="5"/>
        <v>#REF!</v>
      </c>
      <c r="L77" s="12"/>
      <c r="M77" s="19" t="e">
        <f t="shared" si="14"/>
        <v>#REF!</v>
      </c>
      <c r="N77" s="41" t="e">
        <f>VLOOKUP($A77,#REF!,MATCH(N$14,fundheading,0),FALSE)</f>
        <v>#REF!</v>
      </c>
      <c r="O77" s="12"/>
      <c r="P77" s="16" t="e">
        <f t="shared" si="13"/>
        <v>#NAME?</v>
      </c>
      <c r="Q77" s="16" t="e">
        <f t="shared" si="13"/>
        <v>#NAME?</v>
      </c>
      <c r="R77" s="16" t="e">
        <f t="shared" si="13"/>
        <v>#NAME?</v>
      </c>
      <c r="S77" s="16" t="e">
        <f t="shared" si="13"/>
        <v>#NAME?</v>
      </c>
      <c r="T77" s="16" t="e">
        <f t="shared" si="13"/>
        <v>#NAME?</v>
      </c>
      <c r="U77" s="16" t="e">
        <f t="shared" si="13"/>
        <v>#NAME?</v>
      </c>
      <c r="V77" s="16" t="e">
        <f t="shared" si="13"/>
        <v>#NAME?</v>
      </c>
      <c r="W77" s="16"/>
      <c r="X77" s="16" t="e">
        <f t="shared" si="8"/>
        <v>#NAME?</v>
      </c>
      <c r="Y77" s="16" t="e">
        <f t="shared" si="9"/>
        <v>#NAME?</v>
      </c>
      <c r="Z77" s="12"/>
      <c r="AA77" s="19" t="e">
        <f t="shared" si="10"/>
        <v>#NAME?</v>
      </c>
    </row>
    <row r="78" spans="1:27" x14ac:dyDescent="0.35">
      <c r="A78" s="4">
        <v>38260</v>
      </c>
      <c r="B78" s="16" t="e">
        <f>VLOOKUP($A78,#REF!,MATCH(B$13,fundheading,0),FALSE)*B$10</f>
        <v>#REF!</v>
      </c>
      <c r="C78" s="16" t="e">
        <f>VLOOKUP($A78,#REF!,MATCH(C$13,fundheading,0),FALSE)*C$10</f>
        <v>#REF!</v>
      </c>
      <c r="D78" s="16" t="e">
        <f>VLOOKUP($A78,#REF!,MATCH(D$13,fundheading,0),FALSE)*D$10</f>
        <v>#REF!</v>
      </c>
      <c r="E78" s="16" t="e">
        <f>VLOOKUP($A78,#REF!,MATCH(E$13,fundheading,0),FALSE)*E$10</f>
        <v>#REF!</v>
      </c>
      <c r="F78" s="16" t="e">
        <f>VLOOKUP($A78,#REF!,MATCH(F$13,fundheading,0),FALSE)*F$10</f>
        <v>#REF!</v>
      </c>
      <c r="G78" s="16" t="e">
        <f>VLOOKUP($A78,#REF!,MATCH(G$13,fundheading,0),FALSE)*G$10</f>
        <v>#REF!</v>
      </c>
      <c r="H78" s="16" t="e">
        <f>VLOOKUP($A78,#REF!,MATCH(H$13,fundheading,0),FALSE)*H$10</f>
        <v>#REF!</v>
      </c>
      <c r="I78" s="16"/>
      <c r="J78" s="16" t="e">
        <f>VLOOKUP($A78,#REF!,MATCH(J$13,fundheading,0),FALSE)*J$10</f>
        <v>#REF!</v>
      </c>
      <c r="K78" s="16" t="e">
        <f t="shared" si="5"/>
        <v>#REF!</v>
      </c>
      <c r="L78" s="12"/>
      <c r="M78" s="19" t="e">
        <f t="shared" si="14"/>
        <v>#REF!</v>
      </c>
      <c r="N78" s="41" t="e">
        <f>VLOOKUP($A78,#REF!,MATCH(N$14,fundheading,0),FALSE)</f>
        <v>#REF!</v>
      </c>
      <c r="O78" s="12"/>
      <c r="P78" s="16" t="e">
        <f t="shared" si="13"/>
        <v>#NAME?</v>
      </c>
      <c r="Q78" s="16" t="e">
        <f t="shared" si="13"/>
        <v>#NAME?</v>
      </c>
      <c r="R78" s="16" t="e">
        <f t="shared" si="13"/>
        <v>#NAME?</v>
      </c>
      <c r="S78" s="16" t="e">
        <f t="shared" si="13"/>
        <v>#NAME?</v>
      </c>
      <c r="T78" s="16" t="e">
        <f t="shared" si="13"/>
        <v>#NAME?</v>
      </c>
      <c r="U78" s="16" t="e">
        <f t="shared" si="13"/>
        <v>#NAME?</v>
      </c>
      <c r="V78" s="16" t="e">
        <f t="shared" si="13"/>
        <v>#NAME?</v>
      </c>
      <c r="W78" s="16"/>
      <c r="X78" s="16" t="e">
        <f t="shared" si="8"/>
        <v>#NAME?</v>
      </c>
      <c r="Y78" s="16" t="e">
        <f t="shared" si="9"/>
        <v>#NAME?</v>
      </c>
      <c r="Z78" s="12"/>
      <c r="AA78" s="19" t="e">
        <f t="shared" si="10"/>
        <v>#NAME?</v>
      </c>
    </row>
    <row r="79" spans="1:27" x14ac:dyDescent="0.35">
      <c r="A79" s="4">
        <v>38352</v>
      </c>
      <c r="B79" s="16" t="e">
        <f>VLOOKUP($A79,#REF!,MATCH(B$13,fundheading,0),FALSE)*B$10</f>
        <v>#REF!</v>
      </c>
      <c r="C79" s="16" t="e">
        <f>VLOOKUP($A79,#REF!,MATCH(C$13,fundheading,0),FALSE)*C$10</f>
        <v>#REF!</v>
      </c>
      <c r="D79" s="16" t="e">
        <f>VLOOKUP($A79,#REF!,MATCH(D$13,fundheading,0),FALSE)*D$10</f>
        <v>#REF!</v>
      </c>
      <c r="E79" s="16" t="e">
        <f>VLOOKUP($A79,#REF!,MATCH(E$13,fundheading,0),FALSE)*E$10</f>
        <v>#REF!</v>
      </c>
      <c r="F79" s="16" t="e">
        <f>VLOOKUP($A79,#REF!,MATCH(F$13,fundheading,0),FALSE)*F$10</f>
        <v>#REF!</v>
      </c>
      <c r="G79" s="16" t="e">
        <f>VLOOKUP($A79,#REF!,MATCH(G$13,fundheading,0),FALSE)*G$10</f>
        <v>#REF!</v>
      </c>
      <c r="H79" s="16" t="e">
        <f>VLOOKUP($A79,#REF!,MATCH(H$13,fundheading,0),FALSE)*H$10</f>
        <v>#REF!</v>
      </c>
      <c r="I79" s="16"/>
      <c r="J79" s="16" t="e">
        <f>VLOOKUP($A79,#REF!,MATCH(J$13,fundheading,0),FALSE)*J$10</f>
        <v>#REF!</v>
      </c>
      <c r="K79" s="16" t="e">
        <f t="shared" si="5"/>
        <v>#REF!</v>
      </c>
      <c r="L79" s="12"/>
      <c r="M79" s="19" t="e">
        <f t="shared" si="14"/>
        <v>#REF!</v>
      </c>
      <c r="N79" s="41" t="e">
        <f>VLOOKUP($A79,#REF!,MATCH(N$14,fundheading,0),FALSE)</f>
        <v>#REF!</v>
      </c>
      <c r="O79" s="12"/>
      <c r="P79" s="16" t="e">
        <f t="shared" si="13"/>
        <v>#NAME?</v>
      </c>
      <c r="Q79" s="16" t="e">
        <f t="shared" si="13"/>
        <v>#NAME?</v>
      </c>
      <c r="R79" s="16" t="e">
        <f t="shared" si="13"/>
        <v>#NAME?</v>
      </c>
      <c r="S79" s="16" t="e">
        <f t="shared" si="13"/>
        <v>#NAME?</v>
      </c>
      <c r="T79" s="16" t="e">
        <f t="shared" si="13"/>
        <v>#NAME?</v>
      </c>
      <c r="U79" s="16" t="e">
        <f t="shared" si="13"/>
        <v>#NAME?</v>
      </c>
      <c r="V79" s="16" t="e">
        <f t="shared" si="13"/>
        <v>#NAME?</v>
      </c>
      <c r="W79" s="16"/>
      <c r="X79" s="16" t="e">
        <f t="shared" si="8"/>
        <v>#NAME?</v>
      </c>
      <c r="Y79" s="16" t="e">
        <f t="shared" si="9"/>
        <v>#NAME?</v>
      </c>
      <c r="Z79" s="12"/>
      <c r="AA79" s="19" t="e">
        <f t="shared" si="10"/>
        <v>#NAME?</v>
      </c>
    </row>
    <row r="80" spans="1:27" x14ac:dyDescent="0.35">
      <c r="A80" s="4">
        <v>38442</v>
      </c>
      <c r="B80" s="16" t="e">
        <f>VLOOKUP($A80,#REF!,MATCH(B$13,fundheading,0),FALSE)*B$10</f>
        <v>#REF!</v>
      </c>
      <c r="C80" s="16" t="e">
        <f>VLOOKUP($A80,#REF!,MATCH(C$13,fundheading,0),FALSE)*C$10</f>
        <v>#REF!</v>
      </c>
      <c r="D80" s="16" t="e">
        <f>VLOOKUP($A80,#REF!,MATCH(D$13,fundheading,0),FALSE)*D$10</f>
        <v>#REF!</v>
      </c>
      <c r="E80" s="16" t="e">
        <f>VLOOKUP($A80,#REF!,MATCH(E$13,fundheading,0),FALSE)*E$10</f>
        <v>#REF!</v>
      </c>
      <c r="F80" s="16" t="e">
        <f>VLOOKUP($A80,#REF!,MATCH(F$13,fundheading,0),FALSE)*F$10</f>
        <v>#REF!</v>
      </c>
      <c r="G80" s="16" t="e">
        <f>VLOOKUP($A80,#REF!,MATCH(G$13,fundheading,0),FALSE)*G$10</f>
        <v>#REF!</v>
      </c>
      <c r="H80" s="16" t="e">
        <f>VLOOKUP($A80,#REF!,MATCH(H$13,fundheading,0),FALSE)*H$10</f>
        <v>#REF!</v>
      </c>
      <c r="I80" s="16"/>
      <c r="J80" s="16" t="e">
        <f>VLOOKUP($A80,#REF!,MATCH(J$13,fundheading,0),FALSE)*J$10</f>
        <v>#REF!</v>
      </c>
      <c r="K80" s="16" t="e">
        <f t="shared" si="5"/>
        <v>#REF!</v>
      </c>
      <c r="L80" s="12"/>
      <c r="M80" s="19" t="e">
        <f t="shared" si="14"/>
        <v>#REF!</v>
      </c>
      <c r="N80" s="41" t="e">
        <f>VLOOKUP($A80,#REF!,MATCH(N$14,fundheading,0),FALSE)</f>
        <v>#REF!</v>
      </c>
      <c r="O80" s="12"/>
      <c r="P80" s="16" t="e">
        <f t="shared" si="13"/>
        <v>#NAME?</v>
      </c>
      <c r="Q80" s="16" t="e">
        <f t="shared" si="13"/>
        <v>#NAME?</v>
      </c>
      <c r="R80" s="16" t="e">
        <f t="shared" si="13"/>
        <v>#NAME?</v>
      </c>
      <c r="S80" s="16" t="e">
        <f t="shared" si="13"/>
        <v>#NAME?</v>
      </c>
      <c r="T80" s="16" t="e">
        <f t="shared" si="13"/>
        <v>#NAME?</v>
      </c>
      <c r="U80" s="16" t="e">
        <f t="shared" si="13"/>
        <v>#NAME?</v>
      </c>
      <c r="V80" s="16" t="e">
        <f t="shared" si="13"/>
        <v>#NAME?</v>
      </c>
      <c r="W80" s="16"/>
      <c r="X80" s="16" t="e">
        <f t="shared" si="8"/>
        <v>#NAME?</v>
      </c>
      <c r="Y80" s="16" t="e">
        <f t="shared" si="9"/>
        <v>#NAME?</v>
      </c>
      <c r="Z80" s="12"/>
      <c r="AA80" s="19" t="e">
        <f t="shared" si="10"/>
        <v>#NAME?</v>
      </c>
    </row>
    <row r="81" spans="1:27" x14ac:dyDescent="0.35">
      <c r="A81" s="4">
        <v>38533</v>
      </c>
      <c r="B81" s="16" t="e">
        <f>VLOOKUP($A81,#REF!,MATCH(B$13,fundheading,0),FALSE)*B$10</f>
        <v>#REF!</v>
      </c>
      <c r="C81" s="16" t="e">
        <f>VLOOKUP($A81,#REF!,MATCH(C$13,fundheading,0),FALSE)*C$10</f>
        <v>#REF!</v>
      </c>
      <c r="D81" s="16" t="e">
        <f>VLOOKUP($A81,#REF!,MATCH(D$13,fundheading,0),FALSE)*D$10</f>
        <v>#REF!</v>
      </c>
      <c r="E81" s="16" t="e">
        <f>VLOOKUP($A81,#REF!,MATCH(E$13,fundheading,0),FALSE)*E$10</f>
        <v>#REF!</v>
      </c>
      <c r="F81" s="16" t="e">
        <f>VLOOKUP($A81,#REF!,MATCH(F$13,fundheading,0),FALSE)*F$10</f>
        <v>#REF!</v>
      </c>
      <c r="G81" s="16" t="e">
        <f>VLOOKUP($A81,#REF!,MATCH(G$13,fundheading,0),FALSE)*G$10</f>
        <v>#REF!</v>
      </c>
      <c r="H81" s="16" t="e">
        <f>VLOOKUP($A81,#REF!,MATCH(H$13,fundheading,0),FALSE)*H$10</f>
        <v>#REF!</v>
      </c>
      <c r="I81" s="16"/>
      <c r="J81" s="16" t="e">
        <f>VLOOKUP($A81,#REF!,MATCH(J$13,fundheading,0),FALSE)*J$10</f>
        <v>#REF!</v>
      </c>
      <c r="K81" s="16" t="e">
        <f t="shared" ref="K81:K107" si="15">J81/$A$3</f>
        <v>#REF!</v>
      </c>
      <c r="L81" s="12"/>
      <c r="M81" s="19" t="e">
        <f t="shared" si="14"/>
        <v>#REF!</v>
      </c>
      <c r="N81" s="41" t="e">
        <f>VLOOKUP($A81,#REF!,MATCH(N$14,fundheading,0),FALSE)</f>
        <v>#REF!</v>
      </c>
      <c r="O81" s="12"/>
      <c r="P81" s="16" t="e">
        <f t="shared" ref="P81:V96" si="16">VLOOKUP($A81,cashflows,MATCH(P$13,fundheading,0),FALSE)*P$10</f>
        <v>#NAME?</v>
      </c>
      <c r="Q81" s="16" t="e">
        <f t="shared" si="16"/>
        <v>#NAME?</v>
      </c>
      <c r="R81" s="16" t="e">
        <f t="shared" si="16"/>
        <v>#NAME?</v>
      </c>
      <c r="S81" s="16" t="e">
        <f t="shared" si="16"/>
        <v>#NAME?</v>
      </c>
      <c r="T81" s="16" t="e">
        <f t="shared" si="16"/>
        <v>#NAME?</v>
      </c>
      <c r="U81" s="16" t="e">
        <f t="shared" si="16"/>
        <v>#NAME?</v>
      </c>
      <c r="V81" s="16" t="e">
        <f t="shared" si="16"/>
        <v>#NAME?</v>
      </c>
      <c r="W81" s="16"/>
      <c r="X81" s="16" t="e">
        <f t="shared" ref="X81:X107" si="17">VLOOKUP($A81,cashflows,MATCH(X$13,fundheading,0),FALSE)*X$10</f>
        <v>#NAME?</v>
      </c>
      <c r="Y81" s="16" t="e">
        <f t="shared" ref="Y81:Y107" si="18">X81/$A$3</f>
        <v>#NAME?</v>
      </c>
      <c r="Z81" s="12"/>
      <c r="AA81" s="19" t="e">
        <f t="shared" ref="AA81:AA107" si="19">P81+Q81+R81+S81+T81+Y81</f>
        <v>#NAME?</v>
      </c>
    </row>
    <row r="82" spans="1:27" x14ac:dyDescent="0.35">
      <c r="A82" s="4">
        <v>38625</v>
      </c>
      <c r="B82" s="16" t="e">
        <f>VLOOKUP($A82,#REF!,MATCH(B$13,fundheading,0),FALSE)*B$10</f>
        <v>#REF!</v>
      </c>
      <c r="C82" s="16" t="e">
        <f>VLOOKUP($A82,#REF!,MATCH(C$13,fundheading,0),FALSE)*C$10</f>
        <v>#REF!</v>
      </c>
      <c r="D82" s="16" t="e">
        <f>VLOOKUP($A82,#REF!,MATCH(D$13,fundheading,0),FALSE)*D$10</f>
        <v>#REF!</v>
      </c>
      <c r="E82" s="16" t="e">
        <f>VLOOKUP($A82,#REF!,MATCH(E$13,fundheading,0),FALSE)*E$10</f>
        <v>#REF!</v>
      </c>
      <c r="F82" s="16" t="e">
        <f>VLOOKUP($A82,#REF!,MATCH(F$13,fundheading,0),FALSE)*F$10</f>
        <v>#REF!</v>
      </c>
      <c r="G82" s="16" t="e">
        <f>VLOOKUP($A82,#REF!,MATCH(G$13,fundheading,0),FALSE)*G$10</f>
        <v>#REF!</v>
      </c>
      <c r="H82" s="16" t="e">
        <f>VLOOKUP($A82,#REF!,MATCH(H$13,fundheading,0),FALSE)*H$10</f>
        <v>#REF!</v>
      </c>
      <c r="I82" s="16"/>
      <c r="J82" s="16" t="e">
        <f>VLOOKUP($A82,#REF!,MATCH(J$13,fundheading,0),FALSE)*J$10</f>
        <v>#REF!</v>
      </c>
      <c r="K82" s="16" t="e">
        <f t="shared" si="15"/>
        <v>#REF!</v>
      </c>
      <c r="L82" s="12"/>
      <c r="M82" s="19" t="e">
        <f t="shared" si="14"/>
        <v>#REF!</v>
      </c>
      <c r="N82" s="41" t="e">
        <f>VLOOKUP($A82,#REF!,MATCH(N$14,fundheading,0),FALSE)</f>
        <v>#REF!</v>
      </c>
      <c r="O82" s="12"/>
      <c r="P82" s="16" t="e">
        <f t="shared" si="16"/>
        <v>#NAME?</v>
      </c>
      <c r="Q82" s="16" t="e">
        <f t="shared" si="16"/>
        <v>#NAME?</v>
      </c>
      <c r="R82" s="16" t="e">
        <f t="shared" si="16"/>
        <v>#NAME?</v>
      </c>
      <c r="S82" s="16" t="e">
        <f t="shared" si="16"/>
        <v>#NAME?</v>
      </c>
      <c r="T82" s="16" t="e">
        <f t="shared" si="16"/>
        <v>#NAME?</v>
      </c>
      <c r="U82" s="16" t="e">
        <f t="shared" si="16"/>
        <v>#NAME?</v>
      </c>
      <c r="V82" s="16" t="e">
        <f t="shared" si="16"/>
        <v>#NAME?</v>
      </c>
      <c r="W82" s="16"/>
      <c r="X82" s="16" t="e">
        <f t="shared" si="17"/>
        <v>#NAME?</v>
      </c>
      <c r="Y82" s="16" t="e">
        <f t="shared" si="18"/>
        <v>#NAME?</v>
      </c>
      <c r="Z82" s="12"/>
      <c r="AA82" s="19" t="e">
        <f t="shared" si="19"/>
        <v>#NAME?</v>
      </c>
    </row>
    <row r="83" spans="1:27" x14ac:dyDescent="0.35">
      <c r="A83" s="4">
        <v>38717</v>
      </c>
      <c r="B83" s="16" t="e">
        <f>VLOOKUP($A83,#REF!,MATCH(B$13,fundheading,0),FALSE)*B$10</f>
        <v>#REF!</v>
      </c>
      <c r="C83" s="16" t="e">
        <f>VLOOKUP($A83,#REF!,MATCH(C$13,fundheading,0),FALSE)*C$10</f>
        <v>#REF!</v>
      </c>
      <c r="D83" s="16" t="e">
        <f>VLOOKUP($A83,#REF!,MATCH(D$13,fundheading,0),FALSE)*D$10</f>
        <v>#REF!</v>
      </c>
      <c r="E83" s="16" t="e">
        <f>VLOOKUP($A83,#REF!,MATCH(E$13,fundheading,0),FALSE)*E$10</f>
        <v>#REF!</v>
      </c>
      <c r="F83" s="16" t="e">
        <f>VLOOKUP($A83,#REF!,MATCH(F$13,fundheading,0),FALSE)*F$10</f>
        <v>#REF!</v>
      </c>
      <c r="G83" s="16" t="e">
        <f>VLOOKUP($A83,#REF!,MATCH(G$13,fundheading,0),FALSE)*G$10</f>
        <v>#REF!</v>
      </c>
      <c r="H83" s="16" t="e">
        <f>VLOOKUP($A83,#REF!,MATCH(H$13,fundheading,0),FALSE)*H$10</f>
        <v>#REF!</v>
      </c>
      <c r="I83" s="16"/>
      <c r="J83" s="16" t="e">
        <f>VLOOKUP($A83,#REF!,MATCH(J$13,fundheading,0),FALSE)*J$10</f>
        <v>#REF!</v>
      </c>
      <c r="K83" s="16" t="e">
        <f t="shared" si="15"/>
        <v>#REF!</v>
      </c>
      <c r="L83" s="12"/>
      <c r="M83" s="19" t="e">
        <f t="shared" si="14"/>
        <v>#REF!</v>
      </c>
      <c r="N83" s="41" t="e">
        <f>VLOOKUP($A83,#REF!,MATCH(N$14,fundheading,0),FALSE)</f>
        <v>#REF!</v>
      </c>
      <c r="O83" s="12"/>
      <c r="P83" s="16" t="e">
        <f t="shared" si="16"/>
        <v>#NAME?</v>
      </c>
      <c r="Q83" s="16" t="e">
        <f t="shared" si="16"/>
        <v>#NAME?</v>
      </c>
      <c r="R83" s="16" t="e">
        <f t="shared" si="16"/>
        <v>#NAME?</v>
      </c>
      <c r="S83" s="16" t="e">
        <f t="shared" si="16"/>
        <v>#NAME?</v>
      </c>
      <c r="T83" s="16" t="e">
        <f t="shared" si="16"/>
        <v>#NAME?</v>
      </c>
      <c r="U83" s="16" t="e">
        <f t="shared" si="16"/>
        <v>#NAME?</v>
      </c>
      <c r="V83" s="16" t="e">
        <f t="shared" si="16"/>
        <v>#NAME?</v>
      </c>
      <c r="W83" s="16"/>
      <c r="X83" s="16" t="e">
        <f t="shared" si="17"/>
        <v>#NAME?</v>
      </c>
      <c r="Y83" s="16" t="e">
        <f t="shared" si="18"/>
        <v>#NAME?</v>
      </c>
      <c r="Z83" s="12"/>
      <c r="AA83" s="19" t="e">
        <f t="shared" si="19"/>
        <v>#NAME?</v>
      </c>
    </row>
    <row r="84" spans="1:27" x14ac:dyDescent="0.35">
      <c r="A84" s="4">
        <v>38807</v>
      </c>
      <c r="B84" s="16" t="e">
        <f>VLOOKUP($A84,#REF!,MATCH(B$13,fundheading,0),FALSE)*B$10</f>
        <v>#REF!</v>
      </c>
      <c r="C84" s="16" t="e">
        <f>VLOOKUP($A84,#REF!,MATCH(C$13,fundheading,0),FALSE)*C$10</f>
        <v>#REF!</v>
      </c>
      <c r="D84" s="16" t="e">
        <f>VLOOKUP($A84,#REF!,MATCH(D$13,fundheading,0),FALSE)*D$10</f>
        <v>#REF!</v>
      </c>
      <c r="E84" s="16" t="e">
        <f>VLOOKUP($A84,#REF!,MATCH(E$13,fundheading,0),FALSE)*E$10</f>
        <v>#REF!</v>
      </c>
      <c r="F84" s="16" t="e">
        <f>VLOOKUP($A84,#REF!,MATCH(F$13,fundheading,0),FALSE)*F$10</f>
        <v>#REF!</v>
      </c>
      <c r="G84" s="16" t="e">
        <f>VLOOKUP($A84,#REF!,MATCH(G$13,fundheading,0),FALSE)*G$10</f>
        <v>#REF!</v>
      </c>
      <c r="H84" s="16" t="e">
        <f>VLOOKUP($A84,#REF!,MATCH(H$13,fundheading,0),FALSE)*H$10</f>
        <v>#REF!</v>
      </c>
      <c r="I84" s="16"/>
      <c r="J84" s="16" t="e">
        <f>VLOOKUP($A84,#REF!,MATCH(J$13,fundheading,0),FALSE)*J$10</f>
        <v>#REF!</v>
      </c>
      <c r="K84" s="16" t="e">
        <f t="shared" si="15"/>
        <v>#REF!</v>
      </c>
      <c r="L84" s="12"/>
      <c r="M84" s="19" t="e">
        <f t="shared" si="14"/>
        <v>#REF!</v>
      </c>
      <c r="N84" s="41" t="e">
        <f>VLOOKUP($A84,#REF!,MATCH(N$14,fundheading,0),FALSE)</f>
        <v>#REF!</v>
      </c>
      <c r="O84" s="12"/>
      <c r="P84" s="16" t="e">
        <f t="shared" si="16"/>
        <v>#NAME?</v>
      </c>
      <c r="Q84" s="16" t="e">
        <f t="shared" si="16"/>
        <v>#NAME?</v>
      </c>
      <c r="R84" s="16" t="e">
        <f t="shared" si="16"/>
        <v>#NAME?</v>
      </c>
      <c r="S84" s="16" t="e">
        <f t="shared" si="16"/>
        <v>#NAME?</v>
      </c>
      <c r="T84" s="16" t="e">
        <f t="shared" si="16"/>
        <v>#NAME?</v>
      </c>
      <c r="U84" s="16" t="e">
        <f t="shared" si="16"/>
        <v>#NAME?</v>
      </c>
      <c r="V84" s="16" t="e">
        <f t="shared" si="16"/>
        <v>#NAME?</v>
      </c>
      <c r="W84" s="16"/>
      <c r="X84" s="16" t="e">
        <f t="shared" si="17"/>
        <v>#NAME?</v>
      </c>
      <c r="Y84" s="16" t="e">
        <f t="shared" si="18"/>
        <v>#NAME?</v>
      </c>
      <c r="Z84" s="12"/>
      <c r="AA84" s="19" t="e">
        <f t="shared" si="19"/>
        <v>#NAME?</v>
      </c>
    </row>
    <row r="85" spans="1:27" x14ac:dyDescent="0.35">
      <c r="A85" s="4">
        <v>38898</v>
      </c>
      <c r="B85" s="16" t="e">
        <f>VLOOKUP($A85,#REF!,MATCH(B$13,fundheading,0),FALSE)*B$10</f>
        <v>#REF!</v>
      </c>
      <c r="C85" s="16" t="e">
        <f>VLOOKUP($A85,#REF!,MATCH(C$13,fundheading,0),FALSE)*C$10</f>
        <v>#REF!</v>
      </c>
      <c r="D85" s="16" t="e">
        <f>VLOOKUP($A85,#REF!,MATCH(D$13,fundheading,0),FALSE)*D$10</f>
        <v>#REF!</v>
      </c>
      <c r="E85" s="16" t="e">
        <f>VLOOKUP($A85,#REF!,MATCH(E$13,fundheading,0),FALSE)*E$10</f>
        <v>#REF!</v>
      </c>
      <c r="F85" s="16" t="e">
        <f>VLOOKUP($A85,#REF!,MATCH(F$13,fundheading,0),FALSE)*F$10</f>
        <v>#REF!</v>
      </c>
      <c r="G85" s="16" t="e">
        <f>VLOOKUP($A85,#REF!,MATCH(G$13,fundheading,0),FALSE)*G$10</f>
        <v>#REF!</v>
      </c>
      <c r="H85" s="16" t="e">
        <f>VLOOKUP($A85,#REF!,MATCH(H$13,fundheading,0),FALSE)*H$10</f>
        <v>#REF!</v>
      </c>
      <c r="I85" s="16"/>
      <c r="J85" s="16" t="e">
        <f>VLOOKUP($A85,#REF!,MATCH(J$13,fundheading,0),FALSE)*J$10</f>
        <v>#REF!</v>
      </c>
      <c r="K85" s="16" t="e">
        <f t="shared" si="15"/>
        <v>#REF!</v>
      </c>
      <c r="L85" s="12"/>
      <c r="M85" s="19" t="e">
        <f t="shared" si="14"/>
        <v>#REF!</v>
      </c>
      <c r="N85" s="41" t="e">
        <f>VLOOKUP($A85,#REF!,MATCH(N$14,fundheading,0),FALSE)</f>
        <v>#REF!</v>
      </c>
      <c r="O85" s="12"/>
      <c r="P85" s="16" t="e">
        <f t="shared" si="16"/>
        <v>#NAME?</v>
      </c>
      <c r="Q85" s="16" t="e">
        <f t="shared" si="16"/>
        <v>#NAME?</v>
      </c>
      <c r="R85" s="16" t="e">
        <f t="shared" si="16"/>
        <v>#NAME?</v>
      </c>
      <c r="S85" s="16" t="e">
        <f t="shared" si="16"/>
        <v>#NAME?</v>
      </c>
      <c r="T85" s="16" t="e">
        <f t="shared" si="16"/>
        <v>#NAME?</v>
      </c>
      <c r="U85" s="16" t="e">
        <f t="shared" si="16"/>
        <v>#NAME?</v>
      </c>
      <c r="V85" s="16" t="e">
        <f t="shared" si="16"/>
        <v>#NAME?</v>
      </c>
      <c r="W85" s="16"/>
      <c r="X85" s="16" t="e">
        <f t="shared" si="17"/>
        <v>#NAME?</v>
      </c>
      <c r="Y85" s="16" t="e">
        <f t="shared" si="18"/>
        <v>#NAME?</v>
      </c>
      <c r="Z85" s="12"/>
      <c r="AA85" s="19" t="e">
        <f t="shared" si="19"/>
        <v>#NAME?</v>
      </c>
    </row>
    <row r="86" spans="1:27" x14ac:dyDescent="0.35">
      <c r="A86" s="4">
        <v>38990</v>
      </c>
      <c r="B86" s="16" t="e">
        <f>VLOOKUP($A86,#REF!,MATCH(B$13,fundheading,0),FALSE)*B$10</f>
        <v>#REF!</v>
      </c>
      <c r="C86" s="16" t="e">
        <f>VLOOKUP($A86,#REF!,MATCH(C$13,fundheading,0),FALSE)*C$10</f>
        <v>#REF!</v>
      </c>
      <c r="D86" s="16" t="e">
        <f>VLOOKUP($A86,#REF!,MATCH(D$13,fundheading,0),FALSE)*D$10</f>
        <v>#REF!</v>
      </c>
      <c r="E86" s="16" t="e">
        <f>VLOOKUP($A86,#REF!,MATCH(E$13,fundheading,0),FALSE)*E$10</f>
        <v>#REF!</v>
      </c>
      <c r="F86" s="16" t="e">
        <f>VLOOKUP($A86,#REF!,MATCH(F$13,fundheading,0),FALSE)*F$10</f>
        <v>#REF!</v>
      </c>
      <c r="G86" s="16" t="e">
        <f>VLOOKUP($A86,#REF!,MATCH(G$13,fundheading,0),FALSE)*G$10</f>
        <v>#REF!</v>
      </c>
      <c r="H86" s="16" t="e">
        <f>VLOOKUP($A86,#REF!,MATCH(H$13,fundheading,0),FALSE)*H$10</f>
        <v>#REF!</v>
      </c>
      <c r="I86" s="16"/>
      <c r="J86" s="16" t="e">
        <f>VLOOKUP($A86,#REF!,MATCH(J$13,fundheading,0),FALSE)*J$10</f>
        <v>#REF!</v>
      </c>
      <c r="K86" s="16" t="e">
        <f t="shared" si="15"/>
        <v>#REF!</v>
      </c>
      <c r="L86" s="12"/>
      <c r="M86" s="19" t="e">
        <f t="shared" si="14"/>
        <v>#REF!</v>
      </c>
      <c r="N86" s="41" t="e">
        <f>VLOOKUP($A86,#REF!,MATCH(N$14,fundheading,0),FALSE)</f>
        <v>#REF!</v>
      </c>
      <c r="O86" s="12"/>
      <c r="P86" s="16" t="e">
        <f t="shared" si="16"/>
        <v>#NAME?</v>
      </c>
      <c r="Q86" s="16" t="e">
        <f t="shared" si="16"/>
        <v>#NAME?</v>
      </c>
      <c r="R86" s="16" t="e">
        <f t="shared" si="16"/>
        <v>#NAME?</v>
      </c>
      <c r="S86" s="16" t="e">
        <f t="shared" si="16"/>
        <v>#NAME?</v>
      </c>
      <c r="T86" s="16" t="e">
        <f t="shared" si="16"/>
        <v>#NAME?</v>
      </c>
      <c r="U86" s="16" t="e">
        <f t="shared" si="16"/>
        <v>#NAME?</v>
      </c>
      <c r="V86" s="16" t="e">
        <f t="shared" si="16"/>
        <v>#NAME?</v>
      </c>
      <c r="W86" s="16"/>
      <c r="X86" s="16" t="e">
        <f t="shared" si="17"/>
        <v>#NAME?</v>
      </c>
      <c r="Y86" s="16" t="e">
        <f t="shared" si="18"/>
        <v>#NAME?</v>
      </c>
      <c r="Z86" s="12"/>
      <c r="AA86" s="19" t="e">
        <f t="shared" si="19"/>
        <v>#NAME?</v>
      </c>
    </row>
    <row r="87" spans="1:27" x14ac:dyDescent="0.35">
      <c r="A87" s="4">
        <v>39082</v>
      </c>
      <c r="B87" s="16" t="e">
        <f>VLOOKUP($A87,#REF!,MATCH(B$13,fundheading,0),FALSE)*B$10</f>
        <v>#REF!</v>
      </c>
      <c r="C87" s="16" t="e">
        <f>VLOOKUP($A87,#REF!,MATCH(C$13,fundheading,0),FALSE)*C$10</f>
        <v>#REF!</v>
      </c>
      <c r="D87" s="16" t="e">
        <f>VLOOKUP($A87,#REF!,MATCH(D$13,fundheading,0),FALSE)*D$10</f>
        <v>#REF!</v>
      </c>
      <c r="E87" s="16" t="e">
        <f>VLOOKUP($A87,#REF!,MATCH(E$13,fundheading,0),FALSE)*E$10</f>
        <v>#REF!</v>
      </c>
      <c r="F87" s="16" t="e">
        <f>VLOOKUP($A87,#REF!,MATCH(F$13,fundheading,0),FALSE)*F$10</f>
        <v>#REF!</v>
      </c>
      <c r="G87" s="16" t="e">
        <f>VLOOKUP($A87,#REF!,MATCH(G$13,fundheading,0),FALSE)*G$10</f>
        <v>#REF!</v>
      </c>
      <c r="H87" s="16" t="e">
        <f>VLOOKUP($A87,#REF!,MATCH(H$13,fundheading,0),FALSE)*H$10</f>
        <v>#REF!</v>
      </c>
      <c r="I87" s="16"/>
      <c r="J87" s="16" t="e">
        <f>VLOOKUP($A87,#REF!,MATCH(J$13,fundheading,0),FALSE)*J$10</f>
        <v>#REF!</v>
      </c>
      <c r="K87" s="16" t="e">
        <f t="shared" si="15"/>
        <v>#REF!</v>
      </c>
      <c r="L87" s="12"/>
      <c r="M87" s="19" t="e">
        <f t="shared" si="14"/>
        <v>#REF!</v>
      </c>
      <c r="N87" s="41" t="e">
        <f>VLOOKUP($A87,#REF!,MATCH(N$14,fundheading,0),FALSE)</f>
        <v>#REF!</v>
      </c>
      <c r="O87" s="12"/>
      <c r="P87" s="16" t="e">
        <f t="shared" si="16"/>
        <v>#NAME?</v>
      </c>
      <c r="Q87" s="16" t="e">
        <f t="shared" si="16"/>
        <v>#NAME?</v>
      </c>
      <c r="R87" s="16" t="e">
        <f t="shared" si="16"/>
        <v>#NAME?</v>
      </c>
      <c r="S87" s="16" t="e">
        <f t="shared" si="16"/>
        <v>#NAME?</v>
      </c>
      <c r="T87" s="16" t="e">
        <f t="shared" si="16"/>
        <v>#NAME?</v>
      </c>
      <c r="U87" s="16" t="e">
        <f t="shared" si="16"/>
        <v>#NAME?</v>
      </c>
      <c r="V87" s="16" t="e">
        <f t="shared" si="16"/>
        <v>#NAME?</v>
      </c>
      <c r="W87" s="16"/>
      <c r="X87" s="16" t="e">
        <f t="shared" si="17"/>
        <v>#NAME?</v>
      </c>
      <c r="Y87" s="16" t="e">
        <f t="shared" si="18"/>
        <v>#NAME?</v>
      </c>
      <c r="Z87" s="12"/>
      <c r="AA87" s="19" t="e">
        <f t="shared" si="19"/>
        <v>#NAME?</v>
      </c>
    </row>
    <row r="88" spans="1:27" x14ac:dyDescent="0.35">
      <c r="A88" s="4">
        <v>39172</v>
      </c>
      <c r="B88" s="16" t="e">
        <f>VLOOKUP($A88,#REF!,MATCH(B$13,fundheading,0),FALSE)*B$10</f>
        <v>#REF!</v>
      </c>
      <c r="C88" s="16" t="e">
        <f>VLOOKUP($A88,#REF!,MATCH(C$13,fundheading,0),FALSE)*C$10</f>
        <v>#REF!</v>
      </c>
      <c r="D88" s="16" t="e">
        <f>VLOOKUP($A88,#REF!,MATCH(D$13,fundheading,0),FALSE)*D$10</f>
        <v>#REF!</v>
      </c>
      <c r="E88" s="16" t="e">
        <f>VLOOKUP($A88,#REF!,MATCH(E$13,fundheading,0),FALSE)*E$10</f>
        <v>#REF!</v>
      </c>
      <c r="F88" s="16" t="e">
        <f>VLOOKUP($A88,#REF!,MATCH(F$13,fundheading,0),FALSE)*F$10</f>
        <v>#REF!</v>
      </c>
      <c r="G88" s="16" t="e">
        <f>VLOOKUP($A88,#REF!,MATCH(G$13,fundheading,0),FALSE)*G$10</f>
        <v>#REF!</v>
      </c>
      <c r="H88" s="16" t="e">
        <f>VLOOKUP($A88,#REF!,MATCH(H$13,fundheading,0),FALSE)*H$10</f>
        <v>#REF!</v>
      </c>
      <c r="I88" s="16"/>
      <c r="J88" s="16" t="e">
        <f>VLOOKUP($A88,#REF!,MATCH(J$13,fundheading,0),FALSE)*J$10</f>
        <v>#REF!</v>
      </c>
      <c r="K88" s="16" t="e">
        <f t="shared" si="15"/>
        <v>#REF!</v>
      </c>
      <c r="L88" s="12"/>
      <c r="M88" s="19" t="e">
        <f t="shared" si="14"/>
        <v>#REF!</v>
      </c>
      <c r="N88" s="41" t="e">
        <f>VLOOKUP($A88,#REF!,MATCH(N$14,fundheading,0),FALSE)</f>
        <v>#REF!</v>
      </c>
      <c r="O88" s="12"/>
      <c r="P88" s="16" t="e">
        <f t="shared" si="16"/>
        <v>#NAME?</v>
      </c>
      <c r="Q88" s="16" t="e">
        <f t="shared" si="16"/>
        <v>#NAME?</v>
      </c>
      <c r="R88" s="16" t="e">
        <f t="shared" si="16"/>
        <v>#NAME?</v>
      </c>
      <c r="S88" s="16" t="e">
        <f t="shared" si="16"/>
        <v>#NAME?</v>
      </c>
      <c r="T88" s="16" t="e">
        <f t="shared" si="16"/>
        <v>#NAME?</v>
      </c>
      <c r="U88" s="16" t="e">
        <f t="shared" si="16"/>
        <v>#NAME?</v>
      </c>
      <c r="V88" s="16" t="e">
        <f t="shared" si="16"/>
        <v>#NAME?</v>
      </c>
      <c r="W88" s="16"/>
      <c r="X88" s="16" t="e">
        <f t="shared" si="17"/>
        <v>#NAME?</v>
      </c>
      <c r="Y88" s="16" t="e">
        <f t="shared" si="18"/>
        <v>#NAME?</v>
      </c>
      <c r="Z88" s="12"/>
      <c r="AA88" s="19" t="e">
        <f t="shared" si="19"/>
        <v>#NAME?</v>
      </c>
    </row>
    <row r="89" spans="1:27" x14ac:dyDescent="0.35">
      <c r="A89" s="4">
        <v>39263</v>
      </c>
      <c r="B89" s="16" t="e">
        <f>VLOOKUP($A89,#REF!,MATCH(B$13,fundheading,0),FALSE)*B$10</f>
        <v>#REF!</v>
      </c>
      <c r="C89" s="16" t="e">
        <f>VLOOKUP($A89,#REF!,MATCH(C$13,fundheading,0),FALSE)*C$10</f>
        <v>#REF!</v>
      </c>
      <c r="D89" s="16" t="e">
        <f>VLOOKUP($A89,#REF!,MATCH(D$13,fundheading,0),FALSE)*D$10</f>
        <v>#REF!</v>
      </c>
      <c r="E89" s="16" t="e">
        <f>VLOOKUP($A89,#REF!,MATCH(E$13,fundheading,0),FALSE)*E$10</f>
        <v>#REF!</v>
      </c>
      <c r="F89" s="16" t="e">
        <f>VLOOKUP($A89,#REF!,MATCH(F$13,fundheading,0),FALSE)*F$10</f>
        <v>#REF!</v>
      </c>
      <c r="G89" s="16" t="e">
        <f>VLOOKUP($A89,#REF!,MATCH(G$13,fundheading,0),FALSE)*G$10</f>
        <v>#REF!</v>
      </c>
      <c r="H89" s="16" t="e">
        <f>VLOOKUP($A89,#REF!,MATCH(H$13,fundheading,0),FALSE)*H$10</f>
        <v>#REF!</v>
      </c>
      <c r="I89" s="16"/>
      <c r="J89" s="16" t="e">
        <f>VLOOKUP($A89,#REF!,MATCH(J$13,fundheading,0),FALSE)*J$10</f>
        <v>#REF!</v>
      </c>
      <c r="K89" s="16" t="e">
        <f t="shared" si="15"/>
        <v>#REF!</v>
      </c>
      <c r="L89" s="12"/>
      <c r="M89" s="19" t="e">
        <f t="shared" si="14"/>
        <v>#REF!</v>
      </c>
      <c r="N89" s="41" t="e">
        <f>VLOOKUP($A89,#REF!,MATCH(N$14,fundheading,0),FALSE)</f>
        <v>#REF!</v>
      </c>
      <c r="O89" s="12"/>
      <c r="P89" s="16" t="e">
        <f t="shared" si="16"/>
        <v>#NAME?</v>
      </c>
      <c r="Q89" s="16" t="e">
        <f t="shared" si="16"/>
        <v>#NAME?</v>
      </c>
      <c r="R89" s="16" t="e">
        <f t="shared" si="16"/>
        <v>#NAME?</v>
      </c>
      <c r="S89" s="16" t="e">
        <f t="shared" si="16"/>
        <v>#NAME?</v>
      </c>
      <c r="T89" s="16" t="e">
        <f t="shared" si="16"/>
        <v>#NAME?</v>
      </c>
      <c r="U89" s="16" t="e">
        <f t="shared" si="16"/>
        <v>#NAME?</v>
      </c>
      <c r="V89" s="16" t="e">
        <f t="shared" si="16"/>
        <v>#NAME?</v>
      </c>
      <c r="W89" s="16"/>
      <c r="X89" s="16" t="e">
        <f t="shared" si="17"/>
        <v>#NAME?</v>
      </c>
      <c r="Y89" s="16" t="e">
        <f t="shared" si="18"/>
        <v>#NAME?</v>
      </c>
      <c r="Z89" s="12"/>
      <c r="AA89" s="19" t="e">
        <f t="shared" si="19"/>
        <v>#NAME?</v>
      </c>
    </row>
    <row r="90" spans="1:27" x14ac:dyDescent="0.35">
      <c r="A90" s="4">
        <v>39355</v>
      </c>
      <c r="B90" s="16" t="e">
        <f>VLOOKUP($A90,#REF!,MATCH(B$13,fundheading,0),FALSE)*B$10</f>
        <v>#REF!</v>
      </c>
      <c r="C90" s="16" t="e">
        <f>VLOOKUP($A90,#REF!,MATCH(C$13,fundheading,0),FALSE)*C$10</f>
        <v>#REF!</v>
      </c>
      <c r="D90" s="16" t="e">
        <f>VLOOKUP($A90,#REF!,MATCH(D$13,fundheading,0),FALSE)*D$10</f>
        <v>#REF!</v>
      </c>
      <c r="E90" s="16" t="e">
        <f>VLOOKUP($A90,#REF!,MATCH(E$13,fundheading,0),FALSE)*E$10</f>
        <v>#REF!</v>
      </c>
      <c r="F90" s="16" t="e">
        <f>VLOOKUP($A90,#REF!,MATCH(F$13,fundheading,0),FALSE)*F$10</f>
        <v>#REF!</v>
      </c>
      <c r="G90" s="16" t="e">
        <f>VLOOKUP($A90,#REF!,MATCH(G$13,fundheading,0),FALSE)*G$10</f>
        <v>#REF!</v>
      </c>
      <c r="H90" s="16" t="e">
        <f>VLOOKUP($A90,#REF!,MATCH(H$13,fundheading,0),FALSE)*H$10</f>
        <v>#REF!</v>
      </c>
      <c r="I90" s="16"/>
      <c r="J90" s="16" t="e">
        <f>VLOOKUP($A90,#REF!,MATCH(J$13,fundheading,0),FALSE)*J$10</f>
        <v>#REF!</v>
      </c>
      <c r="K90" s="16" t="e">
        <f t="shared" si="15"/>
        <v>#REF!</v>
      </c>
      <c r="L90" s="12"/>
      <c r="M90" s="19" t="e">
        <f t="shared" si="14"/>
        <v>#REF!</v>
      </c>
      <c r="N90" s="41" t="e">
        <f>VLOOKUP($A90,#REF!,MATCH(N$14,fundheading,0),FALSE)</f>
        <v>#REF!</v>
      </c>
      <c r="O90" s="12"/>
      <c r="P90" s="16" t="e">
        <f t="shared" si="16"/>
        <v>#NAME?</v>
      </c>
      <c r="Q90" s="16" t="e">
        <f t="shared" si="16"/>
        <v>#NAME?</v>
      </c>
      <c r="R90" s="16" t="e">
        <f t="shared" si="16"/>
        <v>#NAME?</v>
      </c>
      <c r="S90" s="16" t="e">
        <f t="shared" si="16"/>
        <v>#NAME?</v>
      </c>
      <c r="T90" s="16" t="e">
        <f t="shared" si="16"/>
        <v>#NAME?</v>
      </c>
      <c r="U90" s="16" t="e">
        <f t="shared" si="16"/>
        <v>#NAME?</v>
      </c>
      <c r="V90" s="16" t="e">
        <f t="shared" si="16"/>
        <v>#NAME?</v>
      </c>
      <c r="W90" s="16"/>
      <c r="X90" s="16" t="e">
        <f t="shared" si="17"/>
        <v>#NAME?</v>
      </c>
      <c r="Y90" s="16" t="e">
        <f t="shared" si="18"/>
        <v>#NAME?</v>
      </c>
      <c r="Z90" s="12"/>
      <c r="AA90" s="19" t="e">
        <f t="shared" si="19"/>
        <v>#NAME?</v>
      </c>
    </row>
    <row r="91" spans="1:27" x14ac:dyDescent="0.35">
      <c r="A91" s="4">
        <v>39447</v>
      </c>
      <c r="B91" s="16" t="e">
        <f>VLOOKUP($A91,#REF!,MATCH(B$13,fundheading,0),FALSE)*B$10</f>
        <v>#REF!</v>
      </c>
      <c r="C91" s="16" t="e">
        <f>VLOOKUP($A91,#REF!,MATCH(C$13,fundheading,0),FALSE)*C$10</f>
        <v>#REF!</v>
      </c>
      <c r="D91" s="16" t="e">
        <f>VLOOKUP($A91,#REF!,MATCH(D$13,fundheading,0),FALSE)*D$10</f>
        <v>#REF!</v>
      </c>
      <c r="E91" s="16" t="e">
        <f>VLOOKUP($A91,#REF!,MATCH(E$13,fundheading,0),FALSE)*E$10</f>
        <v>#REF!</v>
      </c>
      <c r="F91" s="16" t="e">
        <f>VLOOKUP($A91,#REF!,MATCH(F$13,fundheading,0),FALSE)*F$10</f>
        <v>#REF!</v>
      </c>
      <c r="G91" s="16" t="e">
        <f>VLOOKUP($A91,#REF!,MATCH(G$13,fundheading,0),FALSE)*G$10</f>
        <v>#REF!</v>
      </c>
      <c r="H91" s="16" t="e">
        <f>VLOOKUP($A91,#REF!,MATCH(H$13,fundheading,0),FALSE)*H$10</f>
        <v>#REF!</v>
      </c>
      <c r="I91" s="16"/>
      <c r="J91" s="16" t="e">
        <f>VLOOKUP($A91,#REF!,MATCH(J$13,fundheading,0),FALSE)*J$10</f>
        <v>#REF!</v>
      </c>
      <c r="K91" s="16" t="e">
        <f t="shared" si="15"/>
        <v>#REF!</v>
      </c>
      <c r="L91" s="12"/>
      <c r="M91" s="19" t="e">
        <f t="shared" si="14"/>
        <v>#REF!</v>
      </c>
      <c r="N91" s="41" t="e">
        <f>VLOOKUP($A91,#REF!,MATCH(N$14,fundheading,0),FALSE)</f>
        <v>#REF!</v>
      </c>
      <c r="O91" s="12"/>
      <c r="P91" s="16" t="e">
        <f t="shared" si="16"/>
        <v>#NAME?</v>
      </c>
      <c r="Q91" s="16" t="e">
        <f t="shared" si="16"/>
        <v>#NAME?</v>
      </c>
      <c r="R91" s="16" t="e">
        <f t="shared" si="16"/>
        <v>#NAME?</v>
      </c>
      <c r="S91" s="16" t="e">
        <f t="shared" si="16"/>
        <v>#NAME?</v>
      </c>
      <c r="T91" s="16" t="e">
        <f t="shared" si="16"/>
        <v>#NAME?</v>
      </c>
      <c r="U91" s="16" t="e">
        <f t="shared" si="16"/>
        <v>#NAME?</v>
      </c>
      <c r="V91" s="16" t="e">
        <f t="shared" si="16"/>
        <v>#NAME?</v>
      </c>
      <c r="W91" s="16"/>
      <c r="X91" s="16" t="e">
        <f t="shared" si="17"/>
        <v>#NAME?</v>
      </c>
      <c r="Y91" s="16" t="e">
        <f t="shared" si="18"/>
        <v>#NAME?</v>
      </c>
      <c r="Z91" s="12"/>
      <c r="AA91" s="19" t="e">
        <f t="shared" si="19"/>
        <v>#NAME?</v>
      </c>
    </row>
    <row r="92" spans="1:27" x14ac:dyDescent="0.35">
      <c r="A92" s="4">
        <v>39538</v>
      </c>
      <c r="B92" s="16" t="e">
        <f>VLOOKUP($A92,#REF!,MATCH(B$13,fundheading,0),FALSE)*B$10</f>
        <v>#REF!</v>
      </c>
      <c r="C92" s="16" t="e">
        <f>VLOOKUP($A92,#REF!,MATCH(C$13,fundheading,0),FALSE)*C$10</f>
        <v>#REF!</v>
      </c>
      <c r="D92" s="16" t="e">
        <f>VLOOKUP($A92,#REF!,MATCH(D$13,fundheading,0),FALSE)*D$10</f>
        <v>#REF!</v>
      </c>
      <c r="E92" s="16" t="e">
        <f>VLOOKUP($A92,#REF!,MATCH(E$13,fundheading,0),FALSE)*E$10</f>
        <v>#REF!</v>
      </c>
      <c r="F92" s="16" t="e">
        <f>VLOOKUP($A92,#REF!,MATCH(F$13,fundheading,0),FALSE)*F$10</f>
        <v>#REF!</v>
      </c>
      <c r="G92" s="16" t="e">
        <f>VLOOKUP($A92,#REF!,MATCH(G$13,fundheading,0),FALSE)*G$10</f>
        <v>#REF!</v>
      </c>
      <c r="H92" s="16" t="e">
        <f>VLOOKUP($A92,#REF!,MATCH(H$13,fundheading,0),FALSE)*H$10</f>
        <v>#REF!</v>
      </c>
      <c r="I92" s="16"/>
      <c r="J92" s="16" t="e">
        <f>VLOOKUP($A92,#REF!,MATCH(J$13,fundheading,0),FALSE)*J$10</f>
        <v>#REF!</v>
      </c>
      <c r="K92" s="16" t="e">
        <f t="shared" si="15"/>
        <v>#REF!</v>
      </c>
      <c r="L92" s="12"/>
      <c r="M92" s="19" t="e">
        <f t="shared" si="14"/>
        <v>#REF!</v>
      </c>
      <c r="N92" s="41" t="e">
        <f>VLOOKUP($A92,#REF!,MATCH(N$14,fundheading,0),FALSE)</f>
        <v>#REF!</v>
      </c>
      <c r="O92" s="12"/>
      <c r="P92" s="16" t="e">
        <f t="shared" si="16"/>
        <v>#NAME?</v>
      </c>
      <c r="Q92" s="16" t="e">
        <f t="shared" si="16"/>
        <v>#NAME?</v>
      </c>
      <c r="R92" s="16" t="e">
        <f t="shared" si="16"/>
        <v>#NAME?</v>
      </c>
      <c r="S92" s="16" t="e">
        <f t="shared" si="16"/>
        <v>#NAME?</v>
      </c>
      <c r="T92" s="16" t="e">
        <f t="shared" si="16"/>
        <v>#NAME?</v>
      </c>
      <c r="U92" s="16" t="e">
        <f t="shared" si="16"/>
        <v>#NAME?</v>
      </c>
      <c r="V92" s="16" t="e">
        <f t="shared" si="16"/>
        <v>#NAME?</v>
      </c>
      <c r="W92" s="16"/>
      <c r="X92" s="16" t="e">
        <f t="shared" si="17"/>
        <v>#NAME?</v>
      </c>
      <c r="Y92" s="16" t="e">
        <f t="shared" si="18"/>
        <v>#NAME?</v>
      </c>
      <c r="Z92" s="12"/>
      <c r="AA92" s="19" t="e">
        <f t="shared" si="19"/>
        <v>#NAME?</v>
      </c>
    </row>
    <row r="93" spans="1:27" x14ac:dyDescent="0.35">
      <c r="A93" s="4">
        <v>39629</v>
      </c>
      <c r="B93" s="16" t="e">
        <f>VLOOKUP($A93,#REF!,MATCH(B$13,fundheading,0),FALSE)*B$10</f>
        <v>#REF!</v>
      </c>
      <c r="C93" s="16" t="e">
        <f>VLOOKUP($A93,#REF!,MATCH(C$13,fundheading,0),FALSE)*C$10</f>
        <v>#REF!</v>
      </c>
      <c r="D93" s="16" t="e">
        <f>VLOOKUP($A93,#REF!,MATCH(D$13,fundheading,0),FALSE)*D$10</f>
        <v>#REF!</v>
      </c>
      <c r="E93" s="16" t="e">
        <f>VLOOKUP($A93,#REF!,MATCH(E$13,fundheading,0),FALSE)*E$10</f>
        <v>#REF!</v>
      </c>
      <c r="F93" s="16" t="e">
        <f>VLOOKUP($A93,#REF!,MATCH(F$13,fundheading,0),FALSE)*F$10</f>
        <v>#REF!</v>
      </c>
      <c r="G93" s="16" t="e">
        <f>VLOOKUP($A93,#REF!,MATCH(G$13,fundheading,0),FALSE)*G$10</f>
        <v>#REF!</v>
      </c>
      <c r="H93" s="16" t="e">
        <f>VLOOKUP($A93,#REF!,MATCH(H$13,fundheading,0),FALSE)*H$10</f>
        <v>#REF!</v>
      </c>
      <c r="I93" s="16"/>
      <c r="J93" s="16" t="e">
        <f>VLOOKUP($A93,#REF!,MATCH(J$13,fundheading,0),FALSE)*J$10</f>
        <v>#REF!</v>
      </c>
      <c r="K93" s="16" t="e">
        <f t="shared" si="15"/>
        <v>#REF!</v>
      </c>
      <c r="L93" s="12"/>
      <c r="M93" s="19" t="e">
        <f t="shared" si="14"/>
        <v>#REF!</v>
      </c>
      <c r="N93" s="41" t="e">
        <f>VLOOKUP($A93,#REF!,MATCH(N$14,fundheading,0),FALSE)</f>
        <v>#REF!</v>
      </c>
      <c r="O93" s="12"/>
      <c r="P93" s="16" t="e">
        <f t="shared" si="16"/>
        <v>#NAME?</v>
      </c>
      <c r="Q93" s="16" t="e">
        <f t="shared" si="16"/>
        <v>#NAME?</v>
      </c>
      <c r="R93" s="16" t="e">
        <f t="shared" si="16"/>
        <v>#NAME?</v>
      </c>
      <c r="S93" s="16" t="e">
        <f t="shared" si="16"/>
        <v>#NAME?</v>
      </c>
      <c r="T93" s="16" t="e">
        <f t="shared" si="16"/>
        <v>#NAME?</v>
      </c>
      <c r="U93" s="16" t="e">
        <f t="shared" si="16"/>
        <v>#NAME?</v>
      </c>
      <c r="V93" s="16" t="e">
        <f t="shared" si="16"/>
        <v>#NAME?</v>
      </c>
      <c r="W93" s="16"/>
      <c r="X93" s="16" t="e">
        <f t="shared" si="17"/>
        <v>#NAME?</v>
      </c>
      <c r="Y93" s="16" t="e">
        <f t="shared" si="18"/>
        <v>#NAME?</v>
      </c>
      <c r="Z93" s="12"/>
      <c r="AA93" s="19" t="e">
        <f t="shared" si="19"/>
        <v>#NAME?</v>
      </c>
    </row>
    <row r="94" spans="1:27" x14ac:dyDescent="0.35">
      <c r="A94" s="4">
        <v>39721</v>
      </c>
      <c r="B94" s="16" t="e">
        <f>VLOOKUP($A94,#REF!,MATCH(B$13,fundheading,0),FALSE)*B$10</f>
        <v>#REF!</v>
      </c>
      <c r="C94" s="16" t="e">
        <f>VLOOKUP($A94,#REF!,MATCH(C$13,fundheading,0),FALSE)*C$10</f>
        <v>#REF!</v>
      </c>
      <c r="D94" s="16" t="e">
        <f>VLOOKUP($A94,#REF!,MATCH(D$13,fundheading,0),FALSE)*D$10</f>
        <v>#REF!</v>
      </c>
      <c r="E94" s="16" t="e">
        <f>VLOOKUP($A94,#REF!,MATCH(E$13,fundheading,0),FALSE)*E$10</f>
        <v>#REF!</v>
      </c>
      <c r="F94" s="16" t="e">
        <f>VLOOKUP($A94,#REF!,MATCH(F$13,fundheading,0),FALSE)*F$10</f>
        <v>#REF!</v>
      </c>
      <c r="G94" s="16" t="e">
        <f>VLOOKUP($A94,#REF!,MATCH(G$13,fundheading,0),FALSE)*G$10</f>
        <v>#REF!</v>
      </c>
      <c r="H94" s="16" t="e">
        <f>VLOOKUP($A94,#REF!,MATCH(H$13,fundheading,0),FALSE)*H$10</f>
        <v>#REF!</v>
      </c>
      <c r="I94" s="16"/>
      <c r="J94" s="16" t="e">
        <f>VLOOKUP($A94,#REF!,MATCH(J$13,fundheading,0),FALSE)*J$10</f>
        <v>#REF!</v>
      </c>
      <c r="K94" s="16" t="e">
        <f t="shared" si="15"/>
        <v>#REF!</v>
      </c>
      <c r="L94" s="12"/>
      <c r="M94" s="19" t="e">
        <f t="shared" si="14"/>
        <v>#REF!</v>
      </c>
      <c r="N94" s="41" t="e">
        <f>VLOOKUP($A94,#REF!,MATCH(N$14,fundheading,0),FALSE)</f>
        <v>#REF!</v>
      </c>
      <c r="O94" s="12"/>
      <c r="P94" s="16" t="e">
        <f t="shared" si="16"/>
        <v>#NAME?</v>
      </c>
      <c r="Q94" s="16" t="e">
        <f t="shared" si="16"/>
        <v>#NAME?</v>
      </c>
      <c r="R94" s="16" t="e">
        <f t="shared" si="16"/>
        <v>#NAME?</v>
      </c>
      <c r="S94" s="16" t="e">
        <f t="shared" si="16"/>
        <v>#NAME?</v>
      </c>
      <c r="T94" s="16" t="e">
        <f t="shared" si="16"/>
        <v>#NAME?</v>
      </c>
      <c r="U94" s="16" t="e">
        <f t="shared" si="16"/>
        <v>#NAME?</v>
      </c>
      <c r="V94" s="16" t="e">
        <f t="shared" si="16"/>
        <v>#NAME?</v>
      </c>
      <c r="W94" s="16"/>
      <c r="X94" s="16" t="e">
        <f t="shared" si="17"/>
        <v>#NAME?</v>
      </c>
      <c r="Y94" s="16" t="e">
        <f t="shared" si="18"/>
        <v>#NAME?</v>
      </c>
      <c r="Z94" s="12"/>
      <c r="AA94" s="19" t="e">
        <f t="shared" si="19"/>
        <v>#NAME?</v>
      </c>
    </row>
    <row r="95" spans="1:27" x14ac:dyDescent="0.35">
      <c r="A95" s="4">
        <v>39813</v>
      </c>
      <c r="B95" s="16" t="e">
        <f>VLOOKUP($A95,#REF!,MATCH(B$13,fundheading,0),FALSE)*B$10</f>
        <v>#REF!</v>
      </c>
      <c r="C95" s="16" t="e">
        <f>VLOOKUP($A95,#REF!,MATCH(C$13,fundheading,0),FALSE)*C$10</f>
        <v>#REF!</v>
      </c>
      <c r="D95" s="16" t="e">
        <f>VLOOKUP($A95,#REF!,MATCH(D$13,fundheading,0),FALSE)*D$10</f>
        <v>#REF!</v>
      </c>
      <c r="E95" s="16" t="e">
        <f>VLOOKUP($A95,#REF!,MATCH(E$13,fundheading,0),FALSE)*E$10</f>
        <v>#REF!</v>
      </c>
      <c r="F95" s="16" t="e">
        <f>VLOOKUP($A95,#REF!,MATCH(F$13,fundheading,0),FALSE)*F$10</f>
        <v>#REF!</v>
      </c>
      <c r="G95" s="16" t="e">
        <f>VLOOKUP($A95,#REF!,MATCH(G$13,fundheading,0),FALSE)*G$10</f>
        <v>#REF!</v>
      </c>
      <c r="H95" s="16" t="e">
        <f>VLOOKUP($A95,#REF!,MATCH(H$13,fundheading,0),FALSE)*H$10</f>
        <v>#REF!</v>
      </c>
      <c r="I95" s="16"/>
      <c r="J95" s="16" t="e">
        <f>VLOOKUP($A95,#REF!,MATCH(J$13,fundheading,0),FALSE)*J$10</f>
        <v>#REF!</v>
      </c>
      <c r="K95" s="16" t="e">
        <f t="shared" si="15"/>
        <v>#REF!</v>
      </c>
      <c r="L95" s="12"/>
      <c r="M95" s="19" t="e">
        <f t="shared" si="14"/>
        <v>#REF!</v>
      </c>
      <c r="N95" s="41" t="e">
        <f>VLOOKUP($A95,#REF!,MATCH(N$14,fundheading,0),FALSE)</f>
        <v>#REF!</v>
      </c>
      <c r="O95" s="12"/>
      <c r="P95" s="16" t="e">
        <f t="shared" si="16"/>
        <v>#NAME?</v>
      </c>
      <c r="Q95" s="16" t="e">
        <f t="shared" si="16"/>
        <v>#NAME?</v>
      </c>
      <c r="R95" s="16" t="e">
        <f t="shared" si="16"/>
        <v>#NAME?</v>
      </c>
      <c r="S95" s="16" t="e">
        <f t="shared" si="16"/>
        <v>#NAME?</v>
      </c>
      <c r="T95" s="16" t="e">
        <f t="shared" si="16"/>
        <v>#NAME?</v>
      </c>
      <c r="U95" s="16" t="e">
        <f t="shared" si="16"/>
        <v>#NAME?</v>
      </c>
      <c r="V95" s="16" t="e">
        <f t="shared" si="16"/>
        <v>#NAME?</v>
      </c>
      <c r="W95" s="16"/>
      <c r="X95" s="16" t="e">
        <f t="shared" si="17"/>
        <v>#NAME?</v>
      </c>
      <c r="Y95" s="16" t="e">
        <f t="shared" si="18"/>
        <v>#NAME?</v>
      </c>
      <c r="Z95" s="12"/>
      <c r="AA95" s="19" t="e">
        <f t="shared" si="19"/>
        <v>#NAME?</v>
      </c>
    </row>
    <row r="96" spans="1:27" x14ac:dyDescent="0.35">
      <c r="A96" s="4">
        <v>39903</v>
      </c>
      <c r="B96" s="16" t="e">
        <f>VLOOKUP($A96,#REF!,MATCH(B$13,fundheading,0),FALSE)*B$10</f>
        <v>#REF!</v>
      </c>
      <c r="C96" s="16" t="e">
        <f>VLOOKUP($A96,#REF!,MATCH(C$13,fundheading,0),FALSE)*C$10</f>
        <v>#REF!</v>
      </c>
      <c r="D96" s="16" t="e">
        <f>VLOOKUP($A96,#REF!,MATCH(D$13,fundheading,0),FALSE)*D$10</f>
        <v>#REF!</v>
      </c>
      <c r="E96" s="16" t="e">
        <f>VLOOKUP($A96,#REF!,MATCH(E$13,fundheading,0),FALSE)*E$10</f>
        <v>#REF!</v>
      </c>
      <c r="F96" s="16" t="e">
        <f>VLOOKUP($A96,#REF!,MATCH(F$13,fundheading,0),FALSE)*F$10</f>
        <v>#REF!</v>
      </c>
      <c r="G96" s="16" t="e">
        <f>VLOOKUP($A96,#REF!,MATCH(G$13,fundheading,0),FALSE)*G$10</f>
        <v>#REF!</v>
      </c>
      <c r="H96" s="16" t="e">
        <f>VLOOKUP($A96,#REF!,MATCH(H$13,fundheading,0),FALSE)*H$10</f>
        <v>#REF!</v>
      </c>
      <c r="I96" s="16"/>
      <c r="J96" s="16" t="e">
        <f>VLOOKUP($A96,#REF!,MATCH(J$13,fundheading,0),FALSE)*J$10</f>
        <v>#REF!</v>
      </c>
      <c r="K96" s="16" t="e">
        <f t="shared" si="15"/>
        <v>#REF!</v>
      </c>
      <c r="L96" s="12"/>
      <c r="M96" s="19" t="e">
        <f t="shared" si="14"/>
        <v>#REF!</v>
      </c>
      <c r="N96" s="41" t="e">
        <f>VLOOKUP($A96,#REF!,MATCH(N$14,fundheading,0),FALSE)</f>
        <v>#REF!</v>
      </c>
      <c r="O96" s="12"/>
      <c r="P96" s="16" t="e">
        <f t="shared" si="16"/>
        <v>#NAME?</v>
      </c>
      <c r="Q96" s="16" t="e">
        <f t="shared" si="16"/>
        <v>#NAME?</v>
      </c>
      <c r="R96" s="16" t="e">
        <f t="shared" si="16"/>
        <v>#NAME?</v>
      </c>
      <c r="S96" s="16" t="e">
        <f t="shared" si="16"/>
        <v>#NAME?</v>
      </c>
      <c r="T96" s="16" t="e">
        <f t="shared" si="16"/>
        <v>#NAME?</v>
      </c>
      <c r="U96" s="16" t="e">
        <f t="shared" si="16"/>
        <v>#NAME?</v>
      </c>
      <c r="V96" s="16" t="e">
        <f t="shared" si="16"/>
        <v>#NAME?</v>
      </c>
      <c r="W96" s="16"/>
      <c r="X96" s="16" t="e">
        <f t="shared" si="17"/>
        <v>#NAME?</v>
      </c>
      <c r="Y96" s="16" t="e">
        <f t="shared" si="18"/>
        <v>#NAME?</v>
      </c>
      <c r="Z96" s="12"/>
      <c r="AA96" s="19" t="e">
        <f t="shared" si="19"/>
        <v>#NAME?</v>
      </c>
    </row>
    <row r="97" spans="1:27" x14ac:dyDescent="0.35">
      <c r="A97" s="4">
        <v>39994</v>
      </c>
      <c r="B97" s="16" t="e">
        <f>VLOOKUP($A97,#REF!,MATCH(B$13,fundheading,0),FALSE)*B$10</f>
        <v>#REF!</v>
      </c>
      <c r="C97" s="16" t="e">
        <f>VLOOKUP($A97,#REF!,MATCH(C$13,fundheading,0),FALSE)*C$10</f>
        <v>#REF!</v>
      </c>
      <c r="D97" s="16" t="e">
        <f>VLOOKUP($A97,#REF!,MATCH(D$13,fundheading,0),FALSE)*D$10</f>
        <v>#REF!</v>
      </c>
      <c r="E97" s="16" t="e">
        <f>VLOOKUP($A97,#REF!,MATCH(E$13,fundheading,0),FALSE)*E$10</f>
        <v>#REF!</v>
      </c>
      <c r="F97" s="16" t="e">
        <f>VLOOKUP($A97,#REF!,MATCH(F$13,fundheading,0),FALSE)*F$10</f>
        <v>#REF!</v>
      </c>
      <c r="G97" s="16" t="e">
        <f>VLOOKUP($A97,#REF!,MATCH(G$13,fundheading,0),FALSE)*G$10</f>
        <v>#REF!</v>
      </c>
      <c r="H97" s="16" t="e">
        <f>VLOOKUP($A97,#REF!,MATCH(H$13,fundheading,0),FALSE)*H$10</f>
        <v>#REF!</v>
      </c>
      <c r="I97" s="16"/>
      <c r="J97" s="16" t="e">
        <f>VLOOKUP($A97,#REF!,MATCH(J$13,fundheading,0),FALSE)*J$10</f>
        <v>#REF!</v>
      </c>
      <c r="K97" s="16" t="e">
        <f t="shared" si="15"/>
        <v>#REF!</v>
      </c>
      <c r="L97" s="12"/>
      <c r="M97" s="19" t="e">
        <f t="shared" si="14"/>
        <v>#REF!</v>
      </c>
      <c r="N97" s="41" t="e">
        <f>VLOOKUP($A97,#REF!,MATCH(N$14,fundheading,0),FALSE)</f>
        <v>#REF!</v>
      </c>
      <c r="O97" s="12"/>
      <c r="P97" s="16" t="e">
        <f t="shared" ref="P97:V107" si="20">VLOOKUP($A97,cashflows,MATCH(P$13,fundheading,0),FALSE)*P$10</f>
        <v>#NAME?</v>
      </c>
      <c r="Q97" s="16" t="e">
        <f t="shared" si="20"/>
        <v>#NAME?</v>
      </c>
      <c r="R97" s="16" t="e">
        <f t="shared" si="20"/>
        <v>#NAME?</v>
      </c>
      <c r="S97" s="16" t="e">
        <f t="shared" si="20"/>
        <v>#NAME?</v>
      </c>
      <c r="T97" s="16" t="e">
        <f t="shared" si="20"/>
        <v>#NAME?</v>
      </c>
      <c r="U97" s="16" t="e">
        <f t="shared" si="20"/>
        <v>#NAME?</v>
      </c>
      <c r="V97" s="16" t="e">
        <f t="shared" si="20"/>
        <v>#NAME?</v>
      </c>
      <c r="W97" s="16"/>
      <c r="X97" s="16" t="e">
        <f t="shared" si="17"/>
        <v>#NAME?</v>
      </c>
      <c r="Y97" s="16" t="e">
        <f t="shared" si="18"/>
        <v>#NAME?</v>
      </c>
      <c r="Z97" s="12"/>
      <c r="AA97" s="19" t="e">
        <f t="shared" si="19"/>
        <v>#NAME?</v>
      </c>
    </row>
    <row r="98" spans="1:27" x14ac:dyDescent="0.35">
      <c r="A98" s="4">
        <v>40086</v>
      </c>
      <c r="B98" s="16" t="e">
        <f>VLOOKUP($A98,#REF!,MATCH(B$13,fundheading,0),FALSE)*B$10</f>
        <v>#REF!</v>
      </c>
      <c r="C98" s="16" t="e">
        <f>VLOOKUP($A98,#REF!,MATCH(C$13,fundheading,0),FALSE)*C$10</f>
        <v>#REF!</v>
      </c>
      <c r="D98" s="16" t="e">
        <f>VLOOKUP($A98,#REF!,MATCH(D$13,fundheading,0),FALSE)*D$10</f>
        <v>#REF!</v>
      </c>
      <c r="E98" s="16" t="e">
        <f>VLOOKUP($A98,#REF!,MATCH(E$13,fundheading,0),FALSE)*E$10</f>
        <v>#REF!</v>
      </c>
      <c r="F98" s="16" t="e">
        <f>VLOOKUP($A98,#REF!,MATCH(F$13,fundheading,0),FALSE)*F$10</f>
        <v>#REF!</v>
      </c>
      <c r="G98" s="16" t="e">
        <f>VLOOKUP($A98,#REF!,MATCH(G$13,fundheading,0),FALSE)*G$10</f>
        <v>#REF!</v>
      </c>
      <c r="H98" s="16" t="e">
        <f>VLOOKUP($A98,#REF!,MATCH(H$13,fundheading,0),FALSE)*H$10</f>
        <v>#REF!</v>
      </c>
      <c r="I98" s="16"/>
      <c r="J98" s="16" t="e">
        <f>VLOOKUP($A98,#REF!,MATCH(J$13,fundheading,0),FALSE)*J$10</f>
        <v>#REF!</v>
      </c>
      <c r="K98" s="16" t="e">
        <f t="shared" si="15"/>
        <v>#REF!</v>
      </c>
      <c r="L98" s="12"/>
      <c r="M98" s="19" t="e">
        <f t="shared" si="14"/>
        <v>#REF!</v>
      </c>
      <c r="N98" s="41" t="e">
        <f>VLOOKUP($A98,#REF!,MATCH(N$14,fundheading,0),FALSE)</f>
        <v>#REF!</v>
      </c>
      <c r="O98" s="12"/>
      <c r="P98" s="16" t="e">
        <f t="shared" si="20"/>
        <v>#NAME?</v>
      </c>
      <c r="Q98" s="16" t="e">
        <f t="shared" si="20"/>
        <v>#NAME?</v>
      </c>
      <c r="R98" s="16" t="e">
        <f t="shared" si="20"/>
        <v>#NAME?</v>
      </c>
      <c r="S98" s="16" t="e">
        <f t="shared" si="20"/>
        <v>#NAME?</v>
      </c>
      <c r="T98" s="16" t="e">
        <f t="shared" si="20"/>
        <v>#NAME?</v>
      </c>
      <c r="U98" s="16" t="e">
        <f t="shared" si="20"/>
        <v>#NAME?</v>
      </c>
      <c r="V98" s="16" t="e">
        <f t="shared" si="20"/>
        <v>#NAME?</v>
      </c>
      <c r="W98" s="16"/>
      <c r="X98" s="16" t="e">
        <f t="shared" si="17"/>
        <v>#NAME?</v>
      </c>
      <c r="Y98" s="16" t="e">
        <f t="shared" si="18"/>
        <v>#NAME?</v>
      </c>
      <c r="Z98" s="12"/>
      <c r="AA98" s="19" t="e">
        <f t="shared" si="19"/>
        <v>#NAME?</v>
      </c>
    </row>
    <row r="99" spans="1:27" x14ac:dyDescent="0.35">
      <c r="A99" s="4">
        <v>40178</v>
      </c>
      <c r="B99" s="16" t="e">
        <f>VLOOKUP($A99,#REF!,MATCH(B$13,fundheading,0),FALSE)*B$10</f>
        <v>#REF!</v>
      </c>
      <c r="C99" s="16" t="e">
        <f>VLOOKUP($A99,#REF!,MATCH(C$13,fundheading,0),FALSE)*C$10</f>
        <v>#REF!</v>
      </c>
      <c r="D99" s="16" t="e">
        <f>VLOOKUP($A99,#REF!,MATCH(D$13,fundheading,0),FALSE)*D$10</f>
        <v>#REF!</v>
      </c>
      <c r="E99" s="16" t="e">
        <f>VLOOKUP($A99,#REF!,MATCH(E$13,fundheading,0),FALSE)*E$10</f>
        <v>#REF!</v>
      </c>
      <c r="F99" s="16" t="e">
        <f>VLOOKUP($A99,#REF!,MATCH(F$13,fundheading,0),FALSE)*F$10</f>
        <v>#REF!</v>
      </c>
      <c r="G99" s="16" t="e">
        <f>VLOOKUP($A99,#REF!,MATCH(G$13,fundheading,0),FALSE)*G$10</f>
        <v>#REF!</v>
      </c>
      <c r="H99" s="16" t="e">
        <f>VLOOKUP($A99,#REF!,MATCH(H$13,fundheading,0),FALSE)*H$10</f>
        <v>#REF!</v>
      </c>
      <c r="I99" s="16"/>
      <c r="J99" s="16" t="e">
        <f>VLOOKUP($A99,#REF!,MATCH(J$13,fundheading,0),FALSE)*J$10</f>
        <v>#REF!</v>
      </c>
      <c r="K99" s="16" t="e">
        <f t="shared" si="15"/>
        <v>#REF!</v>
      </c>
      <c r="L99" s="12"/>
      <c r="M99" s="19" t="e">
        <f t="shared" si="14"/>
        <v>#REF!</v>
      </c>
      <c r="N99" s="41" t="e">
        <f>VLOOKUP($A99,#REF!,MATCH(N$14,fundheading,0),FALSE)</f>
        <v>#REF!</v>
      </c>
      <c r="O99" s="12"/>
      <c r="P99" s="16" t="e">
        <f t="shared" si="20"/>
        <v>#NAME?</v>
      </c>
      <c r="Q99" s="16" t="e">
        <f t="shared" si="20"/>
        <v>#NAME?</v>
      </c>
      <c r="R99" s="16" t="e">
        <f t="shared" si="20"/>
        <v>#NAME?</v>
      </c>
      <c r="S99" s="16" t="e">
        <f t="shared" si="20"/>
        <v>#NAME?</v>
      </c>
      <c r="T99" s="16" t="e">
        <f t="shared" si="20"/>
        <v>#NAME?</v>
      </c>
      <c r="U99" s="16" t="e">
        <f t="shared" si="20"/>
        <v>#NAME?</v>
      </c>
      <c r="V99" s="16" t="e">
        <f t="shared" si="20"/>
        <v>#NAME?</v>
      </c>
      <c r="W99" s="16"/>
      <c r="X99" s="16" t="e">
        <f t="shared" si="17"/>
        <v>#NAME?</v>
      </c>
      <c r="Y99" s="16" t="e">
        <f t="shared" si="18"/>
        <v>#NAME?</v>
      </c>
      <c r="Z99" s="12"/>
      <c r="AA99" s="19" t="e">
        <f t="shared" si="19"/>
        <v>#NAME?</v>
      </c>
    </row>
    <row r="100" spans="1:27" x14ac:dyDescent="0.35">
      <c r="A100" s="4">
        <v>40268</v>
      </c>
      <c r="B100" s="16" t="e">
        <f>VLOOKUP($A100,#REF!,MATCH(B$13,fundheading,0),FALSE)*B$10</f>
        <v>#REF!</v>
      </c>
      <c r="C100" s="16" t="e">
        <f>VLOOKUP($A100,#REF!,MATCH(C$13,fundheading,0),FALSE)*C$10</f>
        <v>#REF!</v>
      </c>
      <c r="D100" s="16" t="e">
        <f>VLOOKUP($A100,#REF!,MATCH(D$13,fundheading,0),FALSE)*D$10</f>
        <v>#REF!</v>
      </c>
      <c r="E100" s="16" t="e">
        <f>VLOOKUP($A100,#REF!,MATCH(E$13,fundheading,0),FALSE)*E$10</f>
        <v>#REF!</v>
      </c>
      <c r="F100" s="16" t="e">
        <f>VLOOKUP($A100,#REF!,MATCH(F$13,fundheading,0),FALSE)*F$10</f>
        <v>#REF!</v>
      </c>
      <c r="G100" s="16" t="e">
        <f>VLOOKUP($A100,#REF!,MATCH(G$13,fundheading,0),FALSE)*G$10</f>
        <v>#REF!</v>
      </c>
      <c r="H100" s="16" t="e">
        <f>VLOOKUP($A100,#REF!,MATCH(H$13,fundheading,0),FALSE)*H$10</f>
        <v>#REF!</v>
      </c>
      <c r="I100" s="16"/>
      <c r="J100" s="16" t="e">
        <f>VLOOKUP($A100,#REF!,MATCH(J$13,fundheading,0),FALSE)*J$10</f>
        <v>#REF!</v>
      </c>
      <c r="K100" s="16" t="e">
        <f t="shared" si="15"/>
        <v>#REF!</v>
      </c>
      <c r="L100" s="12"/>
      <c r="M100" s="19" t="e">
        <f t="shared" si="14"/>
        <v>#REF!</v>
      </c>
      <c r="N100" s="41" t="e">
        <f>VLOOKUP($A100,#REF!,MATCH(N$14,fundheading,0),FALSE)</f>
        <v>#REF!</v>
      </c>
      <c r="O100" s="12"/>
      <c r="P100" s="16" t="e">
        <f t="shared" si="20"/>
        <v>#NAME?</v>
      </c>
      <c r="Q100" s="16" t="e">
        <f t="shared" si="20"/>
        <v>#NAME?</v>
      </c>
      <c r="R100" s="16" t="e">
        <f t="shared" si="20"/>
        <v>#NAME?</v>
      </c>
      <c r="S100" s="16" t="e">
        <f t="shared" si="20"/>
        <v>#NAME?</v>
      </c>
      <c r="T100" s="16" t="e">
        <f t="shared" si="20"/>
        <v>#NAME?</v>
      </c>
      <c r="U100" s="16" t="e">
        <f t="shared" si="20"/>
        <v>#NAME?</v>
      </c>
      <c r="V100" s="16" t="e">
        <f t="shared" si="20"/>
        <v>#NAME?</v>
      </c>
      <c r="W100" s="16"/>
      <c r="X100" s="16" t="e">
        <f t="shared" si="17"/>
        <v>#NAME?</v>
      </c>
      <c r="Y100" s="16" t="e">
        <f t="shared" si="18"/>
        <v>#NAME?</v>
      </c>
      <c r="Z100" s="12"/>
      <c r="AA100" s="19" t="e">
        <f t="shared" si="19"/>
        <v>#NAME?</v>
      </c>
    </row>
    <row r="101" spans="1:27" x14ac:dyDescent="0.35">
      <c r="A101" s="4">
        <v>40359</v>
      </c>
      <c r="B101" s="16" t="e">
        <f>VLOOKUP($A101,#REF!,MATCH(B$13,fundheading,0),FALSE)*B$10</f>
        <v>#REF!</v>
      </c>
      <c r="C101" s="16" t="e">
        <f>VLOOKUP($A101,#REF!,MATCH(C$13,fundheading,0),FALSE)*C$10</f>
        <v>#REF!</v>
      </c>
      <c r="D101" s="16" t="e">
        <f>VLOOKUP($A101,#REF!,MATCH(D$13,fundheading,0),FALSE)*D$10</f>
        <v>#REF!</v>
      </c>
      <c r="E101" s="16" t="e">
        <f>VLOOKUP($A101,#REF!,MATCH(E$13,fundheading,0),FALSE)*E$10</f>
        <v>#REF!</v>
      </c>
      <c r="F101" s="16" t="e">
        <f>VLOOKUP($A101,#REF!,MATCH(F$13,fundheading,0),FALSE)*F$10</f>
        <v>#REF!</v>
      </c>
      <c r="G101" s="16" t="e">
        <f>VLOOKUP($A101,#REF!,MATCH(G$13,fundheading,0),FALSE)*G$10</f>
        <v>#REF!</v>
      </c>
      <c r="H101" s="16" t="e">
        <f>VLOOKUP($A101,#REF!,MATCH(H$13,fundheading,0),FALSE)*H$10</f>
        <v>#REF!</v>
      </c>
      <c r="I101" s="16"/>
      <c r="J101" s="16" t="e">
        <f>VLOOKUP($A101,#REF!,MATCH(J$13,fundheading,0),FALSE)*J$10</f>
        <v>#REF!</v>
      </c>
      <c r="K101" s="16" t="e">
        <f t="shared" si="15"/>
        <v>#REF!</v>
      </c>
      <c r="L101" s="12"/>
      <c r="M101" s="19" t="e">
        <f t="shared" si="14"/>
        <v>#REF!</v>
      </c>
      <c r="N101" s="41" t="e">
        <f>VLOOKUP($A101,#REF!,MATCH(N$14,fundheading,0),FALSE)</f>
        <v>#REF!</v>
      </c>
      <c r="O101" s="12"/>
      <c r="P101" s="16" t="e">
        <f t="shared" si="20"/>
        <v>#NAME?</v>
      </c>
      <c r="Q101" s="16" t="e">
        <f t="shared" si="20"/>
        <v>#NAME?</v>
      </c>
      <c r="R101" s="16" t="e">
        <f t="shared" si="20"/>
        <v>#NAME?</v>
      </c>
      <c r="S101" s="16" t="e">
        <f t="shared" si="20"/>
        <v>#NAME?</v>
      </c>
      <c r="T101" s="16" t="e">
        <f t="shared" si="20"/>
        <v>#NAME?</v>
      </c>
      <c r="U101" s="16" t="e">
        <f t="shared" si="20"/>
        <v>#NAME?</v>
      </c>
      <c r="V101" s="16" t="e">
        <f t="shared" si="20"/>
        <v>#NAME?</v>
      </c>
      <c r="W101" s="16"/>
      <c r="X101" s="16" t="e">
        <f t="shared" si="17"/>
        <v>#NAME?</v>
      </c>
      <c r="Y101" s="16" t="e">
        <f t="shared" si="18"/>
        <v>#NAME?</v>
      </c>
      <c r="Z101" s="12"/>
      <c r="AA101" s="19" t="e">
        <f t="shared" si="19"/>
        <v>#NAME?</v>
      </c>
    </row>
    <row r="102" spans="1:27" x14ac:dyDescent="0.35">
      <c r="A102" s="4">
        <v>40451</v>
      </c>
      <c r="B102" s="16" t="e">
        <f>VLOOKUP($A102,#REF!,MATCH(B$13,fundheading,0),FALSE)*B$10</f>
        <v>#REF!</v>
      </c>
      <c r="C102" s="16" t="e">
        <f>VLOOKUP($A102,#REF!,MATCH(C$13,fundheading,0),FALSE)*C$10</f>
        <v>#REF!</v>
      </c>
      <c r="D102" s="16" t="e">
        <f>VLOOKUP($A102,#REF!,MATCH(D$13,fundheading,0),FALSE)*D$10</f>
        <v>#REF!</v>
      </c>
      <c r="E102" s="16" t="e">
        <f>VLOOKUP($A102,#REF!,MATCH(E$13,fundheading,0),FALSE)*E$10</f>
        <v>#REF!</v>
      </c>
      <c r="F102" s="16" t="e">
        <f>VLOOKUP($A102,#REF!,MATCH(F$13,fundheading,0),FALSE)*F$10</f>
        <v>#REF!</v>
      </c>
      <c r="G102" s="16" t="e">
        <f>VLOOKUP($A102,#REF!,MATCH(G$13,fundheading,0),FALSE)*G$10</f>
        <v>#REF!</v>
      </c>
      <c r="H102" s="16" t="e">
        <f>VLOOKUP($A102,#REF!,MATCH(H$13,fundheading,0),FALSE)*H$10</f>
        <v>#REF!</v>
      </c>
      <c r="I102" s="16"/>
      <c r="J102" s="16" t="e">
        <f>VLOOKUP($A102,#REF!,MATCH(J$13,fundheading,0),FALSE)*J$10</f>
        <v>#REF!</v>
      </c>
      <c r="K102" s="16" t="e">
        <f t="shared" si="15"/>
        <v>#REF!</v>
      </c>
      <c r="L102" s="12"/>
      <c r="M102" s="19" t="e">
        <f t="shared" si="14"/>
        <v>#REF!</v>
      </c>
      <c r="N102" s="41" t="e">
        <f>VLOOKUP($A102,#REF!,MATCH(N$14,fundheading,0),FALSE)</f>
        <v>#REF!</v>
      </c>
      <c r="O102" s="12"/>
      <c r="P102" s="16" t="e">
        <f t="shared" si="20"/>
        <v>#NAME?</v>
      </c>
      <c r="Q102" s="16" t="e">
        <f t="shared" si="20"/>
        <v>#NAME?</v>
      </c>
      <c r="R102" s="16" t="e">
        <f t="shared" si="20"/>
        <v>#NAME?</v>
      </c>
      <c r="S102" s="16" t="e">
        <f t="shared" si="20"/>
        <v>#NAME?</v>
      </c>
      <c r="T102" s="16" t="e">
        <f t="shared" si="20"/>
        <v>#NAME?</v>
      </c>
      <c r="U102" s="16" t="e">
        <f t="shared" si="20"/>
        <v>#NAME?</v>
      </c>
      <c r="V102" s="16" t="e">
        <f t="shared" si="20"/>
        <v>#NAME?</v>
      </c>
      <c r="W102" s="16"/>
      <c r="X102" s="16" t="e">
        <f t="shared" si="17"/>
        <v>#NAME?</v>
      </c>
      <c r="Y102" s="16" t="e">
        <f t="shared" si="18"/>
        <v>#NAME?</v>
      </c>
      <c r="Z102" s="12"/>
      <c r="AA102" s="19" t="e">
        <f t="shared" si="19"/>
        <v>#NAME?</v>
      </c>
    </row>
    <row r="103" spans="1:27" x14ac:dyDescent="0.35">
      <c r="A103" s="4">
        <v>40543</v>
      </c>
      <c r="B103" s="16" t="e">
        <f>VLOOKUP($A103,#REF!,MATCH(B$13,fundheading,0),FALSE)*B$10</f>
        <v>#REF!</v>
      </c>
      <c r="C103" s="16" t="e">
        <f>VLOOKUP($A103,#REF!,MATCH(C$13,fundheading,0),FALSE)*C$10</f>
        <v>#REF!</v>
      </c>
      <c r="D103" s="16" t="e">
        <f>VLOOKUP($A103,#REF!,MATCH(D$13,fundheading,0),FALSE)*D$10</f>
        <v>#REF!</v>
      </c>
      <c r="E103" s="16" t="e">
        <f>VLOOKUP($A103,#REF!,MATCH(E$13,fundheading,0),FALSE)*E$10</f>
        <v>#REF!</v>
      </c>
      <c r="F103" s="16" t="e">
        <f>VLOOKUP($A103,#REF!,MATCH(F$13,fundheading,0),FALSE)*F$10</f>
        <v>#REF!</v>
      </c>
      <c r="G103" s="16" t="e">
        <f>VLOOKUP($A103,#REF!,MATCH(G$13,fundheading,0),FALSE)*G$10</f>
        <v>#REF!</v>
      </c>
      <c r="H103" s="16" t="e">
        <f>VLOOKUP($A103,#REF!,MATCH(H$13,fundheading,0),FALSE)*H$10</f>
        <v>#REF!</v>
      </c>
      <c r="I103" s="16"/>
      <c r="J103" s="16" t="e">
        <f>VLOOKUP($A103,#REF!,MATCH(J$13,fundheading,0),FALSE)*J$10</f>
        <v>#REF!</v>
      </c>
      <c r="K103" s="16" t="e">
        <f t="shared" si="15"/>
        <v>#REF!</v>
      </c>
      <c r="L103" s="12"/>
      <c r="M103" s="19" t="e">
        <f t="shared" si="14"/>
        <v>#REF!</v>
      </c>
      <c r="N103" s="41" t="e">
        <f>VLOOKUP($A103,#REF!,MATCH(N$14,fundheading,0),FALSE)</f>
        <v>#REF!</v>
      </c>
      <c r="O103" s="12"/>
      <c r="P103" s="16" t="e">
        <f t="shared" si="20"/>
        <v>#NAME?</v>
      </c>
      <c r="Q103" s="16" t="e">
        <f t="shared" si="20"/>
        <v>#NAME?</v>
      </c>
      <c r="R103" s="16" t="e">
        <f t="shared" si="20"/>
        <v>#NAME?</v>
      </c>
      <c r="S103" s="16" t="e">
        <f t="shared" si="20"/>
        <v>#NAME?</v>
      </c>
      <c r="T103" s="16" t="e">
        <f t="shared" si="20"/>
        <v>#NAME?</v>
      </c>
      <c r="U103" s="16" t="e">
        <f t="shared" si="20"/>
        <v>#NAME?</v>
      </c>
      <c r="V103" s="16" t="e">
        <f t="shared" si="20"/>
        <v>#NAME?</v>
      </c>
      <c r="W103" s="16"/>
      <c r="X103" s="16" t="e">
        <f t="shared" si="17"/>
        <v>#NAME?</v>
      </c>
      <c r="Y103" s="16" t="e">
        <f t="shared" si="18"/>
        <v>#NAME?</v>
      </c>
      <c r="Z103" s="12"/>
      <c r="AA103" s="19" t="e">
        <f t="shared" si="19"/>
        <v>#NAME?</v>
      </c>
    </row>
    <row r="104" spans="1:27" x14ac:dyDescent="0.35">
      <c r="A104" s="4">
        <v>40633</v>
      </c>
      <c r="B104" s="16" t="e">
        <f>VLOOKUP($A104,#REF!,MATCH(B$13,fundheading,0),FALSE)*B$10</f>
        <v>#REF!</v>
      </c>
      <c r="C104" s="16" t="e">
        <f>VLOOKUP($A104,#REF!,MATCH(C$13,fundheading,0),FALSE)*C$10</f>
        <v>#REF!</v>
      </c>
      <c r="D104" s="16" t="e">
        <f>VLOOKUP($A104,#REF!,MATCH(D$13,fundheading,0),FALSE)*D$10</f>
        <v>#REF!</v>
      </c>
      <c r="E104" s="16" t="e">
        <f>VLOOKUP($A104,#REF!,MATCH(E$13,fundheading,0),FALSE)*E$10</f>
        <v>#REF!</v>
      </c>
      <c r="F104" s="16" t="e">
        <f>VLOOKUP($A104,#REF!,MATCH(F$13,fundheading,0),FALSE)*F$10</f>
        <v>#REF!</v>
      </c>
      <c r="G104" s="16" t="e">
        <f>VLOOKUP($A104,#REF!,MATCH(G$13,fundheading,0),FALSE)*G$10</f>
        <v>#REF!</v>
      </c>
      <c r="H104" s="16" t="e">
        <f>VLOOKUP($A104,#REF!,MATCH(H$13,fundheading,0),FALSE)*H$10</f>
        <v>#REF!</v>
      </c>
      <c r="I104" s="16"/>
      <c r="J104" s="16" t="e">
        <f>VLOOKUP($A104,#REF!,MATCH(J$13,fundheading,0),FALSE)*J$10</f>
        <v>#REF!</v>
      </c>
      <c r="K104" s="16" t="e">
        <f t="shared" si="15"/>
        <v>#REF!</v>
      </c>
      <c r="L104" s="12"/>
      <c r="M104" s="19" t="e">
        <f t="shared" si="14"/>
        <v>#REF!</v>
      </c>
      <c r="N104" s="41" t="e">
        <f>VLOOKUP($A104,#REF!,MATCH(N$14,fundheading,0),FALSE)</f>
        <v>#REF!</v>
      </c>
      <c r="O104" s="12"/>
      <c r="P104" s="16" t="e">
        <f t="shared" si="20"/>
        <v>#NAME?</v>
      </c>
      <c r="Q104" s="16" t="e">
        <f t="shared" si="20"/>
        <v>#NAME?</v>
      </c>
      <c r="R104" s="16" t="e">
        <f t="shared" si="20"/>
        <v>#NAME?</v>
      </c>
      <c r="S104" s="16" t="e">
        <f t="shared" si="20"/>
        <v>#NAME?</v>
      </c>
      <c r="T104" s="16" t="e">
        <f t="shared" si="20"/>
        <v>#NAME?</v>
      </c>
      <c r="U104" s="16" t="e">
        <f t="shared" si="20"/>
        <v>#NAME?</v>
      </c>
      <c r="V104" s="16" t="e">
        <f t="shared" si="20"/>
        <v>#NAME?</v>
      </c>
      <c r="W104" s="16"/>
      <c r="X104" s="16" t="e">
        <f t="shared" si="17"/>
        <v>#NAME?</v>
      </c>
      <c r="Y104" s="16" t="e">
        <f t="shared" si="18"/>
        <v>#NAME?</v>
      </c>
      <c r="Z104" s="12"/>
      <c r="AA104" s="19" t="e">
        <f t="shared" si="19"/>
        <v>#NAME?</v>
      </c>
    </row>
    <row r="105" spans="1:27" x14ac:dyDescent="0.35">
      <c r="A105" s="4">
        <v>40724</v>
      </c>
      <c r="B105" s="16" t="e">
        <f>VLOOKUP($A105,#REF!,MATCH(B$13,fundheading,0),FALSE)*B$10</f>
        <v>#REF!</v>
      </c>
      <c r="C105" s="16" t="e">
        <f>VLOOKUP($A105,#REF!,MATCH(C$13,fundheading,0),FALSE)*C$10</f>
        <v>#REF!</v>
      </c>
      <c r="D105" s="16" t="e">
        <f>VLOOKUP($A105,#REF!,MATCH(D$13,fundheading,0),FALSE)*D$10</f>
        <v>#REF!</v>
      </c>
      <c r="E105" s="16" t="e">
        <f>VLOOKUP($A105,#REF!,MATCH(E$13,fundheading,0),FALSE)*E$10</f>
        <v>#REF!</v>
      </c>
      <c r="F105" s="16" t="e">
        <f>VLOOKUP($A105,#REF!,MATCH(F$13,fundheading,0),FALSE)*F$10</f>
        <v>#REF!</v>
      </c>
      <c r="G105" s="16" t="e">
        <f>VLOOKUP($A105,#REF!,MATCH(G$13,fundheading,0),FALSE)*G$10</f>
        <v>#REF!</v>
      </c>
      <c r="H105" s="16" t="e">
        <f>VLOOKUP($A105,#REF!,MATCH(H$13,fundheading,0),FALSE)*H$10</f>
        <v>#REF!</v>
      </c>
      <c r="I105" s="16"/>
      <c r="J105" s="16" t="e">
        <f>VLOOKUP($A105,#REF!,MATCH(J$13,fundheading,0),FALSE)*J$10</f>
        <v>#REF!</v>
      </c>
      <c r="K105" s="16" t="e">
        <f t="shared" si="15"/>
        <v>#REF!</v>
      </c>
      <c r="L105" s="12"/>
      <c r="M105" s="19" t="e">
        <f t="shared" si="14"/>
        <v>#REF!</v>
      </c>
      <c r="N105" s="41" t="e">
        <f>VLOOKUP($A105,#REF!,MATCH(N$14,fundheading,0),FALSE)</f>
        <v>#REF!</v>
      </c>
      <c r="O105" s="12"/>
      <c r="P105" s="16" t="e">
        <f t="shared" si="20"/>
        <v>#NAME?</v>
      </c>
      <c r="Q105" s="16" t="e">
        <f t="shared" si="20"/>
        <v>#NAME?</v>
      </c>
      <c r="R105" s="16" t="e">
        <f t="shared" si="20"/>
        <v>#NAME?</v>
      </c>
      <c r="S105" s="16" t="e">
        <f t="shared" si="20"/>
        <v>#NAME?</v>
      </c>
      <c r="T105" s="16" t="e">
        <f t="shared" si="20"/>
        <v>#NAME?</v>
      </c>
      <c r="U105" s="16" t="e">
        <f t="shared" si="20"/>
        <v>#NAME?</v>
      </c>
      <c r="V105" s="16" t="e">
        <f t="shared" si="20"/>
        <v>#NAME?</v>
      </c>
      <c r="W105" s="16"/>
      <c r="X105" s="16" t="e">
        <f t="shared" si="17"/>
        <v>#NAME?</v>
      </c>
      <c r="Y105" s="16" t="e">
        <f t="shared" si="18"/>
        <v>#NAME?</v>
      </c>
      <c r="Z105" s="12"/>
      <c r="AA105" s="19" t="e">
        <f t="shared" si="19"/>
        <v>#NAME?</v>
      </c>
    </row>
    <row r="106" spans="1:27" x14ac:dyDescent="0.35">
      <c r="A106" s="4">
        <v>40816</v>
      </c>
      <c r="B106" s="16" t="e">
        <f>VLOOKUP($A106,#REF!,MATCH(B$13,fundheading,0),FALSE)*B$10</f>
        <v>#REF!</v>
      </c>
      <c r="C106" s="16" t="e">
        <f>VLOOKUP($A106,#REF!,MATCH(C$13,fundheading,0),FALSE)*C$10</f>
        <v>#REF!</v>
      </c>
      <c r="D106" s="16" t="e">
        <f>VLOOKUP($A106,#REF!,MATCH(D$13,fundheading,0),FALSE)*D$10</f>
        <v>#REF!</v>
      </c>
      <c r="E106" s="16" t="e">
        <f>VLOOKUP($A106,#REF!,MATCH(E$13,fundheading,0),FALSE)*E$10</f>
        <v>#REF!</v>
      </c>
      <c r="F106" s="16" t="e">
        <f>VLOOKUP($A106,#REF!,MATCH(F$13,fundheading,0),FALSE)*F$10</f>
        <v>#REF!</v>
      </c>
      <c r="G106" s="16" t="e">
        <f>VLOOKUP($A106,#REF!,MATCH(G$13,fundheading,0),FALSE)*G$10</f>
        <v>#REF!</v>
      </c>
      <c r="H106" s="16" t="e">
        <f>VLOOKUP($A106,#REF!,MATCH(H$13,fundheading,0),FALSE)*H$10</f>
        <v>#REF!</v>
      </c>
      <c r="I106" s="16"/>
      <c r="J106" s="16" t="e">
        <f>VLOOKUP($A106,#REF!,MATCH(J$13,fundheading,0),FALSE)*J$10</f>
        <v>#REF!</v>
      </c>
      <c r="K106" s="16" t="e">
        <f t="shared" si="15"/>
        <v>#REF!</v>
      </c>
      <c r="L106" s="12"/>
      <c r="M106" s="19" t="e">
        <f t="shared" si="14"/>
        <v>#REF!</v>
      </c>
      <c r="N106" s="41" t="e">
        <f>VLOOKUP($A106,#REF!,MATCH(N$14,fundheading,0),FALSE)</f>
        <v>#REF!</v>
      </c>
      <c r="O106" s="12"/>
      <c r="P106" s="16" t="e">
        <f t="shared" si="20"/>
        <v>#NAME?</v>
      </c>
      <c r="Q106" s="16" t="e">
        <f t="shared" si="20"/>
        <v>#NAME?</v>
      </c>
      <c r="R106" s="16" t="e">
        <f t="shared" si="20"/>
        <v>#NAME?</v>
      </c>
      <c r="S106" s="16" t="e">
        <f t="shared" si="20"/>
        <v>#NAME?</v>
      </c>
      <c r="T106" s="16" t="e">
        <f t="shared" si="20"/>
        <v>#NAME?</v>
      </c>
      <c r="U106" s="16" t="e">
        <f t="shared" si="20"/>
        <v>#NAME?</v>
      </c>
      <c r="V106" s="16" t="e">
        <f t="shared" si="20"/>
        <v>#NAME?</v>
      </c>
      <c r="W106" s="16"/>
      <c r="X106" s="16" t="e">
        <f t="shared" si="17"/>
        <v>#NAME?</v>
      </c>
      <c r="Y106" s="16" t="e">
        <f t="shared" si="18"/>
        <v>#NAME?</v>
      </c>
      <c r="Z106" s="12"/>
      <c r="AA106" s="19" t="e">
        <f t="shared" si="19"/>
        <v>#NAME?</v>
      </c>
    </row>
    <row r="107" spans="1:27" x14ac:dyDescent="0.35">
      <c r="A107" s="4">
        <v>40908</v>
      </c>
      <c r="B107" s="16" t="e">
        <f>VLOOKUP($A107,#REF!,MATCH(B$13,fundheading,0),FALSE)*B$10</f>
        <v>#REF!</v>
      </c>
      <c r="C107" s="16" t="e">
        <f>VLOOKUP($A107,#REF!,MATCH(C$13,fundheading,0),FALSE)*C$10</f>
        <v>#REF!</v>
      </c>
      <c r="D107" s="16" t="e">
        <f>VLOOKUP($A107,#REF!,MATCH(D$13,fundheading,0),FALSE)*D$10</f>
        <v>#REF!</v>
      </c>
      <c r="E107" s="16" t="e">
        <f>VLOOKUP($A107,#REF!,MATCH(E$13,fundheading,0),FALSE)*E$10</f>
        <v>#REF!</v>
      </c>
      <c r="F107" s="16" t="e">
        <f>VLOOKUP($A107,#REF!,MATCH(F$13,fundheading,0),FALSE)*F$10</f>
        <v>#REF!</v>
      </c>
      <c r="G107" s="16" t="e">
        <f>VLOOKUP($A107,#REF!,MATCH(G$13,fundheading,0),FALSE)*G$10</f>
        <v>#REF!</v>
      </c>
      <c r="H107" s="16" t="e">
        <f>VLOOKUP($A107,#REF!,MATCH(H$13,fundheading,0),FALSE)*H$10</f>
        <v>#REF!</v>
      </c>
      <c r="I107" s="16"/>
      <c r="J107" s="16" t="e">
        <f>VLOOKUP($A107,#REF!,MATCH(J$13,fundheading,0),FALSE)*J$10</f>
        <v>#REF!</v>
      </c>
      <c r="K107" s="16" t="e">
        <f t="shared" si="15"/>
        <v>#REF!</v>
      </c>
      <c r="L107" s="12"/>
      <c r="M107" s="19" t="e">
        <f t="shared" si="14"/>
        <v>#REF!</v>
      </c>
      <c r="N107" s="41" t="e">
        <f>VLOOKUP($A107,#REF!,MATCH(N$14,fundheading,0),FALSE)</f>
        <v>#REF!</v>
      </c>
      <c r="O107" s="12"/>
      <c r="P107" s="16" t="e">
        <f t="shared" si="20"/>
        <v>#NAME?</v>
      </c>
      <c r="Q107" s="16" t="e">
        <f t="shared" si="20"/>
        <v>#NAME?</v>
      </c>
      <c r="R107" s="16" t="e">
        <f t="shared" si="20"/>
        <v>#NAME?</v>
      </c>
      <c r="S107" s="16" t="e">
        <f t="shared" si="20"/>
        <v>#NAME?</v>
      </c>
      <c r="T107" s="16" t="e">
        <f t="shared" si="20"/>
        <v>#NAME?</v>
      </c>
      <c r="U107" s="16" t="e">
        <f t="shared" si="20"/>
        <v>#NAME?</v>
      </c>
      <c r="V107" s="16" t="e">
        <f t="shared" si="20"/>
        <v>#NAME?</v>
      </c>
      <c r="W107" s="16"/>
      <c r="X107" s="16" t="e">
        <f t="shared" si="17"/>
        <v>#NAME?</v>
      </c>
      <c r="Y107" s="16" t="e">
        <f t="shared" si="18"/>
        <v>#NAME?</v>
      </c>
      <c r="Z107" s="12"/>
      <c r="AA107" s="19" t="e">
        <f t="shared" si="19"/>
        <v>#NAME?</v>
      </c>
    </row>
    <row r="108" spans="1:27" x14ac:dyDescent="0.35">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row>
    <row r="109" spans="1:27" ht="18" thickBot="1" x14ac:dyDescent="0.4">
      <c r="A109" s="6" t="s">
        <v>9</v>
      </c>
      <c r="B109" s="14" t="e">
        <f t="shared" ref="B109:H109" si="21">SUM(B17:B108)</f>
        <v>#REF!</v>
      </c>
      <c r="C109" s="14" t="e">
        <f t="shared" si="21"/>
        <v>#REF!</v>
      </c>
      <c r="D109" s="14" t="e">
        <f t="shared" si="21"/>
        <v>#REF!</v>
      </c>
      <c r="E109" s="14" t="e">
        <f t="shared" si="21"/>
        <v>#REF!</v>
      </c>
      <c r="F109" s="14" t="e">
        <f t="shared" si="21"/>
        <v>#REF!</v>
      </c>
      <c r="G109" s="14" t="e">
        <f t="shared" si="21"/>
        <v>#REF!</v>
      </c>
      <c r="H109" s="14" t="e">
        <f t="shared" si="21"/>
        <v>#REF!</v>
      </c>
      <c r="I109" s="12"/>
      <c r="J109" s="14" t="e">
        <f>SUM(J17:J108)</f>
        <v>#REF!</v>
      </c>
      <c r="K109" s="13" t="e">
        <f>SUM(K17:K108)</f>
        <v>#REF!</v>
      </c>
      <c r="L109" s="12"/>
      <c r="M109" s="13" t="e">
        <f>SUM(M17:M108)</f>
        <v>#REF!</v>
      </c>
      <c r="N109" s="38"/>
      <c r="O109" s="12"/>
      <c r="P109" s="14" t="e">
        <f t="shared" ref="P109:V109" si="22">SUM(P17:P108)</f>
        <v>#NAME?</v>
      </c>
      <c r="Q109" s="14" t="e">
        <f t="shared" si="22"/>
        <v>#NAME?</v>
      </c>
      <c r="R109" s="14" t="e">
        <f t="shared" si="22"/>
        <v>#NAME?</v>
      </c>
      <c r="S109" s="14" t="e">
        <f t="shared" si="22"/>
        <v>#NAME?</v>
      </c>
      <c r="T109" s="14" t="e">
        <f t="shared" si="22"/>
        <v>#NAME?</v>
      </c>
      <c r="U109" s="14" t="e">
        <f t="shared" si="22"/>
        <v>#NAME?</v>
      </c>
      <c r="V109" s="14" t="e">
        <f t="shared" si="22"/>
        <v>#NAME?</v>
      </c>
      <c r="W109" s="12"/>
      <c r="X109" s="14" t="e">
        <f>SUM(X17:X108)</f>
        <v>#NAME?</v>
      </c>
      <c r="Y109" s="13" t="e">
        <f>SUM(Y17:Y108)</f>
        <v>#NAME?</v>
      </c>
      <c r="Z109" s="12"/>
      <c r="AA109" s="13" t="e">
        <f>SUM(AA17:AA108)</f>
        <v>#NAME?</v>
      </c>
    </row>
    <row r="110" spans="1:27" ht="18.75" thickTop="1" thickBot="1" x14ac:dyDescent="0.4">
      <c r="N110" s="35"/>
    </row>
    <row r="111" spans="1:27" ht="18" thickBot="1" x14ac:dyDescent="0.4">
      <c r="A111" s="5" t="s">
        <v>9</v>
      </c>
      <c r="B111" s="8" t="e">
        <f>VLOOKUP($A111,#REF!,MATCH(B$13,fundheading,0),FALSE)*B$10-B109</f>
        <v>#REF!</v>
      </c>
      <c r="C111" s="8" t="e">
        <f>VLOOKUP($A111,#REF!,MATCH(C$13,fundheading,0),FALSE)*C$10-C109</f>
        <v>#REF!</v>
      </c>
      <c r="D111" s="8" t="e">
        <f>VLOOKUP($A111,#REF!,MATCH(D$13,fundheading,0),FALSE)*D$10-D109</f>
        <v>#REF!</v>
      </c>
      <c r="E111" s="8" t="e">
        <f>VLOOKUP($A111,#REF!,MATCH(E$13,fundheading,0),FALSE)*E$10-E109</f>
        <v>#REF!</v>
      </c>
      <c r="F111" s="8" t="e">
        <f>VLOOKUP($A111,#REF!,MATCH(F$13,fundheading,0),FALSE)*F$10-F109</f>
        <v>#REF!</v>
      </c>
      <c r="G111" s="8" t="e">
        <f>VLOOKUP($A111,#REF!,MATCH(G$13,fundheading,0),FALSE)*G$10-G109</f>
        <v>#REF!</v>
      </c>
      <c r="H111" s="8" t="e">
        <f>VLOOKUP($A111,#REF!,MATCH(H$13,fundheading,0),FALSE)*H$10-H109</f>
        <v>#REF!</v>
      </c>
      <c r="I111" s="49"/>
      <c r="J111" s="8" t="e">
        <f>VLOOKUP($A111,#REF!,MATCH(J$13,fundheading,0),FALSE)*J$10-J109</f>
        <v>#REF!</v>
      </c>
      <c r="K111" s="8" t="e">
        <f t="shared" ref="K111" si="23">J111*$A$3</f>
        <v>#REF!</v>
      </c>
      <c r="L111" s="10"/>
      <c r="M111" s="8" t="e">
        <f>B111+C111+D111+K111</f>
        <v>#REF!</v>
      </c>
      <c r="N111" s="40"/>
      <c r="O111" s="39"/>
      <c r="P111" s="8" t="e">
        <f t="shared" ref="P111:V111" si="24">VLOOKUP($A111,cashflows,MATCH(P$13,fundheading,0),FALSE)*P$10-P109</f>
        <v>#NAME?</v>
      </c>
      <c r="Q111" s="8" t="e">
        <f t="shared" si="24"/>
        <v>#NAME?</v>
      </c>
      <c r="R111" s="8" t="e">
        <f t="shared" si="24"/>
        <v>#NAME?</v>
      </c>
      <c r="S111" s="8" t="e">
        <f t="shared" si="24"/>
        <v>#NAME?</v>
      </c>
      <c r="T111" s="8" t="e">
        <f t="shared" si="24"/>
        <v>#NAME?</v>
      </c>
      <c r="U111" s="8" t="e">
        <f t="shared" si="24"/>
        <v>#NAME?</v>
      </c>
      <c r="V111" s="8" t="e">
        <f t="shared" si="24"/>
        <v>#NAME?</v>
      </c>
      <c r="W111" s="11"/>
      <c r="X111" s="8" t="e">
        <f>VLOOKUP($A111,cashflows,MATCH(X$13,fundheading,0),FALSE)*X$10-X109</f>
        <v>#NAME?</v>
      </c>
      <c r="Y111" s="9" t="e">
        <f t="shared" ref="Y111" si="25">X111*$A$3</f>
        <v>#NAME?</v>
      </c>
      <c r="AA111" s="7" t="e">
        <f>P111+Q111+R111+Y111</f>
        <v>#NAME?</v>
      </c>
    </row>
    <row r="112" spans="1:27" x14ac:dyDescent="0.35">
      <c r="A112" s="5" t="s">
        <v>13</v>
      </c>
      <c r="N112" s="42"/>
    </row>
    <row r="113" spans="2:27" x14ac:dyDescent="0.35">
      <c r="N113" s="42"/>
    </row>
    <row r="114" spans="2:27" x14ac:dyDescent="0.35">
      <c r="B114" s="52" t="str">
        <f>IF(ISERROR(XIRR(B66:B107,$A$66:$A$107)),"-",XIRR(B66:B107,$A$66:$A$107))</f>
        <v>-</v>
      </c>
      <c r="C114" s="52" t="str">
        <f>IF(ISERROR(XIRR(C85:C107,$A$85:$A$107)),"-",XIRR(C85:C107,$A$85:$A$107))</f>
        <v>-</v>
      </c>
      <c r="D114" s="52" t="str">
        <f>IF(ISERROR(XIRR(D96:D107,$A$96:$A$107)),"-",XIRR(D96:D107,$A$96:$A$107))</f>
        <v>-</v>
      </c>
      <c r="E114" s="52" t="str">
        <f>IF(ISERROR(XIRR(E17:E107,$A$17:$A$107)),"-",XIRR(E17:E107,$A$17:$A$107))</f>
        <v>-</v>
      </c>
      <c r="F114" s="52" t="str">
        <f>IF(ISERROR(XIRR(F78:F107,$A$78:$A$107)),"-",XIRR(F78:F107,$A$78:$A$107))</f>
        <v>-</v>
      </c>
      <c r="G114" s="15" t="str">
        <f>IF(ISERROR(XIRR(G17:G107,$A$12:$A$102)),"-",XIRR(G17:G107,$A$12:$A$102))</f>
        <v>-</v>
      </c>
      <c r="H114" s="15" t="str">
        <f>IF(ISERROR(XIRR(H76:H107,$A$71:$A$102)),"-",XIRR(H76:H107,$A$71:$A$102))</f>
        <v>-</v>
      </c>
      <c r="J114" s="15" t="str">
        <f>IF(ISERROR(XIRR(J86:J107,$A$86:$A$107)),"-",XIRR(J86:J107,$A$86:$A$107))</f>
        <v>-</v>
      </c>
      <c r="K114" s="15" t="str">
        <f>IF(ISERROR(XIRR(K86:K107,$A$86:$A$107)),"-",XIRR(K86:K107,$A$86:$A$107))</f>
        <v>-</v>
      </c>
      <c r="M114" s="17" t="str">
        <f>IF(ISERROR(XIRR(M66:M107,$A$66:$A$107)),"-",XIRR(M66:M107,$A$66:$A$107))</f>
        <v>-</v>
      </c>
      <c r="P114" s="52" t="str">
        <f>IF(ISERROR(XIRR(P66:P107,$A$66:$A$107)),"-",XIRR(P66:P107,$A$66:$A$107))</f>
        <v>-</v>
      </c>
      <c r="Q114" s="52" t="str">
        <f>IF(ISERROR(XIRR(Q85:Q107,$A$85:$A$107)),"-",XIRR(Q85:Q107,$A$85:$A$107))</f>
        <v>-</v>
      </c>
      <c r="R114" s="52" t="str">
        <f>IF(ISERROR(XIRR(R96:R107,$A$96:$A$107)),"-",XIRR(R96:R107,$A$96:$A$107))</f>
        <v>-</v>
      </c>
      <c r="S114" s="52" t="str">
        <f>IF(ISERROR(XIRR(S17:S107,$A$17:$A$107)),"-",XIRR(S17:S107,$A$17:$A$107))</f>
        <v>-</v>
      </c>
      <c r="T114" s="52" t="str">
        <f>IF(ISERROR(XIRR(T78:T107,$A$78:$A$107)),"-",XIRR(T78:T107,$A$78:$A$107))</f>
        <v>-</v>
      </c>
      <c r="U114" s="15" t="str">
        <f>IF(ISERROR(XIRR(U17:U107,$A$12:$A$102)),"-",XIRR(U17:U107,$A$12:$A$102))</f>
        <v>-</v>
      </c>
      <c r="V114" s="15" t="str">
        <f>IF(ISERROR(XIRR(V76:V107,$A$71:$A$102)),"-",XIRR(V76:V107,$A$71:$A$102))</f>
        <v>-</v>
      </c>
      <c r="X114" s="15" t="str">
        <f>IF(ISERROR(XIRR(X86:X107,$A$86:$A$107)),"-",XIRR(X86:X107,$A$86:$A$107))</f>
        <v>-</v>
      </c>
      <c r="Y114" s="15" t="str">
        <f>IF(ISERROR(XIRR(Y86:Y107,$A$86:$A$107)),"-",XIRR(Y86:Y107,$A$86:$A$107))</f>
        <v>-</v>
      </c>
      <c r="AA114" s="17" t="str">
        <f>IF(ISERROR(XIRR(AA66:AA107,$A$66:$A$107)),"-",XIRR(AA66:AA107,$A$66:$A$107))</f>
        <v>-</v>
      </c>
    </row>
    <row r="115" spans="2:27" x14ac:dyDescent="0.35">
      <c r="N115" s="42"/>
    </row>
    <row r="116" spans="2:27" ht="18" thickBot="1" x14ac:dyDescent="0.4">
      <c r="J116" s="35"/>
      <c r="P116" s="42"/>
    </row>
    <row r="117" spans="2:27" x14ac:dyDescent="0.35">
      <c r="B117" s="32" t="s">
        <v>37</v>
      </c>
      <c r="C117" s="36" t="str">
        <f>B7</f>
        <v>RR Pension Fund</v>
      </c>
      <c r="D117" s="37"/>
      <c r="E117" s="54"/>
      <c r="F117" s="50"/>
      <c r="G117" s="42"/>
      <c r="H117" s="42"/>
      <c r="I117" s="42"/>
      <c r="J117" s="35"/>
      <c r="K117" s="35"/>
      <c r="L117" s="35"/>
      <c r="Q117" s="35"/>
    </row>
    <row r="118" spans="2:27" x14ac:dyDescent="0.35">
      <c r="B118" s="33"/>
      <c r="C118" s="34"/>
      <c r="D118" s="35"/>
      <c r="E118" s="35"/>
      <c r="F118" s="45"/>
      <c r="G118" s="35"/>
      <c r="H118" s="35"/>
      <c r="I118" s="35"/>
      <c r="J118" s="35"/>
      <c r="K118" s="35"/>
      <c r="L118" s="35"/>
    </row>
    <row r="119" spans="2:27" ht="36" customHeight="1" x14ac:dyDescent="0.35">
      <c r="B119" s="57" t="s">
        <v>34</v>
      </c>
      <c r="C119" s="58" t="s">
        <v>35</v>
      </c>
      <c r="D119" s="58" t="s">
        <v>36</v>
      </c>
      <c r="E119" s="59" t="s">
        <v>16</v>
      </c>
      <c r="F119" s="46"/>
      <c r="G119" s="44"/>
      <c r="H119" s="44"/>
      <c r="I119" s="44"/>
      <c r="J119" s="44"/>
      <c r="K119" s="27"/>
      <c r="L119" s="35"/>
    </row>
    <row r="120" spans="2:27" x14ac:dyDescent="0.35">
      <c r="B120" s="57"/>
      <c r="C120" s="60"/>
      <c r="D120" s="61"/>
      <c r="E120" s="61"/>
      <c r="F120" s="26"/>
      <c r="G120" s="28"/>
      <c r="H120" s="28"/>
      <c r="I120" s="28"/>
      <c r="J120" s="28"/>
      <c r="K120" s="28"/>
      <c r="L120" s="35"/>
    </row>
    <row r="121" spans="2:27" x14ac:dyDescent="0.35">
      <c r="B121" s="62" t="s">
        <v>0</v>
      </c>
      <c r="C121" s="55" t="str">
        <f t="shared" ref="C121:C128" si="26">IF(ISERROR(INDEX($A:$M,114,MATCH(CONCATENATE($B121,"gross"),fundheading,FALSE))),"-",INDEX($A:$M,114,MATCH(CONCATENATE($B121,"gross"),fundheading,FALSE)))</f>
        <v>-</v>
      </c>
      <c r="D121" s="55" t="str">
        <f t="shared" ref="D121:D128" si="27">IF(ISERROR(INDEX($A:$AA,114,MATCH(CONCATENATE($B121,"net"),fundheading,FALSE))),"-",INDEX($A:$AA,114,MATCH(CONCATENATE($B121,"net"),fundheading,FALSE)))</f>
        <v>-</v>
      </c>
      <c r="E121" s="63" t="str">
        <f>IF(D121="-","-",VLOOKUP(B121,#REF!,4,FALSE))</f>
        <v>-</v>
      </c>
      <c r="F121" s="47"/>
      <c r="G121" s="30"/>
      <c r="H121" s="30"/>
      <c r="I121" s="30"/>
      <c r="J121" s="48"/>
      <c r="K121" s="28"/>
      <c r="L121" s="48"/>
    </row>
    <row r="122" spans="2:27" x14ac:dyDescent="0.35">
      <c r="B122" s="62" t="s">
        <v>4</v>
      </c>
      <c r="C122" s="55" t="str">
        <f t="shared" si="26"/>
        <v>-</v>
      </c>
      <c r="D122" s="55" t="str">
        <f t="shared" si="27"/>
        <v>-</v>
      </c>
      <c r="E122" s="63" t="str">
        <f>IF(D122="-","-",VLOOKUP(B122,#REF!,4,FALSE))</f>
        <v>-</v>
      </c>
      <c r="F122" s="47"/>
      <c r="G122" s="30"/>
      <c r="H122" s="30"/>
      <c r="I122" s="30"/>
      <c r="J122" s="48"/>
      <c r="K122" s="43"/>
      <c r="L122" s="48"/>
    </row>
    <row r="123" spans="2:27" x14ac:dyDescent="0.35">
      <c r="B123" s="51" t="s">
        <v>6</v>
      </c>
      <c r="C123" s="55" t="str">
        <f t="shared" si="26"/>
        <v>-</v>
      </c>
      <c r="D123" s="55" t="str">
        <f t="shared" si="27"/>
        <v>-</v>
      </c>
      <c r="E123" s="63" t="str">
        <f>IF(D123="-","-",VLOOKUP(B123,#REF!,4,FALSE))</f>
        <v>-</v>
      </c>
      <c r="F123" s="47"/>
      <c r="G123" s="30"/>
      <c r="H123" s="30"/>
      <c r="I123" s="30"/>
      <c r="J123" s="48"/>
      <c r="K123" s="43"/>
      <c r="L123" s="48"/>
    </row>
    <row r="124" spans="2:27" x14ac:dyDescent="0.35">
      <c r="B124" s="51" t="s">
        <v>11</v>
      </c>
      <c r="C124" s="55" t="str">
        <f t="shared" si="26"/>
        <v>-</v>
      </c>
      <c r="D124" s="55" t="str">
        <f t="shared" si="27"/>
        <v>-</v>
      </c>
      <c r="E124" s="63" t="str">
        <f>IF(D124="-","-",VLOOKUP(B124,#REF!,4,FALSE))</f>
        <v>-</v>
      </c>
      <c r="F124" s="47"/>
      <c r="G124" s="30"/>
      <c r="H124" s="30"/>
      <c r="I124" s="30"/>
      <c r="J124" s="48"/>
      <c r="K124" s="43"/>
      <c r="L124" s="48"/>
    </row>
    <row r="125" spans="2:27" x14ac:dyDescent="0.35">
      <c r="B125" s="51" t="s">
        <v>10</v>
      </c>
      <c r="C125" s="55" t="str">
        <f t="shared" si="26"/>
        <v>-</v>
      </c>
      <c r="D125" s="55" t="str">
        <f t="shared" si="27"/>
        <v>-</v>
      </c>
      <c r="E125" s="63" t="str">
        <f>IF(D125="-","-",VLOOKUP(B125,#REF!,4,FALSE))</f>
        <v>-</v>
      </c>
      <c r="F125" s="47"/>
      <c r="G125" s="30"/>
      <c r="H125" s="30"/>
      <c r="I125" s="30"/>
      <c r="J125" s="48"/>
      <c r="K125" s="43"/>
      <c r="L125" s="48"/>
    </row>
    <row r="126" spans="2:27" x14ac:dyDescent="0.35">
      <c r="B126" s="51" t="s">
        <v>40</v>
      </c>
      <c r="C126" s="55" t="str">
        <f t="shared" si="26"/>
        <v>-</v>
      </c>
      <c r="D126" s="55" t="str">
        <f t="shared" si="27"/>
        <v>-</v>
      </c>
      <c r="E126" s="63" t="str">
        <f>IF(D126="-","-",VLOOKUP(B126,#REF!,4,FALSE))</f>
        <v>-</v>
      </c>
      <c r="F126" s="47"/>
      <c r="G126" s="30"/>
      <c r="H126" s="30"/>
      <c r="I126" s="30"/>
      <c r="J126" s="48"/>
      <c r="K126" s="43"/>
      <c r="L126" s="48"/>
    </row>
    <row r="127" spans="2:27" x14ac:dyDescent="0.35">
      <c r="B127" s="62" t="s">
        <v>41</v>
      </c>
      <c r="C127" s="55" t="str">
        <f t="shared" si="26"/>
        <v>-</v>
      </c>
      <c r="D127" s="55" t="str">
        <f t="shared" si="27"/>
        <v>-</v>
      </c>
      <c r="E127" s="63" t="str">
        <f>IF(D127="-","-",VLOOKUP(B127,#REF!,4,FALSE))</f>
        <v>-</v>
      </c>
      <c r="F127" s="47"/>
      <c r="G127" s="30"/>
      <c r="H127" s="30"/>
      <c r="I127" s="30"/>
      <c r="J127" s="48"/>
      <c r="K127" s="43"/>
      <c r="L127" s="48"/>
    </row>
    <row r="128" spans="2:27" x14ac:dyDescent="0.35">
      <c r="B128" s="62" t="s">
        <v>5</v>
      </c>
      <c r="C128" s="55" t="str">
        <f t="shared" si="26"/>
        <v>-</v>
      </c>
      <c r="D128" s="55" t="str">
        <f t="shared" si="27"/>
        <v>-</v>
      </c>
      <c r="E128" s="63" t="str">
        <f>IF(D128="-","-",VLOOKUP(B128,#REF!,4,FALSE))</f>
        <v>-</v>
      </c>
      <c r="F128" s="47"/>
      <c r="G128" s="30"/>
      <c r="H128" s="30"/>
      <c r="I128" s="30"/>
      <c r="J128" s="30"/>
      <c r="K128" s="43"/>
      <c r="L128" s="35"/>
    </row>
    <row r="129" spans="2:12" x14ac:dyDescent="0.35">
      <c r="B129" s="62"/>
      <c r="C129" s="63"/>
      <c r="D129" s="55"/>
      <c r="E129" s="63"/>
      <c r="F129" s="47"/>
      <c r="G129" s="30"/>
      <c r="H129" s="30"/>
      <c r="I129" s="30"/>
      <c r="J129" s="30"/>
      <c r="K129" s="43"/>
      <c r="L129" s="35"/>
    </row>
    <row r="130" spans="2:12" x14ac:dyDescent="0.35">
      <c r="B130" s="33" t="s">
        <v>9</v>
      </c>
      <c r="C130" s="56" t="str">
        <f>IF(ISERROR(INDEX($A:$M,114,MATCH(CONCATENATE($B130,"gross"),fundheading,FALSE))),"-",INDEX($A:$M,114,MATCH(CONCATENATE($B130,"gross"),fundheading,FALSE)))</f>
        <v>-</v>
      </c>
      <c r="D130" s="56" t="str">
        <f>IF(ISERROR(INDEX($A:$AA,114,MATCH(CONCATENATE($B130,"net"),fundheading,FALSE))),"-",INDEX($A:$AA,114,MATCH(CONCATENATE($B130,"net"),fundheading,FALSE)))</f>
        <v>-</v>
      </c>
      <c r="E130" s="64"/>
      <c r="F130" s="68" t="s">
        <v>46</v>
      </c>
      <c r="G130" s="69"/>
      <c r="H130" s="69"/>
      <c r="I130" s="69"/>
      <c r="J130" s="69"/>
      <c r="K130" s="70"/>
      <c r="L130" s="35"/>
    </row>
    <row r="131" spans="2:12" ht="18" thickBot="1" x14ac:dyDescent="0.4">
      <c r="B131" s="29"/>
      <c r="C131" s="31"/>
      <c r="D131" s="31"/>
      <c r="E131" s="31"/>
      <c r="F131" s="47"/>
      <c r="G131" s="30"/>
      <c r="H131" s="30"/>
      <c r="I131" s="30"/>
      <c r="J131" s="30"/>
      <c r="K131" s="43"/>
      <c r="L131" s="35"/>
    </row>
    <row r="132" spans="2:12" x14ac:dyDescent="0.35">
      <c r="J132" s="35"/>
    </row>
    <row r="133" spans="2:12" x14ac:dyDescent="0.35">
      <c r="J133" s="35"/>
    </row>
  </sheetData>
  <mergeCells count="3">
    <mergeCell ref="A1:B1"/>
    <mergeCell ref="B12:M12"/>
    <mergeCell ref="P12:AA12"/>
  </mergeCells>
  <pageMargins left="0.70866141732283472" right="0.70866141732283472" top="0.74803149606299213" bottom="0.74803149606299213" header="0.31496062992125984" footer="0.31496062992125984"/>
  <pageSetup paperSize="8" scale="34" orientation="landscape" r:id="rId1"/>
  <colBreaks count="1" manualBreakCount="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100"/>
  <sheetViews>
    <sheetView zoomScale="70" zoomScaleNormal="70" workbookViewId="0">
      <pane xSplit="1" ySplit="1" topLeftCell="I40" activePane="bottomRight" state="frozen"/>
      <selection pane="topRight" activeCell="B1" sqref="B1"/>
      <selection pane="bottomLeft" activeCell="A2" sqref="A2"/>
      <selection pane="bottomRight" activeCell="O1" sqref="O1"/>
    </sheetView>
  </sheetViews>
  <sheetFormatPr defaultRowHeight="15" x14ac:dyDescent="0.25"/>
  <cols>
    <col min="1" max="1" width="12.140625" customWidth="1"/>
    <col min="2" max="2" width="21.140625" bestFit="1" customWidth="1"/>
    <col min="3" max="3" width="17.7109375" bestFit="1" customWidth="1"/>
    <col min="4" max="4" width="15.7109375" bestFit="1" customWidth="1"/>
    <col min="5" max="5" width="17.42578125" bestFit="1" customWidth="1"/>
    <col min="6" max="6" width="17.28515625" bestFit="1" customWidth="1"/>
    <col min="9" max="14" width="26.7109375" customWidth="1"/>
    <col min="15" max="15" width="13.42578125" style="78" bestFit="1" customWidth="1"/>
    <col min="16" max="16384" width="9.140625" style="78"/>
  </cols>
  <sheetData>
    <row r="1" spans="1:17" customFormat="1" ht="34.5" x14ac:dyDescent="0.35">
      <c r="A1" t="s">
        <v>47</v>
      </c>
      <c r="B1" s="71" t="s">
        <v>48</v>
      </c>
      <c r="C1" s="71" t="s">
        <v>69</v>
      </c>
      <c r="D1" s="71" t="s">
        <v>72</v>
      </c>
      <c r="E1" s="71" t="s">
        <v>70</v>
      </c>
      <c r="F1" s="71" t="s">
        <v>71</v>
      </c>
      <c r="G1" s="71" t="s">
        <v>49</v>
      </c>
      <c r="H1" s="71" t="s">
        <v>50</v>
      </c>
      <c r="I1" s="71" t="s">
        <v>60</v>
      </c>
      <c r="J1" s="71" t="s">
        <v>61</v>
      </c>
      <c r="K1" s="71" t="s">
        <v>62</v>
      </c>
      <c r="L1" s="71" t="s">
        <v>63</v>
      </c>
      <c r="M1" s="71" t="s">
        <v>64</v>
      </c>
      <c r="N1" s="71" t="s">
        <v>75</v>
      </c>
      <c r="O1" s="91" t="s">
        <v>52</v>
      </c>
      <c r="P1" s="91"/>
      <c r="Q1" s="91"/>
    </row>
    <row r="2" spans="1:17" customFormat="1" ht="17.25" x14ac:dyDescent="0.35">
      <c r="A2" s="4">
        <v>32689</v>
      </c>
      <c r="B2" s="16">
        <v>0</v>
      </c>
      <c r="C2" s="16" t="e">
        <f t="shared" ref="C2:C33" ca="1" si="0">B2*G2</f>
        <v>#NAME?</v>
      </c>
      <c r="D2" s="16"/>
      <c r="E2" s="16" t="e">
        <f t="shared" ref="E2:E33" ca="1" si="1">B2*H2</f>
        <v>#NAME?</v>
      </c>
      <c r="F2" s="16"/>
      <c r="G2" t="e">
        <f ca="1">_xll.GDRAddInFunctions.GDRFunctions.MGDB("GBP*USD", "EX", "USD", A2, "")</f>
        <v>#NAME?</v>
      </c>
      <c r="H2" t="e">
        <f ca="1">1/_xll.GDRAddInFunctions.GDRFunctions.MGDB("EUR*GBP", "EX", "GBP", A2, "")</f>
        <v>#NAME?</v>
      </c>
      <c r="I2" s="75"/>
      <c r="J2" s="84">
        <f t="shared" ref="J2:K2" si="2">SUM(J3:J97)</f>
        <v>347054.2231486176</v>
      </c>
      <c r="K2" s="84">
        <f t="shared" si="2"/>
        <v>693132.69546025095</v>
      </c>
      <c r="L2" s="83">
        <f>B98/I96</f>
        <v>278232.49033706688</v>
      </c>
      <c r="M2" s="85">
        <f>(J2-L2)/K2</f>
        <v>9.9290847571188404E-2</v>
      </c>
      <c r="N2" s="85"/>
      <c r="O2" s="92" t="s">
        <v>68</v>
      </c>
      <c r="P2" s="91" t="s">
        <v>77</v>
      </c>
      <c r="Q2" s="91"/>
    </row>
    <row r="3" spans="1:17" customFormat="1" ht="17.25" x14ac:dyDescent="0.35">
      <c r="A3" s="4">
        <v>32781</v>
      </c>
      <c r="B3" s="16">
        <v>0</v>
      </c>
      <c r="C3" s="16" t="e">
        <f t="shared" ca="1" si="0"/>
        <v>#NAME?</v>
      </c>
      <c r="D3" s="16"/>
      <c r="E3" s="16" t="e">
        <f t="shared" ca="1" si="1"/>
        <v>#NAME?</v>
      </c>
      <c r="F3" s="16"/>
      <c r="G3" t="e">
        <f ca="1">_xll.GDRAddInFunctions.GDRFunctions.MGDB("GBP*USD", "EX", "USD", A3, "")</f>
        <v>#NAME?</v>
      </c>
      <c r="H3" t="e">
        <f ca="1">1/_xll.GDRAddInFunctions.GDRFunctions.MGDB("EUR*GBP", "EX", "GBP", A3, "")</f>
        <v>#NAME?</v>
      </c>
      <c r="I3" s="74"/>
      <c r="J3" s="74"/>
      <c r="K3" s="74"/>
      <c r="L3" s="74"/>
      <c r="M3" s="74"/>
      <c r="N3" s="74"/>
      <c r="O3" s="92" t="s">
        <v>53</v>
      </c>
      <c r="P3" s="91" t="s">
        <v>65</v>
      </c>
      <c r="Q3" s="91"/>
    </row>
    <row r="4" spans="1:17" customFormat="1" ht="17.25" x14ac:dyDescent="0.35">
      <c r="A4" s="4">
        <v>32872</v>
      </c>
      <c r="B4" s="16">
        <v>0</v>
      </c>
      <c r="C4" s="16" t="e">
        <f t="shared" ca="1" si="0"/>
        <v>#NAME?</v>
      </c>
      <c r="D4" s="16"/>
      <c r="E4" s="16" t="e">
        <f t="shared" ca="1" si="1"/>
        <v>#NAME?</v>
      </c>
      <c r="F4" s="16"/>
      <c r="G4" t="e">
        <f ca="1">_xll.GDRAddInFunctions.GDRFunctions.MGDB("GBP*USD", "EX", "USD", A4, "")</f>
        <v>#NAME?</v>
      </c>
      <c r="H4" t="e">
        <f ca="1">1/_xll.GDRAddInFunctions.GDRFunctions.MGDB("EUR*GBP", "EX", "GBP", A4, "")</f>
        <v>#NAME?</v>
      </c>
      <c r="I4" s="74"/>
      <c r="J4" s="74"/>
      <c r="K4" s="74"/>
      <c r="L4" s="74"/>
      <c r="M4" s="90"/>
      <c r="N4" s="74"/>
      <c r="O4" s="91" t="s">
        <v>54</v>
      </c>
      <c r="P4" s="91" t="s">
        <v>57</v>
      </c>
      <c r="Q4" s="91"/>
    </row>
    <row r="5" spans="1:17" customFormat="1" ht="17.25" x14ac:dyDescent="0.35">
      <c r="A5" s="4">
        <v>32962</v>
      </c>
      <c r="B5" s="16">
        <v>0</v>
      </c>
      <c r="C5" s="16" t="e">
        <f t="shared" ca="1" si="0"/>
        <v>#NAME?</v>
      </c>
      <c r="D5" s="16"/>
      <c r="E5" s="16" t="e">
        <f t="shared" ca="1" si="1"/>
        <v>#NAME?</v>
      </c>
      <c r="F5" s="16"/>
      <c r="G5" t="e">
        <f ca="1">_xll.GDRAddInFunctions.GDRFunctions.MGDB("GBP*USD", "EX", "USD", A5, "")</f>
        <v>#NAME?</v>
      </c>
      <c r="H5" t="e">
        <f ca="1">1/_xll.GDRAddInFunctions.GDRFunctions.MGDB("EUR*GBP", "EX", "GBP", A5, "")</f>
        <v>#NAME?</v>
      </c>
      <c r="I5" s="74"/>
      <c r="J5" s="74"/>
      <c r="K5" s="74"/>
      <c r="L5" s="74"/>
      <c r="M5" s="74"/>
      <c r="N5" s="74"/>
      <c r="O5" s="91" t="s">
        <v>55</v>
      </c>
      <c r="P5" s="91"/>
      <c r="Q5" s="91"/>
    </row>
    <row r="6" spans="1:17" customFormat="1" ht="17.25" x14ac:dyDescent="0.35">
      <c r="A6" s="4">
        <v>33054</v>
      </c>
      <c r="B6" s="16">
        <v>0</v>
      </c>
      <c r="C6" s="16" t="e">
        <f t="shared" ca="1" si="0"/>
        <v>#NAME?</v>
      </c>
      <c r="D6" s="16"/>
      <c r="E6" s="16" t="e">
        <f t="shared" ca="1" si="1"/>
        <v>#NAME?</v>
      </c>
      <c r="F6" s="16"/>
      <c r="G6" t="e">
        <f ca="1">_xll.GDRAddInFunctions.GDRFunctions.MGDB("GBP*USD", "EX", "USD", A6, "")</f>
        <v>#NAME?</v>
      </c>
      <c r="H6" t="e">
        <f ca="1">1/_xll.GDRAddInFunctions.GDRFunctions.MGDB("EUR*GBP", "EX", "GBP", A6, "")</f>
        <v>#NAME?</v>
      </c>
      <c r="I6" s="74"/>
      <c r="J6" s="74"/>
      <c r="K6" s="74"/>
      <c r="L6" s="74"/>
      <c r="M6" s="74"/>
      <c r="N6" s="74"/>
      <c r="O6" s="91"/>
      <c r="P6" s="91" t="s">
        <v>38</v>
      </c>
      <c r="Q6" s="91"/>
    </row>
    <row r="7" spans="1:17" customFormat="1" ht="17.25" x14ac:dyDescent="0.35">
      <c r="A7" s="4">
        <v>33146</v>
      </c>
      <c r="B7" s="16">
        <v>0</v>
      </c>
      <c r="C7" s="16" t="e">
        <f t="shared" ca="1" si="0"/>
        <v>#NAME?</v>
      </c>
      <c r="D7" s="16"/>
      <c r="E7" s="16" t="e">
        <f t="shared" ca="1" si="1"/>
        <v>#NAME?</v>
      </c>
      <c r="F7" s="16"/>
      <c r="G7" t="e">
        <f ca="1">_xll.GDRAddInFunctions.GDRFunctions.MGDB("GBP*USD", "EX", "USD", A7, "")</f>
        <v>#NAME?</v>
      </c>
      <c r="H7" t="e">
        <f ca="1">1/_xll.GDRAddInFunctions.GDRFunctions.MGDB("EUR*GBP", "EX", "GBP", A7, "")</f>
        <v>#NAME?</v>
      </c>
      <c r="I7" s="74"/>
      <c r="J7" s="74"/>
      <c r="K7" s="74"/>
      <c r="L7" s="74"/>
      <c r="M7" s="74"/>
      <c r="N7" s="74"/>
      <c r="O7" s="91"/>
      <c r="P7" s="91" t="s">
        <v>66</v>
      </c>
      <c r="Q7" s="91" t="s">
        <v>74</v>
      </c>
    </row>
    <row r="8" spans="1:17" customFormat="1" ht="17.25" x14ac:dyDescent="0.35">
      <c r="A8" s="4">
        <v>33237</v>
      </c>
      <c r="B8" s="16">
        <v>0</v>
      </c>
      <c r="C8" s="16" t="e">
        <f t="shared" ca="1" si="0"/>
        <v>#NAME?</v>
      </c>
      <c r="D8" s="16"/>
      <c r="E8" s="16" t="e">
        <f t="shared" ca="1" si="1"/>
        <v>#NAME?</v>
      </c>
      <c r="F8" s="16"/>
      <c r="G8" t="e">
        <f ca="1">_xll.GDRAddInFunctions.GDRFunctions.MGDB("GBP*USD", "EX", "USD", A8, "")</f>
        <v>#NAME?</v>
      </c>
      <c r="H8" t="e">
        <f ca="1">1/_xll.GDRAddInFunctions.GDRFunctions.MGDB("EUR*GBP", "EX", "GBP", A8, "")</f>
        <v>#NAME?</v>
      </c>
      <c r="I8" s="74"/>
      <c r="J8" s="74"/>
      <c r="K8" s="74"/>
      <c r="L8" s="74"/>
      <c r="M8" s="74"/>
      <c r="N8" s="74"/>
      <c r="O8" s="77">
        <v>34334</v>
      </c>
      <c r="P8">
        <v>1682.15</v>
      </c>
      <c r="Q8" s="91"/>
    </row>
    <row r="9" spans="1:17" customFormat="1" ht="17.25" x14ac:dyDescent="0.35">
      <c r="A9" s="4">
        <v>33327</v>
      </c>
      <c r="B9" s="16">
        <v>0</v>
      </c>
      <c r="C9" s="16" t="e">
        <f t="shared" ca="1" si="0"/>
        <v>#NAME?</v>
      </c>
      <c r="D9" s="16"/>
      <c r="E9" s="16" t="e">
        <f t="shared" ca="1" si="1"/>
        <v>#NAME?</v>
      </c>
      <c r="F9" s="16"/>
      <c r="G9" t="e">
        <f ca="1">_xll.GDRAddInFunctions.GDRFunctions.MGDB("GBP*USD", "EX", "USD", A9, "")</f>
        <v>#NAME?</v>
      </c>
      <c r="H9" t="e">
        <f ca="1">1/_xll.GDRAddInFunctions.GDRFunctions.MGDB("EUR*GBP", "EX", "GBP", A9, "")</f>
        <v>#NAME?</v>
      </c>
      <c r="I9" s="74"/>
      <c r="J9" s="74"/>
      <c r="K9" s="74"/>
      <c r="L9" s="74"/>
      <c r="M9" s="74"/>
      <c r="N9" s="74"/>
      <c r="O9" s="77">
        <v>34424</v>
      </c>
      <c r="P9">
        <v>1561.97</v>
      </c>
      <c r="Q9" s="91"/>
    </row>
    <row r="10" spans="1:17" customFormat="1" ht="17.25" x14ac:dyDescent="0.35">
      <c r="A10" s="4">
        <v>33419</v>
      </c>
      <c r="B10" s="16">
        <v>0</v>
      </c>
      <c r="C10" s="16" t="e">
        <f t="shared" ca="1" si="0"/>
        <v>#NAME?</v>
      </c>
      <c r="D10" s="16"/>
      <c r="E10" s="16" t="e">
        <f t="shared" ca="1" si="1"/>
        <v>#NAME?</v>
      </c>
      <c r="F10" s="16"/>
      <c r="G10" t="e">
        <f ca="1">_xll.GDRAddInFunctions.GDRFunctions.MGDB("GBP*USD", "EX", "USD", A10, "")</f>
        <v>#NAME?</v>
      </c>
      <c r="H10" t="e">
        <f ca="1">1/_xll.GDRAddInFunctions.GDRFunctions.MGDB("EUR*GBP", "EX", "GBP", A10, "")</f>
        <v>#NAME?</v>
      </c>
      <c r="I10" s="74"/>
      <c r="J10" s="74"/>
      <c r="K10" s="74"/>
      <c r="L10" s="74"/>
      <c r="M10" s="74"/>
      <c r="N10" s="74"/>
      <c r="O10" s="77">
        <v>34515</v>
      </c>
      <c r="P10">
        <v>1463.35</v>
      </c>
      <c r="Q10" s="91"/>
    </row>
    <row r="11" spans="1:17" customFormat="1" ht="17.25" x14ac:dyDescent="0.35">
      <c r="A11" s="4">
        <v>33511</v>
      </c>
      <c r="B11" s="16">
        <v>0</v>
      </c>
      <c r="C11" s="16" t="e">
        <f t="shared" ca="1" si="0"/>
        <v>#NAME?</v>
      </c>
      <c r="D11" s="16"/>
      <c r="E11" s="16" t="e">
        <f t="shared" ca="1" si="1"/>
        <v>#NAME?</v>
      </c>
      <c r="F11" s="16"/>
      <c r="G11" t="e">
        <f ca="1">_xll.GDRAddInFunctions.GDRFunctions.MGDB("GBP*USD", "EX", "USD", A11, "")</f>
        <v>#NAME?</v>
      </c>
      <c r="H11" t="e">
        <f ca="1">1/_xll.GDRAddInFunctions.GDRFunctions.MGDB("EUR*GBP", "EX", "GBP", A11, "")</f>
        <v>#NAME?</v>
      </c>
      <c r="I11" s="74"/>
      <c r="J11" s="74"/>
      <c r="K11" s="74"/>
      <c r="L11" s="74"/>
      <c r="M11" s="74"/>
      <c r="N11" s="74"/>
      <c r="O11" s="77">
        <v>34607</v>
      </c>
      <c r="P11">
        <v>1510.97</v>
      </c>
      <c r="Q11" s="91"/>
    </row>
    <row r="12" spans="1:17" customFormat="1" ht="17.25" x14ac:dyDescent="0.35">
      <c r="A12" s="4">
        <v>33602</v>
      </c>
      <c r="B12" s="16">
        <v>0</v>
      </c>
      <c r="C12" s="16" t="e">
        <f t="shared" ca="1" si="0"/>
        <v>#NAME?</v>
      </c>
      <c r="D12" s="16"/>
      <c r="E12" s="16" t="e">
        <f t="shared" ca="1" si="1"/>
        <v>#NAME?</v>
      </c>
      <c r="F12" s="16"/>
      <c r="G12" t="e">
        <f ca="1">_xll.GDRAddInFunctions.GDRFunctions.MGDB("GBP*USD", "EX", "USD", A12, "")</f>
        <v>#NAME?</v>
      </c>
      <c r="H12" t="e">
        <f ca="1">1/_xll.GDRAddInFunctions.GDRFunctions.MGDB("EUR*GBP", "EX", "GBP", A12, "")</f>
        <v>#NAME?</v>
      </c>
      <c r="I12" s="74"/>
      <c r="J12" s="74"/>
      <c r="K12" s="74"/>
      <c r="L12" s="74"/>
      <c r="M12" s="74"/>
      <c r="N12" s="74"/>
      <c r="O12" s="77">
        <v>34699</v>
      </c>
      <c r="P12">
        <v>1521.44</v>
      </c>
      <c r="Q12" s="91"/>
    </row>
    <row r="13" spans="1:17" customFormat="1" ht="17.25" x14ac:dyDescent="0.35">
      <c r="A13" s="4">
        <v>33693</v>
      </c>
      <c r="B13" s="16">
        <v>0</v>
      </c>
      <c r="C13" s="16" t="e">
        <f t="shared" ca="1" si="0"/>
        <v>#NAME?</v>
      </c>
      <c r="D13" s="16"/>
      <c r="E13" s="16" t="e">
        <f t="shared" ca="1" si="1"/>
        <v>#NAME?</v>
      </c>
      <c r="F13" s="16"/>
      <c r="G13" t="e">
        <f ca="1">_xll.GDRAddInFunctions.GDRFunctions.MGDB("GBP*USD", "EX", "USD", A13, "")</f>
        <v>#NAME?</v>
      </c>
      <c r="H13" t="e">
        <f ca="1">1/_xll.GDRAddInFunctions.GDRFunctions.MGDB("EUR*GBP", "EX", "GBP", A13, "")</f>
        <v>#NAME?</v>
      </c>
      <c r="I13" s="74"/>
      <c r="J13" s="74"/>
      <c r="K13" s="74"/>
      <c r="L13" s="74"/>
      <c r="M13" s="74"/>
      <c r="N13" s="74"/>
      <c r="O13" s="77">
        <v>34789</v>
      </c>
      <c r="P13">
        <v>1538.64</v>
      </c>
      <c r="Q13" s="91"/>
    </row>
    <row r="14" spans="1:17" customFormat="1" ht="17.25" x14ac:dyDescent="0.35">
      <c r="A14" s="4">
        <v>33785</v>
      </c>
      <c r="B14" s="16">
        <v>0</v>
      </c>
      <c r="C14" s="16" t="e">
        <f t="shared" ca="1" si="0"/>
        <v>#NAME?</v>
      </c>
      <c r="D14" s="16"/>
      <c r="E14" s="16" t="e">
        <f t="shared" ca="1" si="1"/>
        <v>#NAME?</v>
      </c>
      <c r="F14" s="16"/>
      <c r="G14" t="e">
        <f ca="1">_xll.GDRAddInFunctions.GDRFunctions.MGDB("GBP*USD", "EX", "USD", A14, "")</f>
        <v>#NAME?</v>
      </c>
      <c r="H14" t="e">
        <f ca="1">1/_xll.GDRAddInFunctions.GDRFunctions.MGDB("EUR*GBP", "EX", "GBP", A14, "")</f>
        <v>#NAME?</v>
      </c>
      <c r="I14" s="74"/>
      <c r="J14" s="74"/>
      <c r="K14" s="74"/>
      <c r="L14" s="74"/>
      <c r="M14" s="74"/>
      <c r="N14" s="74"/>
      <c r="O14" s="77">
        <v>34880</v>
      </c>
      <c r="P14">
        <v>1623.51</v>
      </c>
      <c r="Q14" s="91"/>
    </row>
    <row r="15" spans="1:17" customFormat="1" ht="17.25" x14ac:dyDescent="0.35">
      <c r="A15" s="4">
        <v>33877</v>
      </c>
      <c r="B15" s="16">
        <v>0</v>
      </c>
      <c r="C15" s="16" t="e">
        <f t="shared" ca="1" si="0"/>
        <v>#NAME?</v>
      </c>
      <c r="D15" s="16"/>
      <c r="E15" s="16" t="e">
        <f t="shared" ca="1" si="1"/>
        <v>#NAME?</v>
      </c>
      <c r="F15" s="16"/>
      <c r="G15" t="e">
        <f ca="1">_xll.GDRAddInFunctions.GDRFunctions.MGDB("GBP*USD", "EX", "USD", A15, "")</f>
        <v>#NAME?</v>
      </c>
      <c r="H15" t="e">
        <f ca="1">1/_xll.GDRAddInFunctions.GDRFunctions.MGDB("EUR*GBP", "EX", "GBP", A15, "")</f>
        <v>#NAME?</v>
      </c>
      <c r="I15" s="74"/>
      <c r="J15" s="74"/>
      <c r="K15" s="74"/>
      <c r="L15" s="74"/>
      <c r="M15" s="74"/>
      <c r="N15" s="74"/>
      <c r="O15" s="77">
        <v>34972</v>
      </c>
      <c r="P15">
        <v>1733.73</v>
      </c>
      <c r="Q15" s="91"/>
    </row>
    <row r="16" spans="1:17" customFormat="1" ht="17.25" x14ac:dyDescent="0.35">
      <c r="A16" s="4">
        <v>33968</v>
      </c>
      <c r="B16" s="16">
        <v>0</v>
      </c>
      <c r="C16" s="16" t="e">
        <f t="shared" ca="1" si="0"/>
        <v>#NAME?</v>
      </c>
      <c r="D16" s="16"/>
      <c r="E16" s="16" t="e">
        <f t="shared" ca="1" si="1"/>
        <v>#NAME?</v>
      </c>
      <c r="F16" s="16"/>
      <c r="G16" t="e">
        <f ca="1">_xll.GDRAddInFunctions.GDRFunctions.MGDB("GBP*USD", "EX", "USD", A16, "")</f>
        <v>#NAME?</v>
      </c>
      <c r="H16" t="e">
        <f ca="1">1/_xll.GDRAddInFunctions.GDRFunctions.MGDB("EUR*GBP", "EX", "GBP", A16, "")</f>
        <v>#NAME?</v>
      </c>
      <c r="O16" s="77">
        <v>35064</v>
      </c>
      <c r="P16">
        <v>1803.09</v>
      </c>
      <c r="Q16" s="91"/>
    </row>
    <row r="17" spans="1:17" customFormat="1" ht="17.25" x14ac:dyDescent="0.35">
      <c r="A17" s="4">
        <v>34058</v>
      </c>
      <c r="B17" s="16">
        <v>0</v>
      </c>
      <c r="C17" s="16" t="e">
        <f t="shared" ca="1" si="0"/>
        <v>#NAME?</v>
      </c>
      <c r="D17" s="16"/>
      <c r="E17" s="16" t="e">
        <f t="shared" ca="1" si="1"/>
        <v>#NAME?</v>
      </c>
      <c r="F17" s="16"/>
      <c r="G17" t="e">
        <f ca="1">_xll.GDRAddInFunctions.GDRFunctions.MGDB("GBP*USD", "EX", "USD", A17, "")</f>
        <v>#NAME?</v>
      </c>
      <c r="H17" t="e">
        <f ca="1">1/_xll.GDRAddInFunctions.GDRFunctions.MGDB("EUR*GBP", "EX", "GBP", A17, "")</f>
        <v>#NAME?</v>
      </c>
      <c r="O17" s="77">
        <v>35155</v>
      </c>
      <c r="P17">
        <v>1843.44</v>
      </c>
      <c r="Q17" s="91"/>
    </row>
    <row r="18" spans="1:17" customFormat="1" ht="17.25" x14ac:dyDescent="0.35">
      <c r="A18" s="4">
        <v>34150</v>
      </c>
      <c r="B18" s="16">
        <v>0</v>
      </c>
      <c r="C18" s="16" t="e">
        <f t="shared" ca="1" si="0"/>
        <v>#NAME?</v>
      </c>
      <c r="D18" s="16"/>
      <c r="E18" s="16" t="e">
        <f t="shared" ca="1" si="1"/>
        <v>#NAME?</v>
      </c>
      <c r="F18" s="16"/>
      <c r="G18" t="e">
        <f ca="1">_xll.GDRAddInFunctions.GDRFunctions.MGDB("GBP*USD", "EX", "USD", A18, "")</f>
        <v>#NAME?</v>
      </c>
      <c r="H18" t="e">
        <f ca="1">1/_xll.GDRAddInFunctions.GDRFunctions.MGDB("EUR*GBP", "EX", "GBP", A18, "")</f>
        <v>#NAME?</v>
      </c>
      <c r="O18" s="77">
        <v>35246</v>
      </c>
      <c r="P18">
        <v>1856.33</v>
      </c>
      <c r="Q18" s="91"/>
    </row>
    <row r="19" spans="1:17" customFormat="1" ht="17.25" x14ac:dyDescent="0.35">
      <c r="A19" s="4">
        <v>34242</v>
      </c>
      <c r="B19" s="16">
        <v>0</v>
      </c>
      <c r="C19" s="16" t="e">
        <f t="shared" ca="1" si="0"/>
        <v>#NAME?</v>
      </c>
      <c r="D19" s="16"/>
      <c r="E19" s="16" t="e">
        <f t="shared" ca="1" si="1"/>
        <v>#NAME?</v>
      </c>
      <c r="F19" s="16"/>
      <c r="G19" t="e">
        <f ca="1">_xll.GDRAddInFunctions.GDRFunctions.MGDB("GBP*USD", "EX", "USD", A19, "")</f>
        <v>#NAME?</v>
      </c>
      <c r="H19" t="e">
        <f ca="1">1/_xll.GDRAddInFunctions.GDRFunctions.MGDB("EUR*GBP", "EX", "GBP", A19, "")</f>
        <v>#NAME?</v>
      </c>
      <c r="O19" s="77">
        <v>35338</v>
      </c>
      <c r="P19">
        <v>1945</v>
      </c>
      <c r="Q19" s="91"/>
    </row>
    <row r="20" spans="1:17" customFormat="1" ht="17.25" x14ac:dyDescent="0.35">
      <c r="A20" s="4">
        <v>34333</v>
      </c>
      <c r="B20" s="16">
        <v>0</v>
      </c>
      <c r="C20" s="16" t="e">
        <f t="shared" ca="1" si="0"/>
        <v>#NAME?</v>
      </c>
      <c r="D20" s="16"/>
      <c r="E20" s="16" t="e">
        <f t="shared" ca="1" si="1"/>
        <v>#NAME?</v>
      </c>
      <c r="F20" s="16"/>
      <c r="G20" t="e">
        <f ca="1">_xll.GDRAddInFunctions.GDRFunctions.MGDB("GBP*USD", "EX", "USD", A20, "")</f>
        <v>#NAME?</v>
      </c>
      <c r="H20" t="e">
        <f ca="1">1/_xll.GDRAddInFunctions.GDRFunctions.MGDB("EUR*GBP", "EX", "GBP", A20, "")</f>
        <v>#NAME?</v>
      </c>
      <c r="O20" s="77">
        <v>35430</v>
      </c>
      <c r="P20">
        <v>2013.66</v>
      </c>
      <c r="Q20" s="91"/>
    </row>
    <row r="21" spans="1:17" customFormat="1" ht="17.25" x14ac:dyDescent="0.35">
      <c r="A21" s="4">
        <v>34423</v>
      </c>
      <c r="B21" s="16">
        <v>0</v>
      </c>
      <c r="C21" s="16" t="e">
        <f t="shared" ca="1" si="0"/>
        <v>#NAME?</v>
      </c>
      <c r="D21" s="16"/>
      <c r="E21" s="16" t="e">
        <f t="shared" ca="1" si="1"/>
        <v>#NAME?</v>
      </c>
      <c r="F21" s="16"/>
      <c r="G21" t="e">
        <f ca="1">_xll.GDRAddInFunctions.GDRFunctions.MGDB("GBP*USD", "EX", "USD", A21, "")</f>
        <v>#NAME?</v>
      </c>
      <c r="H21" t="e">
        <f ca="1">1/_xll.GDRAddInFunctions.GDRFunctions.MGDB("EUR*GBP", "EX", "GBP", A21, "")</f>
        <v>#NAME?</v>
      </c>
      <c r="O21" s="77">
        <v>35520</v>
      </c>
      <c r="P21">
        <v>2099.6999999999998</v>
      </c>
      <c r="Q21" s="91"/>
    </row>
    <row r="22" spans="1:17" customFormat="1" ht="17.25" x14ac:dyDescent="0.35">
      <c r="A22" s="4">
        <v>34515</v>
      </c>
      <c r="B22" s="16">
        <v>0</v>
      </c>
      <c r="C22" s="16" t="e">
        <f t="shared" ca="1" si="0"/>
        <v>#NAME?</v>
      </c>
      <c r="D22" s="16"/>
      <c r="E22" s="16" t="e">
        <f t="shared" ca="1" si="1"/>
        <v>#NAME?</v>
      </c>
      <c r="F22" s="16"/>
      <c r="G22" t="e">
        <f ca="1">_xll.GDRAddInFunctions.GDRFunctions.MGDB("GBP*USD", "EX", "USD", A22, "")</f>
        <v>#NAME?</v>
      </c>
      <c r="H22" t="e">
        <f ca="1">1/_xll.GDRAddInFunctions.GDRFunctions.MGDB("EUR*GBP", "EX", "GBP", A22, "")</f>
        <v>#NAME?</v>
      </c>
      <c r="O22" s="77">
        <v>35611</v>
      </c>
      <c r="P22">
        <v>2184.52</v>
      </c>
      <c r="Q22" s="91"/>
    </row>
    <row r="23" spans="1:17" customFormat="1" ht="17.25" x14ac:dyDescent="0.35">
      <c r="A23" s="4">
        <v>34607</v>
      </c>
      <c r="B23" s="16">
        <v>0</v>
      </c>
      <c r="C23" s="16" t="e">
        <f t="shared" ca="1" si="0"/>
        <v>#NAME?</v>
      </c>
      <c r="D23" s="16"/>
      <c r="E23" s="16" t="e">
        <f t="shared" ca="1" si="1"/>
        <v>#NAME?</v>
      </c>
      <c r="F23" s="16"/>
      <c r="G23" t="e">
        <f ca="1">_xll.GDRAddInFunctions.GDRFunctions.MGDB("GBP*USD", "EX", "USD", A23, "")</f>
        <v>#NAME?</v>
      </c>
      <c r="H23" t="e">
        <f ca="1">1/_xll.GDRAddInFunctions.GDRFunctions.MGDB("EUR*GBP", "EX", "GBP", A23, "")</f>
        <v>#NAME?</v>
      </c>
      <c r="O23" s="77">
        <v>35703</v>
      </c>
      <c r="P23">
        <v>2455.02</v>
      </c>
      <c r="Q23" s="91"/>
    </row>
    <row r="24" spans="1:17" customFormat="1" ht="17.25" x14ac:dyDescent="0.35">
      <c r="A24" s="4">
        <v>34698</v>
      </c>
      <c r="B24" s="16">
        <v>0</v>
      </c>
      <c r="C24" s="16" t="e">
        <f t="shared" ca="1" si="0"/>
        <v>#NAME?</v>
      </c>
      <c r="D24" s="16"/>
      <c r="E24" s="16" t="e">
        <f t="shared" ca="1" si="1"/>
        <v>#NAME?</v>
      </c>
      <c r="F24" s="16"/>
      <c r="G24" t="e">
        <f ca="1">_xll.GDRAddInFunctions.GDRFunctions.MGDB("GBP*USD", "EX", "USD", A24, "")</f>
        <v>#NAME?</v>
      </c>
      <c r="H24" t="e">
        <f ca="1">1/_xll.GDRAddInFunctions.GDRFunctions.MGDB("EUR*GBP", "EX", "GBP", A24, "")</f>
        <v>#NAME?</v>
      </c>
      <c r="O24" s="77">
        <v>35795</v>
      </c>
      <c r="P24">
        <v>2411</v>
      </c>
      <c r="Q24" s="91"/>
    </row>
    <row r="25" spans="1:17" customFormat="1" ht="17.25" x14ac:dyDescent="0.35">
      <c r="A25" s="4">
        <v>34788</v>
      </c>
      <c r="B25" s="16">
        <v>0</v>
      </c>
      <c r="C25" s="16" t="e">
        <f t="shared" ca="1" si="0"/>
        <v>#NAME?</v>
      </c>
      <c r="D25" s="16"/>
      <c r="E25" s="16" t="e">
        <f t="shared" ca="1" si="1"/>
        <v>#NAME?</v>
      </c>
      <c r="F25" s="16"/>
      <c r="G25" t="e">
        <f ca="1">_xll.GDRAddInFunctions.GDRFunctions.MGDB("GBP*USD", "EX", "USD", A25, "")</f>
        <v>#NAME?</v>
      </c>
      <c r="H25" t="e">
        <f ca="1">1/_xll.GDRAddInFunctions.GDRFunctions.MGDB("EUR*GBP", "EX", "GBP", A25, "")</f>
        <v>#NAME?</v>
      </c>
      <c r="O25" s="77">
        <v>35885</v>
      </c>
      <c r="P25">
        <v>2781.66</v>
      </c>
      <c r="Q25" s="91"/>
    </row>
    <row r="26" spans="1:17" customFormat="1" ht="17.25" x14ac:dyDescent="0.35">
      <c r="A26" s="4">
        <v>34880</v>
      </c>
      <c r="B26" s="16">
        <v>0</v>
      </c>
      <c r="C26" s="16" t="e">
        <f t="shared" ca="1" si="0"/>
        <v>#NAME?</v>
      </c>
      <c r="D26" s="16"/>
      <c r="E26" s="16" t="e">
        <f t="shared" ca="1" si="1"/>
        <v>#NAME?</v>
      </c>
      <c r="F26" s="16"/>
      <c r="G26" t="e">
        <f ca="1">_xll.GDRAddInFunctions.GDRFunctions.MGDB("GBP*USD", "EX", "USD", A26, "")</f>
        <v>#NAME?</v>
      </c>
      <c r="H26" t="e">
        <f ca="1">1/_xll.GDRAddInFunctions.GDRFunctions.MGDB("EUR*GBP", "EX", "GBP", A26, "")</f>
        <v>#NAME?</v>
      </c>
      <c r="O26" s="77">
        <v>35976</v>
      </c>
      <c r="P26">
        <v>2743.46</v>
      </c>
      <c r="Q26" s="91"/>
    </row>
    <row r="27" spans="1:17" customFormat="1" ht="17.25" x14ac:dyDescent="0.35">
      <c r="A27" s="4">
        <v>34972</v>
      </c>
      <c r="B27" s="16">
        <v>0</v>
      </c>
      <c r="C27" s="16" t="e">
        <f t="shared" ca="1" si="0"/>
        <v>#NAME?</v>
      </c>
      <c r="D27" s="16"/>
      <c r="E27" s="16" t="e">
        <f t="shared" ca="1" si="1"/>
        <v>#NAME?</v>
      </c>
      <c r="F27" s="16"/>
      <c r="G27" t="e">
        <f ca="1">_xll.GDRAddInFunctions.GDRFunctions.MGDB("GBP*USD", "EX", "USD", A27, "")</f>
        <v>#NAME?</v>
      </c>
      <c r="H27" t="e">
        <f ca="1">1/_xll.GDRAddInFunctions.GDRFunctions.MGDB("EUR*GBP", "EX", "GBP", A27, "")</f>
        <v>#NAME?</v>
      </c>
      <c r="O27" s="77">
        <v>36068</v>
      </c>
      <c r="P27">
        <v>2344.8200000000002</v>
      </c>
      <c r="Q27" s="91"/>
    </row>
    <row r="28" spans="1:17" customFormat="1" ht="17.25" x14ac:dyDescent="0.35">
      <c r="A28" s="4">
        <v>35063</v>
      </c>
      <c r="B28" s="16">
        <v>0</v>
      </c>
      <c r="C28" s="16" t="e">
        <f t="shared" ca="1" si="0"/>
        <v>#NAME?</v>
      </c>
      <c r="D28" s="16"/>
      <c r="E28" s="16" t="e">
        <f t="shared" ca="1" si="1"/>
        <v>#NAME?</v>
      </c>
      <c r="F28" s="16"/>
      <c r="G28" t="e">
        <f ca="1">_xll.GDRAddInFunctions.GDRFunctions.MGDB("GBP*USD", "EX", "USD", A28, "")</f>
        <v>#NAME?</v>
      </c>
      <c r="H28" t="e">
        <f ca="1">1/_xll.GDRAddInFunctions.GDRFunctions.MGDB("EUR*GBP", "EX", "GBP", A28, "")</f>
        <v>#NAME?</v>
      </c>
      <c r="O28" s="77">
        <v>36160</v>
      </c>
      <c r="P28">
        <v>2673.92</v>
      </c>
      <c r="Q28" s="91"/>
    </row>
    <row r="29" spans="1:17" customFormat="1" ht="17.25" x14ac:dyDescent="0.35">
      <c r="A29" s="4">
        <v>35154</v>
      </c>
      <c r="B29" s="16">
        <v>0</v>
      </c>
      <c r="C29" s="16" t="e">
        <f t="shared" ca="1" si="0"/>
        <v>#NAME?</v>
      </c>
      <c r="D29" s="16"/>
      <c r="E29" s="16" t="e">
        <f t="shared" ca="1" si="1"/>
        <v>#NAME?</v>
      </c>
      <c r="F29" s="16"/>
      <c r="G29" t="e">
        <f ca="1">_xll.GDRAddInFunctions.GDRFunctions.MGDB("GBP*USD", "EX", "USD", A29, "")</f>
        <v>#NAME?</v>
      </c>
      <c r="H29" t="e">
        <f ca="1">1/_xll.GDRAddInFunctions.GDRFunctions.MGDB("EUR*GBP", "EX", "GBP", A29, "")</f>
        <v>#NAME?</v>
      </c>
      <c r="O29" s="77">
        <v>36250</v>
      </c>
      <c r="P29">
        <v>2894.79</v>
      </c>
      <c r="Q29" s="91"/>
    </row>
    <row r="30" spans="1:17" customFormat="1" ht="17.25" x14ac:dyDescent="0.35">
      <c r="A30" s="4">
        <v>35246</v>
      </c>
      <c r="B30" s="16">
        <v>0</v>
      </c>
      <c r="C30" s="16" t="e">
        <f t="shared" ca="1" si="0"/>
        <v>#NAME?</v>
      </c>
      <c r="D30" s="16"/>
      <c r="E30" s="16" t="e">
        <f t="shared" ca="1" si="1"/>
        <v>#NAME?</v>
      </c>
      <c r="F30" s="16"/>
      <c r="G30" t="e">
        <f ca="1">_xll.GDRAddInFunctions.GDRFunctions.MGDB("GBP*USD", "EX", "USD", A30, "")</f>
        <v>#NAME?</v>
      </c>
      <c r="H30" t="e">
        <f ca="1">1/_xll.GDRAddInFunctions.GDRFunctions.MGDB("EUR*GBP", "EX", "GBP", A30, "")</f>
        <v>#NAME?</v>
      </c>
      <c r="O30" s="77">
        <v>36341</v>
      </c>
      <c r="P30">
        <v>2946.17</v>
      </c>
      <c r="Q30" s="91"/>
    </row>
    <row r="31" spans="1:17" customFormat="1" ht="17.25" x14ac:dyDescent="0.35">
      <c r="A31" s="4">
        <v>35338</v>
      </c>
      <c r="B31" s="16">
        <v>0</v>
      </c>
      <c r="C31" s="16" t="e">
        <f t="shared" ca="1" si="0"/>
        <v>#NAME?</v>
      </c>
      <c r="D31" s="16"/>
      <c r="E31" s="16" t="e">
        <f t="shared" ca="1" si="1"/>
        <v>#NAME?</v>
      </c>
      <c r="F31" s="16"/>
      <c r="G31" t="e">
        <f ca="1">_xll.GDRAddInFunctions.GDRFunctions.MGDB("GBP*USD", "EX", "USD", A31, "")</f>
        <v>#NAME?</v>
      </c>
      <c r="H31" t="e">
        <f ca="1">1/_xll.GDRAddInFunctions.GDRFunctions.MGDB("EUR*GBP", "EX", "GBP", A31, "")</f>
        <v>#NAME?</v>
      </c>
      <c r="O31" s="77">
        <v>36433</v>
      </c>
      <c r="P31">
        <v>2826.11</v>
      </c>
      <c r="Q31" s="91"/>
    </row>
    <row r="32" spans="1:17" customFormat="1" ht="17.25" x14ac:dyDescent="0.35">
      <c r="A32" s="4">
        <v>35430</v>
      </c>
      <c r="B32" s="16">
        <v>0</v>
      </c>
      <c r="C32" s="16" t="e">
        <f t="shared" ca="1" si="0"/>
        <v>#NAME?</v>
      </c>
      <c r="D32" s="16"/>
      <c r="E32" s="16" t="e">
        <f t="shared" ca="1" si="1"/>
        <v>#NAME?</v>
      </c>
      <c r="F32" s="16"/>
      <c r="G32" t="e">
        <f ca="1">_xll.GDRAddInFunctions.GDRFunctions.MGDB("GBP*USD", "EX", "USD", A32, "")</f>
        <v>#NAME?</v>
      </c>
      <c r="H32" t="e">
        <f ca="1">1/_xll.GDRAddInFunctions.GDRFunctions.MGDB("EUR*GBP", "EX", "GBP", A32, "")</f>
        <v>#NAME?</v>
      </c>
      <c r="O32" s="77">
        <v>36525</v>
      </c>
      <c r="P32">
        <v>3242.06</v>
      </c>
      <c r="Q32" s="91"/>
    </row>
    <row r="33" spans="1:17" customFormat="1" ht="17.25" x14ac:dyDescent="0.35">
      <c r="A33" s="4">
        <v>35520</v>
      </c>
      <c r="B33" s="16">
        <v>0</v>
      </c>
      <c r="C33" s="16" t="e">
        <f t="shared" ca="1" si="0"/>
        <v>#NAME?</v>
      </c>
      <c r="D33" s="16"/>
      <c r="E33" s="16" t="e">
        <f t="shared" ca="1" si="1"/>
        <v>#NAME?</v>
      </c>
      <c r="F33" s="16"/>
      <c r="G33" t="e">
        <f ca="1">_xll.GDRAddInFunctions.GDRFunctions.MGDB("GBP*USD", "EX", "USD", A33, "")</f>
        <v>#NAME?</v>
      </c>
      <c r="H33" t="e">
        <f ca="1">1/_xll.GDRAddInFunctions.GDRFunctions.MGDB("EUR*GBP", "EX", "GBP", A33, "")</f>
        <v>#NAME?</v>
      </c>
      <c r="O33" s="77">
        <v>36616</v>
      </c>
      <c r="P33">
        <v>3110.56</v>
      </c>
      <c r="Q33" s="91"/>
    </row>
    <row r="34" spans="1:17" customFormat="1" ht="17.25" x14ac:dyDescent="0.35">
      <c r="A34" s="4">
        <v>35611</v>
      </c>
      <c r="B34" s="16">
        <v>0</v>
      </c>
      <c r="C34" s="16" t="e">
        <f t="shared" ref="C34:C65" ca="1" si="3">B34*G34</f>
        <v>#NAME?</v>
      </c>
      <c r="D34" s="16"/>
      <c r="E34" s="16" t="e">
        <f t="shared" ref="E34:E69" ca="1" si="4">B34*H34</f>
        <v>#NAME?</v>
      </c>
      <c r="F34" s="16"/>
      <c r="G34" t="e">
        <f ca="1">_xll.GDRAddInFunctions.GDRFunctions.MGDB("GBP*USD", "EX", "USD", A34, "")</f>
        <v>#NAME?</v>
      </c>
      <c r="H34" t="e">
        <f ca="1">1/_xll.GDRAddInFunctions.GDRFunctions.MGDB("EUR*GBP", "EX", "GBP", A34, "")</f>
        <v>#NAME?</v>
      </c>
      <c r="O34" s="77">
        <v>36707</v>
      </c>
      <c r="P34">
        <v>3029.74</v>
      </c>
      <c r="Q34" s="91"/>
    </row>
    <row r="35" spans="1:17" customFormat="1" ht="17.25" x14ac:dyDescent="0.35">
      <c r="A35" s="4">
        <v>35703</v>
      </c>
      <c r="B35" s="16">
        <v>0</v>
      </c>
      <c r="C35" s="16" t="e">
        <f t="shared" ca="1" si="3"/>
        <v>#NAME?</v>
      </c>
      <c r="D35" s="16"/>
      <c r="E35" s="16" t="e">
        <f t="shared" ca="1" si="4"/>
        <v>#NAME?</v>
      </c>
      <c r="F35" s="16"/>
      <c r="G35" t="e">
        <f ca="1">_xll.GDRAddInFunctions.GDRFunctions.MGDB("GBP*USD", "EX", "USD", A35, "")</f>
        <v>#NAME?</v>
      </c>
      <c r="H35" t="e">
        <f ca="1">1/_xll.GDRAddInFunctions.GDRFunctions.MGDB("EUR*GBP", "EX", "GBP", A35, "")</f>
        <v>#NAME?</v>
      </c>
      <c r="O35" s="77">
        <v>36799</v>
      </c>
      <c r="P35">
        <v>3029.36</v>
      </c>
      <c r="Q35" s="91"/>
    </row>
    <row r="36" spans="1:17" customFormat="1" ht="17.25" x14ac:dyDescent="0.35">
      <c r="A36" s="4">
        <v>35794</v>
      </c>
      <c r="B36" s="16">
        <v>0</v>
      </c>
      <c r="C36" s="16" t="e">
        <f t="shared" ca="1" si="3"/>
        <v>#NAME?</v>
      </c>
      <c r="D36" s="16"/>
      <c r="E36" s="16" t="e">
        <f t="shared" ca="1" si="4"/>
        <v>#NAME?</v>
      </c>
      <c r="F36" s="16"/>
      <c r="G36" t="e">
        <f ca="1">_xll.GDRAddInFunctions.GDRFunctions.MGDB("GBP*USD", "EX", "USD", A36, "")</f>
        <v>#NAME?</v>
      </c>
      <c r="H36" t="e">
        <f ca="1">1/_xll.GDRAddInFunctions.GDRFunctions.MGDB("EUR*GBP", "EX", "GBP", A36, "")</f>
        <v>#NAME?</v>
      </c>
      <c r="O36" s="77">
        <v>36891</v>
      </c>
      <c r="P36">
        <v>2983.81</v>
      </c>
      <c r="Q36" s="91"/>
    </row>
    <row r="37" spans="1:17" customFormat="1" ht="17.25" x14ac:dyDescent="0.35">
      <c r="A37" s="4">
        <v>35884</v>
      </c>
      <c r="B37" s="16">
        <v>0</v>
      </c>
      <c r="C37" s="16" t="e">
        <f t="shared" ca="1" si="3"/>
        <v>#NAME?</v>
      </c>
      <c r="D37" s="16"/>
      <c r="E37" s="16" t="e">
        <f t="shared" ca="1" si="4"/>
        <v>#NAME?</v>
      </c>
      <c r="F37" s="16"/>
      <c r="G37" t="e">
        <f ca="1">_xll.GDRAddInFunctions.GDRFunctions.MGDB("GBP*USD", "EX", "USD", A37, "")</f>
        <v>#NAME?</v>
      </c>
      <c r="H37" t="e">
        <f ca="1">1/_xll.GDRAddInFunctions.GDRFunctions.MGDB("EUR*GBP", "EX", "GBP", A37, "")</f>
        <v>#NAME?</v>
      </c>
      <c r="O37" s="77">
        <v>36981</v>
      </c>
      <c r="P37">
        <v>2711.4</v>
      </c>
      <c r="Q37" s="91"/>
    </row>
    <row r="38" spans="1:17" customFormat="1" ht="17.25" x14ac:dyDescent="0.35">
      <c r="A38" s="4">
        <v>35976</v>
      </c>
      <c r="B38" s="16">
        <v>0</v>
      </c>
      <c r="C38" s="16" t="e">
        <f t="shared" ca="1" si="3"/>
        <v>#NAME?</v>
      </c>
      <c r="D38" s="16"/>
      <c r="E38" s="16" t="e">
        <f t="shared" ca="1" si="4"/>
        <v>#NAME?</v>
      </c>
      <c r="F38" s="16"/>
      <c r="G38" t="e">
        <f ca="1">_xll.GDRAddInFunctions.GDRFunctions.MGDB("GBP*USD", "EX", "USD", A38, "")</f>
        <v>#NAME?</v>
      </c>
      <c r="H38" t="e">
        <f ca="1">1/_xll.GDRAddInFunctions.GDRFunctions.MGDB("EUR*GBP", "EX", "GBP", A38, "")</f>
        <v>#NAME?</v>
      </c>
      <c r="O38" s="77">
        <v>37072</v>
      </c>
      <c r="P38">
        <v>2728.12</v>
      </c>
      <c r="Q38" s="91"/>
    </row>
    <row r="39" spans="1:17" customFormat="1" ht="17.25" x14ac:dyDescent="0.35">
      <c r="A39" s="4">
        <v>36068</v>
      </c>
      <c r="B39" s="16">
        <v>0</v>
      </c>
      <c r="C39" s="16" t="e">
        <f t="shared" ca="1" si="3"/>
        <v>#NAME?</v>
      </c>
      <c r="D39" s="16"/>
      <c r="E39" s="16" t="e">
        <f t="shared" ca="1" si="4"/>
        <v>#NAME?</v>
      </c>
      <c r="F39" s="16"/>
      <c r="G39" t="e">
        <f ca="1">_xll.GDRAddInFunctions.GDRFunctions.MGDB("GBP*USD", "EX", "USD", A39, "")</f>
        <v>#NAME?</v>
      </c>
      <c r="H39" t="e">
        <f ca="1">1/_xll.GDRAddInFunctions.GDRFunctions.MGDB("EUR*GBP", "EX", "GBP", A39, "")</f>
        <v>#NAME?</v>
      </c>
      <c r="O39" s="77">
        <v>37164</v>
      </c>
      <c r="P39">
        <v>2340.48</v>
      </c>
      <c r="Q39" s="91"/>
    </row>
    <row r="40" spans="1:17" customFormat="1" ht="17.25" x14ac:dyDescent="0.35">
      <c r="A40" s="4">
        <v>36159</v>
      </c>
      <c r="B40" s="16">
        <v>0</v>
      </c>
      <c r="C40" s="16" t="e">
        <f t="shared" ca="1" si="3"/>
        <v>#NAME?</v>
      </c>
      <c r="D40" s="16"/>
      <c r="E40" s="16" t="e">
        <f t="shared" ca="1" si="4"/>
        <v>#NAME?</v>
      </c>
      <c r="F40" s="16"/>
      <c r="G40" t="e">
        <f ca="1">_xll.GDRAddInFunctions.GDRFunctions.MGDB("GBP*USD", "EX", "USD", A40, "")</f>
        <v>#NAME?</v>
      </c>
      <c r="H40" t="e">
        <f ca="1">1/_xll.GDRAddInFunctions.GDRFunctions.MGDB("EUR*GBP", "EX", "GBP", A40, "")</f>
        <v>#NAME?</v>
      </c>
      <c r="O40" s="77">
        <v>37256</v>
      </c>
      <c r="P40">
        <v>2523.88</v>
      </c>
      <c r="Q40" s="91"/>
    </row>
    <row r="41" spans="1:17" customFormat="1" ht="17.25" x14ac:dyDescent="0.35">
      <c r="A41" s="4">
        <v>36249</v>
      </c>
      <c r="B41" s="16">
        <v>0</v>
      </c>
      <c r="C41" s="16" t="e">
        <f t="shared" ca="1" si="3"/>
        <v>#NAME?</v>
      </c>
      <c r="D41" s="16"/>
      <c r="E41" s="16" t="e">
        <f t="shared" ca="1" si="4"/>
        <v>#NAME?</v>
      </c>
      <c r="F41" s="16"/>
      <c r="G41" t="e">
        <f ca="1">_xll.GDRAddInFunctions.GDRFunctions.MGDB("GBP*USD", "EX", "USD", A41, "")</f>
        <v>#NAME?</v>
      </c>
      <c r="H41" t="e">
        <f ca="1">1/_xll.GDRAddInFunctions.GDRFunctions.MGDB("EUR*GBP", "EX", "GBP", A41, "")</f>
        <v>#NAME?</v>
      </c>
      <c r="O41" s="77">
        <v>37346</v>
      </c>
      <c r="P41">
        <v>2557.4</v>
      </c>
      <c r="Q41" s="91"/>
    </row>
    <row r="42" spans="1:17" customFormat="1" ht="17.25" x14ac:dyDescent="0.35">
      <c r="A42" s="4">
        <v>36341</v>
      </c>
      <c r="B42" s="16">
        <v>0</v>
      </c>
      <c r="C42" s="16" t="e">
        <f t="shared" ca="1" si="3"/>
        <v>#NAME?</v>
      </c>
      <c r="D42" s="16"/>
      <c r="E42" s="16" t="e">
        <f t="shared" ca="1" si="4"/>
        <v>#NAME?</v>
      </c>
      <c r="F42" s="16"/>
      <c r="G42" t="e">
        <f ca="1">_xll.GDRAddInFunctions.GDRFunctions.MGDB("GBP*USD", "EX", "USD", A42, "")</f>
        <v>#NAME?</v>
      </c>
      <c r="H42" t="e">
        <f ca="1">1/_xll.GDRAddInFunctions.GDRFunctions.MGDB("EUR*GBP", "EX", "GBP", A42, "")</f>
        <v>#NAME?</v>
      </c>
      <c r="O42" s="77">
        <v>37437</v>
      </c>
      <c r="P42">
        <v>2263.11</v>
      </c>
      <c r="Q42" s="91"/>
    </row>
    <row r="43" spans="1:17" customFormat="1" ht="17.25" x14ac:dyDescent="0.35">
      <c r="A43" s="4">
        <v>36433</v>
      </c>
      <c r="B43" s="16">
        <v>0</v>
      </c>
      <c r="C43" s="16" t="e">
        <f t="shared" ca="1" si="3"/>
        <v>#NAME?</v>
      </c>
      <c r="D43" s="16"/>
      <c r="E43" s="16" t="e">
        <f t="shared" ca="1" si="4"/>
        <v>#NAME?</v>
      </c>
      <c r="F43" s="16"/>
      <c r="G43" t="e">
        <f ca="1">_xll.GDRAddInFunctions.GDRFunctions.MGDB("GBP*USD", "EX", "USD", A43, "")</f>
        <v>#NAME?</v>
      </c>
      <c r="H43" t="e">
        <f ca="1">1/_xll.GDRAddInFunctions.GDRFunctions.MGDB("EUR*GBP", "EX", "GBP", A43, "")</f>
        <v>#NAME?</v>
      </c>
      <c r="O43" s="77">
        <v>37529</v>
      </c>
      <c r="P43">
        <v>1801.48</v>
      </c>
      <c r="Q43" s="91"/>
    </row>
    <row r="44" spans="1:17" customFormat="1" ht="17.25" x14ac:dyDescent="0.35">
      <c r="A44" s="4">
        <v>36524</v>
      </c>
      <c r="B44" s="16">
        <v>0</v>
      </c>
      <c r="C44" s="16" t="e">
        <f t="shared" ca="1" si="3"/>
        <v>#NAME?</v>
      </c>
      <c r="D44" s="16"/>
      <c r="E44" s="16" t="e">
        <f t="shared" ca="1" si="4"/>
        <v>#NAME?</v>
      </c>
      <c r="F44" s="16"/>
      <c r="G44" t="e">
        <f ca="1">_xll.GDRAddInFunctions.GDRFunctions.MGDB("GBP*USD", "EX", "USD", A44, "")</f>
        <v>#NAME?</v>
      </c>
      <c r="H44" t="e">
        <f ca="1">1/_xll.GDRAddInFunctions.GDRFunctions.MGDB("EUR*GBP", "EX", "GBP", A44, "")</f>
        <v>#NAME?</v>
      </c>
      <c r="O44" s="77">
        <v>37621</v>
      </c>
      <c r="P44">
        <v>1893.73</v>
      </c>
      <c r="Q44" s="91"/>
    </row>
    <row r="45" spans="1:17" customFormat="1" ht="17.25" x14ac:dyDescent="0.35">
      <c r="A45" s="4">
        <v>36615</v>
      </c>
      <c r="B45" s="16">
        <v>0</v>
      </c>
      <c r="C45" s="16" t="e">
        <f t="shared" ca="1" si="3"/>
        <v>#NAME?</v>
      </c>
      <c r="D45" s="16"/>
      <c r="E45" s="16" t="e">
        <f t="shared" ca="1" si="4"/>
        <v>#NAME?</v>
      </c>
      <c r="F45" s="16"/>
      <c r="G45" t="e">
        <f ca="1">_xll.GDRAddInFunctions.GDRFunctions.MGDB("GBP*USD", "EX", "USD", A45, "")</f>
        <v>#NAME?</v>
      </c>
      <c r="H45" t="e">
        <f ca="1">1/_xll.GDRAddInFunctions.GDRFunctions.MGDB("EUR*GBP", "EX", "GBP", A45, "")</f>
        <v>#NAME?</v>
      </c>
      <c r="O45" s="77">
        <v>37711</v>
      </c>
      <c r="P45">
        <v>1735.72</v>
      </c>
      <c r="Q45" s="91"/>
    </row>
    <row r="46" spans="1:17" customFormat="1" ht="17.25" x14ac:dyDescent="0.35">
      <c r="A46" s="4">
        <v>36707</v>
      </c>
      <c r="B46" s="16">
        <v>0</v>
      </c>
      <c r="C46" s="16" t="e">
        <f t="shared" ca="1" si="3"/>
        <v>#NAME?</v>
      </c>
      <c r="D46" s="16"/>
      <c r="E46" s="16" t="e">
        <f t="shared" ca="1" si="4"/>
        <v>#NAME?</v>
      </c>
      <c r="F46" s="16"/>
      <c r="G46" t="e">
        <f ca="1">_xll.GDRAddInFunctions.GDRFunctions.MGDB("GBP*USD", "EX", "USD", A46, "")</f>
        <v>#NAME?</v>
      </c>
      <c r="H46" t="e">
        <f ca="1">1/_xll.GDRAddInFunctions.GDRFunctions.MGDB("EUR*GBP", "EX", "GBP", A46, "")</f>
        <v>#NAME?</v>
      </c>
      <c r="O46" s="77">
        <v>37802</v>
      </c>
      <c r="P46">
        <v>1971.26</v>
      </c>
      <c r="Q46" s="91"/>
    </row>
    <row r="47" spans="1:17" customFormat="1" ht="17.25" x14ac:dyDescent="0.35">
      <c r="A47" s="4">
        <v>36799</v>
      </c>
      <c r="B47" s="16">
        <v>0</v>
      </c>
      <c r="C47" s="16" t="e">
        <f t="shared" ca="1" si="3"/>
        <v>#NAME?</v>
      </c>
      <c r="D47" s="16"/>
      <c r="E47" s="16" t="e">
        <f t="shared" ca="1" si="4"/>
        <v>#NAME?</v>
      </c>
      <c r="F47" s="16"/>
      <c r="G47" t="e">
        <f ca="1">_xll.GDRAddInFunctions.GDRFunctions.MGDB("GBP*USD", "EX", "USD", A47, "")</f>
        <v>#NAME?</v>
      </c>
      <c r="H47" t="e">
        <f ca="1">1/_xll.GDRAddInFunctions.GDRFunctions.MGDB("EUR*GBP", "EX", "GBP", A47, "")</f>
        <v>#NAME?</v>
      </c>
      <c r="O47" s="77">
        <v>37894</v>
      </c>
      <c r="P47">
        <v>2027.72</v>
      </c>
      <c r="Q47" s="91"/>
    </row>
    <row r="48" spans="1:17" customFormat="1" ht="17.25" x14ac:dyDescent="0.35">
      <c r="A48" s="4">
        <v>36890</v>
      </c>
      <c r="B48" s="16">
        <v>0</v>
      </c>
      <c r="C48" s="16" t="e">
        <f t="shared" ca="1" si="3"/>
        <v>#NAME?</v>
      </c>
      <c r="D48" s="16"/>
      <c r="E48" s="16" t="e">
        <f t="shared" ca="1" si="4"/>
        <v>#NAME?</v>
      </c>
      <c r="F48" s="16"/>
      <c r="G48" t="e">
        <f ca="1">_xll.GDRAddInFunctions.GDRFunctions.MGDB("GBP*USD", "EX", "USD", A48, "")</f>
        <v>#NAME?</v>
      </c>
      <c r="H48" t="e">
        <f ca="1">1/_xll.GDRAddInFunctions.GDRFunctions.MGDB("EUR*GBP", "EX", "GBP", A48, "")</f>
        <v>#NAME?</v>
      </c>
      <c r="O48" s="77">
        <v>37986</v>
      </c>
      <c r="P48">
        <v>2207.38</v>
      </c>
      <c r="Q48" s="91"/>
    </row>
    <row r="49" spans="1:17" customFormat="1" ht="17.25" x14ac:dyDescent="0.35">
      <c r="A49" s="4">
        <v>36980</v>
      </c>
      <c r="B49" s="16">
        <v>0</v>
      </c>
      <c r="C49" s="16" t="e">
        <f t="shared" ca="1" si="3"/>
        <v>#NAME?</v>
      </c>
      <c r="D49" s="16"/>
      <c r="E49" s="16" t="e">
        <f t="shared" ca="1" si="4"/>
        <v>#NAME?</v>
      </c>
      <c r="F49" s="16"/>
      <c r="G49" t="e">
        <f ca="1">_xll.GDRAddInFunctions.GDRFunctions.MGDB("GBP*USD", "EX", "USD", A49, "")</f>
        <v>#NAME?</v>
      </c>
      <c r="H49" t="e">
        <f ca="1">1/_xll.GDRAddInFunctions.GDRFunctions.MGDB("EUR*GBP", "EX", "GBP", A49, "")</f>
        <v>#NAME?</v>
      </c>
      <c r="O49" s="77">
        <v>38077</v>
      </c>
      <c r="P49">
        <v>2196.9699999999998</v>
      </c>
      <c r="Q49" s="91"/>
    </row>
    <row r="50" spans="1:17" customFormat="1" ht="17.25" x14ac:dyDescent="0.35">
      <c r="A50" s="4">
        <v>37072</v>
      </c>
      <c r="B50" s="16">
        <v>0</v>
      </c>
      <c r="C50" s="16" t="e">
        <f t="shared" ca="1" si="3"/>
        <v>#NAME?</v>
      </c>
      <c r="D50" s="16"/>
      <c r="E50" s="16" t="e">
        <f t="shared" ca="1" si="4"/>
        <v>#NAME?</v>
      </c>
      <c r="F50" s="16"/>
      <c r="G50" t="e">
        <f ca="1">_xll.GDRAddInFunctions.GDRFunctions.MGDB("GBP*USD", "EX", "USD", A50, "")</f>
        <v>#NAME?</v>
      </c>
      <c r="H50" t="e">
        <f ca="1">1/_xll.GDRAddInFunctions.GDRFunctions.MGDB("EUR*GBP", "EX", "GBP", A50, "")</f>
        <v>#NAME?</v>
      </c>
      <c r="O50" s="77">
        <v>38168</v>
      </c>
      <c r="P50">
        <v>2228.67</v>
      </c>
      <c r="Q50" s="91"/>
    </row>
    <row r="51" spans="1:17" customFormat="1" ht="17.25" x14ac:dyDescent="0.35">
      <c r="A51" s="4">
        <v>37164</v>
      </c>
      <c r="B51" s="16">
        <v>0</v>
      </c>
      <c r="C51" s="16" t="e">
        <f t="shared" ca="1" si="3"/>
        <v>#NAME?</v>
      </c>
      <c r="D51" s="16"/>
      <c r="E51" s="16" t="e">
        <f t="shared" ca="1" si="4"/>
        <v>#NAME?</v>
      </c>
      <c r="F51" s="16"/>
      <c r="G51" t="e">
        <f ca="1">_xll.GDRAddInFunctions.GDRFunctions.MGDB("GBP*USD", "EX", "USD", A51, "")</f>
        <v>#NAME?</v>
      </c>
      <c r="H51" t="e">
        <f ca="1">1/_xll.GDRAddInFunctions.GDRFunctions.MGDB("EUR*GBP", "EX", "GBP", A51, "")</f>
        <v>#NAME?</v>
      </c>
      <c r="O51" s="77">
        <v>38260</v>
      </c>
      <c r="P51">
        <v>2271.67</v>
      </c>
      <c r="Q51" s="91"/>
    </row>
    <row r="52" spans="1:17" customFormat="1" ht="17.25" x14ac:dyDescent="0.35">
      <c r="A52" s="4">
        <v>37256</v>
      </c>
      <c r="B52" s="16">
        <v>0</v>
      </c>
      <c r="C52" s="16" t="e">
        <f t="shared" ca="1" si="3"/>
        <v>#NAME?</v>
      </c>
      <c r="D52" s="16"/>
      <c r="E52" s="16" t="e">
        <f t="shared" ca="1" si="4"/>
        <v>#NAME?</v>
      </c>
      <c r="F52" s="16"/>
      <c r="G52" t="e">
        <f ca="1">_xll.GDRAddInFunctions.GDRFunctions.MGDB("GBP*USD", "EX", "USD", A52, "")</f>
        <v>#NAME?</v>
      </c>
      <c r="H52" t="e">
        <f ca="1">1/_xll.GDRAddInFunctions.GDRFunctions.MGDB("EUR*GBP", "EX", "GBP", A52, "")</f>
        <v>#NAME?</v>
      </c>
      <c r="O52" s="77">
        <v>38352</v>
      </c>
      <c r="P52">
        <v>2410.75</v>
      </c>
      <c r="Q52" s="91"/>
    </row>
    <row r="53" spans="1:17" customFormat="1" ht="17.25" x14ac:dyDescent="0.35">
      <c r="A53" s="4">
        <v>37346</v>
      </c>
      <c r="B53" s="16">
        <v>0</v>
      </c>
      <c r="C53" s="16" t="e">
        <f t="shared" ca="1" si="3"/>
        <v>#NAME?</v>
      </c>
      <c r="D53" s="16"/>
      <c r="E53" s="16" t="e">
        <f t="shared" ca="1" si="4"/>
        <v>#NAME?</v>
      </c>
      <c r="F53" s="16"/>
      <c r="G53" t="e">
        <f ca="1">_xll.GDRAddInFunctions.GDRFunctions.MGDB("GBP*USD", "EX", "USD", A53, "")</f>
        <v>#NAME?</v>
      </c>
      <c r="H53" t="e">
        <f ca="1">1/_xll.GDRAddInFunctions.GDRFunctions.MGDB("EUR*GBP", "EX", "GBP", A53, "")</f>
        <v>#NAME?</v>
      </c>
      <c r="O53" s="77">
        <v>38442</v>
      </c>
      <c r="P53">
        <v>2457.73</v>
      </c>
      <c r="Q53" s="91"/>
    </row>
    <row r="54" spans="1:17" customFormat="1" ht="17.25" x14ac:dyDescent="0.35">
      <c r="A54" s="4">
        <v>37437</v>
      </c>
      <c r="B54" s="16">
        <v>0</v>
      </c>
      <c r="C54" s="16" t="e">
        <f t="shared" ca="1" si="3"/>
        <v>#NAME?</v>
      </c>
      <c r="D54" s="16"/>
      <c r="E54" s="16" t="e">
        <f t="shared" ca="1" si="4"/>
        <v>#NAME?</v>
      </c>
      <c r="F54" s="16"/>
      <c r="G54" t="e">
        <f ca="1">_xll.GDRAddInFunctions.GDRFunctions.MGDB("GBP*USD", "EX", "USD", A54, "")</f>
        <v>#NAME?</v>
      </c>
      <c r="H54" t="e">
        <f ca="1">1/_xll.GDRAddInFunctions.GDRFunctions.MGDB("EUR*GBP", "EX", "GBP", A54, "")</f>
        <v>#NAME?</v>
      </c>
      <c r="O54" s="77">
        <v>38533</v>
      </c>
      <c r="P54">
        <v>2560.17</v>
      </c>
      <c r="Q54" s="91"/>
    </row>
    <row r="55" spans="1:17" customFormat="1" ht="17.25" x14ac:dyDescent="0.35">
      <c r="A55" s="4">
        <v>37529</v>
      </c>
      <c r="B55" s="16">
        <v>0</v>
      </c>
      <c r="C55" s="16" t="e">
        <f t="shared" ca="1" si="3"/>
        <v>#NAME?</v>
      </c>
      <c r="D55" s="16"/>
      <c r="E55" s="16" t="e">
        <f t="shared" ca="1" si="4"/>
        <v>#NAME?</v>
      </c>
      <c r="F55" s="16"/>
      <c r="G55" t="e">
        <f ca="1">_xll.GDRAddInFunctions.GDRFunctions.MGDB("GBP*USD", "EX", "USD", A55, "")</f>
        <v>#NAME?</v>
      </c>
      <c r="H55" t="e">
        <f ca="1">1/_xll.GDRAddInFunctions.GDRFunctions.MGDB("EUR*GBP", "EX", "GBP", A55, "")</f>
        <v>#NAME?</v>
      </c>
      <c r="O55" s="77">
        <v>38625</v>
      </c>
      <c r="P55">
        <v>2745.79</v>
      </c>
      <c r="Q55" s="91"/>
    </row>
    <row r="56" spans="1:17" customFormat="1" ht="17.25" x14ac:dyDescent="0.35">
      <c r="A56" s="4">
        <v>37621</v>
      </c>
      <c r="B56" s="16">
        <v>0</v>
      </c>
      <c r="C56" s="16" t="e">
        <f t="shared" ca="1" si="3"/>
        <v>#NAME?</v>
      </c>
      <c r="D56" s="16"/>
      <c r="E56" s="16" t="e">
        <f t="shared" ca="1" si="4"/>
        <v>#NAME?</v>
      </c>
      <c r="F56" s="16"/>
      <c r="G56" t="e">
        <f ca="1">_xll.GDRAddInFunctions.GDRFunctions.MGDB("GBP*USD", "EX", "USD", A56, "")</f>
        <v>#NAME?</v>
      </c>
      <c r="H56" t="e">
        <f ca="1">1/_xll.GDRAddInFunctions.GDRFunctions.MGDB("EUR*GBP", "EX", "GBP", A56, "")</f>
        <v>#NAME?</v>
      </c>
      <c r="O56" s="77">
        <v>38717</v>
      </c>
      <c r="P56">
        <v>2847.02</v>
      </c>
      <c r="Q56" s="91"/>
    </row>
    <row r="57" spans="1:17" customFormat="1" ht="17.25" x14ac:dyDescent="0.35">
      <c r="A57" s="4">
        <v>37711</v>
      </c>
      <c r="B57" s="16">
        <v>0</v>
      </c>
      <c r="C57" s="16" t="e">
        <f t="shared" ca="1" si="3"/>
        <v>#NAME?</v>
      </c>
      <c r="D57" s="16"/>
      <c r="E57" s="16" t="e">
        <f t="shared" ca="1" si="4"/>
        <v>#NAME?</v>
      </c>
      <c r="F57" s="16"/>
      <c r="G57" t="e">
        <f ca="1">_xll.GDRAddInFunctions.GDRFunctions.MGDB("GBP*USD", "EX", "USD", A57, "")</f>
        <v>#NAME?</v>
      </c>
      <c r="H57" t="e">
        <f ca="1">1/_xll.GDRAddInFunctions.GDRFunctions.MGDB("EUR*GBP", "EX", "GBP", A57, "")</f>
        <v>#NAME?</v>
      </c>
      <c r="O57" s="77">
        <v>38807</v>
      </c>
      <c r="P57">
        <v>3047.96</v>
      </c>
      <c r="Q57" s="91"/>
    </row>
    <row r="58" spans="1:17" customFormat="1" ht="17.25" x14ac:dyDescent="0.35">
      <c r="A58" s="4">
        <v>37802</v>
      </c>
      <c r="B58" s="16">
        <v>0</v>
      </c>
      <c r="C58" s="16" t="e">
        <f t="shared" ca="1" si="3"/>
        <v>#NAME?</v>
      </c>
      <c r="D58" s="16"/>
      <c r="E58" s="16" t="e">
        <f t="shared" ca="1" si="4"/>
        <v>#NAME?</v>
      </c>
      <c r="F58" s="16"/>
      <c r="G58" t="e">
        <f ca="1">_xll.GDRAddInFunctions.GDRFunctions.MGDB("GBP*USD", "EX", "USD", A58, "")</f>
        <v>#NAME?</v>
      </c>
      <c r="H58" t="e">
        <f ca="1">1/_xll.GDRAddInFunctions.GDRFunctions.MGDB("EUR*GBP", "EX", "GBP", A58, "")</f>
        <v>#NAME?</v>
      </c>
      <c r="O58" s="77">
        <v>38898</v>
      </c>
      <c r="P58">
        <v>2967.58</v>
      </c>
      <c r="Q58" s="91">
        <v>100</v>
      </c>
    </row>
    <row r="59" spans="1:17" customFormat="1" ht="17.25" x14ac:dyDescent="0.35">
      <c r="A59" s="4">
        <v>37894</v>
      </c>
      <c r="B59" s="16">
        <v>0</v>
      </c>
      <c r="C59" s="16" t="e">
        <f t="shared" ca="1" si="3"/>
        <v>#NAME?</v>
      </c>
      <c r="D59" s="16"/>
      <c r="E59" s="16" t="e">
        <f t="shared" ca="1" si="4"/>
        <v>#NAME?</v>
      </c>
      <c r="F59" s="16"/>
      <c r="G59" t="e">
        <f ca="1">_xll.GDRAddInFunctions.GDRFunctions.MGDB("GBP*USD", "EX", "USD", A59, "")</f>
        <v>#NAME?</v>
      </c>
      <c r="H59" t="e">
        <f ca="1">1/_xll.GDRAddInFunctions.GDRFunctions.MGDB("EUR*GBP", "EX", "GBP", A59, "")</f>
        <v>#NAME?</v>
      </c>
      <c r="O59" s="77">
        <v>38990</v>
      </c>
      <c r="P59">
        <v>3050.44</v>
      </c>
      <c r="Q59" s="91">
        <f>P59*Q58/P58</f>
        <v>102.79217409471691</v>
      </c>
    </row>
    <row r="60" spans="1:17" customFormat="1" ht="17.25" x14ac:dyDescent="0.35">
      <c r="A60" s="4">
        <v>37986</v>
      </c>
      <c r="B60" s="16">
        <v>0</v>
      </c>
      <c r="C60" s="16" t="e">
        <f t="shared" ca="1" si="3"/>
        <v>#NAME?</v>
      </c>
      <c r="D60" s="16"/>
      <c r="E60" s="16" t="e">
        <f t="shared" ca="1" si="4"/>
        <v>#NAME?</v>
      </c>
      <c r="F60" s="16"/>
      <c r="G60" t="e">
        <f ca="1">_xll.GDRAddInFunctions.GDRFunctions.MGDB("GBP*USD", "EX", "USD", A60, "")</f>
        <v>#NAME?</v>
      </c>
      <c r="H60" t="e">
        <f ca="1">1/_xll.GDRAddInFunctions.GDRFunctions.MGDB("EUR*GBP", "EX", "GBP", A60, "")</f>
        <v>#NAME?</v>
      </c>
      <c r="O60" s="77">
        <v>39082</v>
      </c>
      <c r="P60">
        <v>3221.42</v>
      </c>
      <c r="Q60" s="91">
        <f>P60*Q59/P59</f>
        <v>108.55377108620493</v>
      </c>
    </row>
    <row r="61" spans="1:17" customFormat="1" ht="17.25" x14ac:dyDescent="0.35">
      <c r="A61" s="4">
        <v>38077</v>
      </c>
      <c r="B61" s="16">
        <v>0</v>
      </c>
      <c r="C61" s="16" t="e">
        <f t="shared" ca="1" si="3"/>
        <v>#NAME?</v>
      </c>
      <c r="D61" s="16"/>
      <c r="E61" s="16" t="e">
        <f t="shared" ca="1" si="4"/>
        <v>#NAME?</v>
      </c>
      <c r="F61" s="16"/>
      <c r="G61" t="e">
        <f ca="1">_xll.GDRAddInFunctions.GDRFunctions.MGDB("GBP*USD", "EX", "USD", A61, "")</f>
        <v>#NAME?</v>
      </c>
      <c r="H61" t="e">
        <f ca="1">1/_xll.GDRAddInFunctions.GDRFunctions.MGDB("EUR*GBP", "EX", "GBP", A61, "")</f>
        <v>#NAME?</v>
      </c>
      <c r="O61" s="77">
        <v>39172</v>
      </c>
      <c r="P61">
        <v>3283.21</v>
      </c>
      <c r="Q61" s="91">
        <f t="shared" ref="Q61:Q84" si="5">P61*Q60/P60</f>
        <v>110.6359390479785</v>
      </c>
    </row>
    <row r="62" spans="1:17" customFormat="1" ht="17.25" x14ac:dyDescent="0.35">
      <c r="A62" s="4">
        <v>38168</v>
      </c>
      <c r="B62" s="16">
        <v>0</v>
      </c>
      <c r="C62" s="16" t="e">
        <f t="shared" ca="1" si="3"/>
        <v>#NAME?</v>
      </c>
      <c r="D62" s="16"/>
      <c r="E62" s="16" t="e">
        <f t="shared" ca="1" si="4"/>
        <v>#NAME?</v>
      </c>
      <c r="F62" s="16"/>
      <c r="G62" t="e">
        <f ca="1">_xll.GDRAddInFunctions.GDRFunctions.MGDB("GBP*USD", "EX", "USD", A62, "")</f>
        <v>#NAME?</v>
      </c>
      <c r="H62" t="e">
        <f ca="1">1/_xll.GDRAddInFunctions.GDRFunctions.MGDB("EUR*GBP", "EX", "GBP", A62, "")</f>
        <v>#NAME?</v>
      </c>
      <c r="O62" s="77">
        <v>39263</v>
      </c>
      <c r="P62">
        <v>3404.14</v>
      </c>
      <c r="Q62" s="91">
        <f t="shared" si="5"/>
        <v>114.71097662068082</v>
      </c>
    </row>
    <row r="63" spans="1:17" customFormat="1" ht="17.25" x14ac:dyDescent="0.35">
      <c r="A63" s="4">
        <v>38260</v>
      </c>
      <c r="B63" s="16">
        <v>0</v>
      </c>
      <c r="C63" s="16" t="e">
        <f t="shared" ca="1" si="3"/>
        <v>#NAME?</v>
      </c>
      <c r="D63" s="16"/>
      <c r="E63" s="16" t="e">
        <f t="shared" ca="1" si="4"/>
        <v>#NAME?</v>
      </c>
      <c r="F63" s="16"/>
      <c r="G63" t="e">
        <f ca="1">_xll.GDRAddInFunctions.GDRFunctions.MGDB("GBP*USD", "EX", "USD", A63, "")</f>
        <v>#NAME?</v>
      </c>
      <c r="H63" t="e">
        <f ca="1">1/_xll.GDRAddInFunctions.GDRFunctions.MGDB("EUR*GBP", "EX", "GBP", A63, "")</f>
        <v>#NAME?</v>
      </c>
      <c r="O63" s="77">
        <v>39355</v>
      </c>
      <c r="P63">
        <v>3316.89</v>
      </c>
      <c r="Q63" s="91">
        <f t="shared" si="5"/>
        <v>111.77087054097952</v>
      </c>
    </row>
    <row r="64" spans="1:17" customFormat="1" ht="17.25" x14ac:dyDescent="0.35">
      <c r="A64" s="4">
        <v>38352</v>
      </c>
      <c r="B64" s="16">
        <v>0</v>
      </c>
      <c r="C64" s="16" t="e">
        <f t="shared" ca="1" si="3"/>
        <v>#NAME?</v>
      </c>
      <c r="D64" s="16"/>
      <c r="E64" s="16" t="e">
        <f t="shared" ca="1" si="4"/>
        <v>#NAME?</v>
      </c>
      <c r="F64" s="16"/>
      <c r="G64" t="e">
        <f ca="1">_xll.GDRAddInFunctions.GDRFunctions.MGDB("GBP*USD", "EX", "USD", A64, "")</f>
        <v>#NAME?</v>
      </c>
      <c r="H64" t="e">
        <f ca="1">1/_xll.GDRAddInFunctions.GDRFunctions.MGDB("EUR*GBP", "EX", "GBP", A64, "")</f>
        <v>#NAME?</v>
      </c>
      <c r="O64" s="77">
        <v>39447</v>
      </c>
      <c r="P64">
        <v>3286.67</v>
      </c>
      <c r="Q64" s="91">
        <f t="shared" si="5"/>
        <v>110.75253236644001</v>
      </c>
    </row>
    <row r="65" spans="1:17" customFormat="1" ht="17.25" x14ac:dyDescent="0.35">
      <c r="A65" s="4">
        <v>38442</v>
      </c>
      <c r="B65" s="16">
        <v>0</v>
      </c>
      <c r="C65" s="16" t="e">
        <f t="shared" ca="1" si="3"/>
        <v>#NAME?</v>
      </c>
      <c r="D65" s="16"/>
      <c r="E65" s="16" t="e">
        <f t="shared" ca="1" si="4"/>
        <v>#NAME?</v>
      </c>
      <c r="F65" s="16"/>
      <c r="G65" t="e">
        <f ca="1">_xll.GDRAddInFunctions.GDRFunctions.MGDB("GBP*USD", "EX", "USD", A65, "")</f>
        <v>#NAME?</v>
      </c>
      <c r="H65" t="e">
        <f ca="1">1/_xll.GDRAddInFunctions.GDRFunctions.MGDB("EUR*GBP", "EX", "GBP", A65, "")</f>
        <v>#NAME?</v>
      </c>
      <c r="O65" s="77">
        <v>39538</v>
      </c>
      <c r="P65">
        <v>2927.05</v>
      </c>
      <c r="Q65" s="91">
        <f t="shared" si="5"/>
        <v>98.634240694437906</v>
      </c>
    </row>
    <row r="66" spans="1:17" customFormat="1" ht="17.25" x14ac:dyDescent="0.35">
      <c r="A66" s="4">
        <v>38533</v>
      </c>
      <c r="B66" s="16">
        <v>0</v>
      </c>
      <c r="C66" s="16" t="e">
        <f t="shared" ref="C66:C69" ca="1" si="6">B66*G66</f>
        <v>#NAME?</v>
      </c>
      <c r="D66" s="16"/>
      <c r="E66" s="16" t="e">
        <f t="shared" ca="1" si="4"/>
        <v>#NAME?</v>
      </c>
      <c r="F66" s="16"/>
      <c r="G66" t="e">
        <f ca="1">_xll.GDRAddInFunctions.GDRFunctions.MGDB("GBP*USD", "EX", "USD", A66, "")</f>
        <v>#NAME?</v>
      </c>
      <c r="H66" t="e">
        <f ca="1">1/_xll.GDRAddInFunctions.GDRFunctions.MGDB("EUR*GBP", "EX", "GBP", A66, "")</f>
        <v>#NAME?</v>
      </c>
      <c r="O66" s="77">
        <v>39629</v>
      </c>
      <c r="P66">
        <v>2855.69</v>
      </c>
      <c r="Q66" s="91">
        <f t="shared" si="5"/>
        <v>96.229587744896534</v>
      </c>
    </row>
    <row r="67" spans="1:17" customFormat="1" ht="17.25" x14ac:dyDescent="0.35">
      <c r="A67" s="4">
        <v>38625</v>
      </c>
      <c r="B67" s="16">
        <v>0</v>
      </c>
      <c r="C67" s="16" t="e">
        <f t="shared" ca="1" si="6"/>
        <v>#NAME?</v>
      </c>
      <c r="D67" s="16"/>
      <c r="E67" s="16" t="e">
        <f t="shared" ca="1" si="4"/>
        <v>#NAME?</v>
      </c>
      <c r="F67" s="16"/>
      <c r="G67" t="e">
        <f ca="1">_xll.GDRAddInFunctions.GDRFunctions.MGDB("GBP*USD", "EX", "USD", A67, "")</f>
        <v>#NAME?</v>
      </c>
      <c r="H67" t="e">
        <f ca="1">1/_xll.GDRAddInFunctions.GDRFunctions.MGDB("EUR*GBP", "EX", "GBP", A67, "")</f>
        <v>#NAME?</v>
      </c>
      <c r="O67" s="77">
        <v>39721</v>
      </c>
      <c r="P67">
        <v>2483.67</v>
      </c>
      <c r="Q67" s="91">
        <f t="shared" si="5"/>
        <v>83.693447185922551</v>
      </c>
    </row>
    <row r="68" spans="1:17" customFormat="1" ht="17.25" x14ac:dyDescent="0.35">
      <c r="A68" s="4">
        <v>38717</v>
      </c>
      <c r="B68" s="16">
        <v>0</v>
      </c>
      <c r="C68" s="16" t="e">
        <f t="shared" ca="1" si="6"/>
        <v>#NAME?</v>
      </c>
      <c r="D68" s="16"/>
      <c r="E68" s="16" t="e">
        <f t="shared" ca="1" si="4"/>
        <v>#NAME?</v>
      </c>
      <c r="F68" s="16"/>
      <c r="G68" t="e">
        <f ca="1">_xll.GDRAddInFunctions.GDRFunctions.MGDB("GBP*USD", "EX", "USD", A68, "")</f>
        <v>#NAME?</v>
      </c>
      <c r="H68" t="e">
        <f ca="1">1/_xll.GDRAddInFunctions.GDRFunctions.MGDB("EUR*GBP", "EX", "GBP", A68, "")</f>
        <v>#NAME?</v>
      </c>
      <c r="I68">
        <v>189</v>
      </c>
      <c r="O68" s="77">
        <v>39813</v>
      </c>
      <c r="P68">
        <v>2209.29</v>
      </c>
      <c r="Q68" s="91">
        <f t="shared" si="5"/>
        <v>74.447529636943244</v>
      </c>
    </row>
    <row r="69" spans="1:17" customFormat="1" ht="17.25" x14ac:dyDescent="0.35">
      <c r="A69" s="4">
        <v>38807</v>
      </c>
      <c r="B69" s="16">
        <v>0</v>
      </c>
      <c r="C69" s="16" t="e">
        <f t="shared" ca="1" si="6"/>
        <v>#NAME?</v>
      </c>
      <c r="D69" s="16"/>
      <c r="E69" s="16" t="e">
        <f t="shared" ca="1" si="4"/>
        <v>#NAME?</v>
      </c>
      <c r="F69" s="16"/>
      <c r="G69" t="e">
        <f ca="1">_xll.GDRAddInFunctions.GDRFunctions.MGDB("GBP*USD", "EX", "USD", A69, "")</f>
        <v>#NAME?</v>
      </c>
      <c r="H69" t="e">
        <f ca="1">1/_xll.GDRAddInFunctions.GDRFunctions.MGDB("EUR*GBP", "EX", "GBP", A69, "")</f>
        <v>#NAME?</v>
      </c>
      <c r="O69" s="77">
        <v>39903</v>
      </c>
      <c r="P69">
        <v>1984.17</v>
      </c>
      <c r="Q69" s="91">
        <f t="shared" si="5"/>
        <v>66.861550488950613</v>
      </c>
    </row>
    <row r="70" spans="1:17" customFormat="1" ht="17.25" x14ac:dyDescent="0.35">
      <c r="A70" s="4">
        <v>38898</v>
      </c>
      <c r="B70" s="16">
        <v>-9311298.5308645461</v>
      </c>
      <c r="C70" s="16">
        <v>-9763853.0415473171</v>
      </c>
      <c r="D70" s="16">
        <f>C70</f>
        <v>-9763853.0415473171</v>
      </c>
      <c r="E70" s="16" t="e">
        <f t="shared" ref="E70:E96" ca="1" si="7">C70*G70</f>
        <v>#NAME?</v>
      </c>
      <c r="F70" s="89" t="e">
        <f t="shared" ref="F70:F96" ca="1" si="8">C70*H70</f>
        <v>#NAME?</v>
      </c>
      <c r="G70" t="e">
        <f ca="1">_xll.GDRAddInFunctions.GDRFunctions.MGDB("GBP*USD", "EX", "USD", A70, "")</f>
        <v>#NAME?</v>
      </c>
      <c r="H70" t="e">
        <f ca="1">1/_xll.GDRAddInFunctions.GDRFunctions.MGDB("EUR*GBP", "EX", "GBP", A70, "")</f>
        <v>#NAME?</v>
      </c>
      <c r="I70">
        <f>100</f>
        <v>100</v>
      </c>
      <c r="J70">
        <f t="shared" ref="J70:J96" si="9">-IF(B70&lt;0,B70,0)/I70</f>
        <v>93112.985308645468</v>
      </c>
      <c r="K70">
        <f t="shared" ref="K70:K96" si="10">IF(B70&gt;=0,B70,0)/I70</f>
        <v>0</v>
      </c>
      <c r="L70" s="86">
        <f>C70</f>
        <v>-9763853.0415473171</v>
      </c>
      <c r="M70" s="87">
        <f t="shared" ref="M70:M95" si="11">IF(B70&gt;=0,B70*$M$2,B70)</f>
        <v>-9311298.5308645461</v>
      </c>
      <c r="N70" s="87">
        <f t="shared" ref="N70:N96" si="12">VLOOKUP(A70,O8:Q84,3,0)</f>
        <v>100</v>
      </c>
      <c r="O70" s="77">
        <v>39994</v>
      </c>
      <c r="P70">
        <v>2172.08</v>
      </c>
      <c r="Q70" s="91">
        <f t="shared" si="5"/>
        <v>73.193646001118779</v>
      </c>
    </row>
    <row r="71" spans="1:17" customFormat="1" ht="17.25" x14ac:dyDescent="0.35">
      <c r="A71" s="4">
        <v>38990</v>
      </c>
      <c r="B71" s="16">
        <v>1549603.2995195799</v>
      </c>
      <c r="C71" s="16">
        <v>1453238.6707659392</v>
      </c>
      <c r="D71" s="16">
        <f t="shared" ref="D71:D95" si="13">C71</f>
        <v>1453238.6707659392</v>
      </c>
      <c r="E71" s="16" t="e">
        <f t="shared" ca="1" si="7"/>
        <v>#NAME?</v>
      </c>
      <c r="F71" s="89" t="e">
        <f t="shared" ca="1" si="8"/>
        <v>#NAME?</v>
      </c>
      <c r="G71" t="e">
        <f ca="1">_xll.GDRAddInFunctions.GDRFunctions.MGDB("GBP*USD", "EX", "USD", A71, "")</f>
        <v>#NAME?</v>
      </c>
      <c r="H71" t="e">
        <f ca="1">1/_xll.GDRAddInFunctions.GDRFunctions.MGDB("EUR*GBP", "EX", "GBP", A71, "")</f>
        <v>#NAME?</v>
      </c>
      <c r="I71">
        <f>197.12*100/I68</f>
        <v>104.29629629629629</v>
      </c>
      <c r="J71">
        <f t="shared" si="9"/>
        <v>0</v>
      </c>
      <c r="K71">
        <f t="shared" si="10"/>
        <v>14857.702090564155</v>
      </c>
      <c r="L71" s="88">
        <f t="shared" ref="L71:L95" si="14">C70*(N71/N70)-C71</f>
        <v>-11489715.487585571</v>
      </c>
      <c r="M71" s="87">
        <f t="shared" si="11"/>
        <v>153861.42500840922</v>
      </c>
      <c r="N71" s="87">
        <f t="shared" si="12"/>
        <v>102.79217409471691</v>
      </c>
      <c r="O71" s="77">
        <v>40086</v>
      </c>
      <c r="P71">
        <v>2634.79</v>
      </c>
      <c r="Q71" s="91">
        <f t="shared" si="5"/>
        <v>88.785812008437887</v>
      </c>
    </row>
    <row r="72" spans="1:17" customFormat="1" ht="17.25" x14ac:dyDescent="0.35">
      <c r="A72" s="4">
        <v>39082</v>
      </c>
      <c r="B72" s="16">
        <v>-5282259.6855736729</v>
      </c>
      <c r="C72" s="16">
        <v>-5532259.6654059114</v>
      </c>
      <c r="D72" s="16">
        <f t="shared" si="13"/>
        <v>-5532259.6654059114</v>
      </c>
      <c r="E72" s="16" t="e">
        <f t="shared" ca="1" si="7"/>
        <v>#NAME?</v>
      </c>
      <c r="F72" s="89" t="e">
        <f t="shared" ca="1" si="8"/>
        <v>#NAME?</v>
      </c>
      <c r="G72" t="e">
        <f ca="1">_xll.GDRAddInFunctions.GDRFunctions.MGDB("GBP*USD", "EX", "USD", A72, "")</f>
        <v>#NAME?</v>
      </c>
      <c r="H72" t="e">
        <f ca="1">1/_xll.GDRAddInFunctions.GDRFunctions.MGDB("EUR*GBP", "EX", "GBP", A72, "")</f>
        <v>#NAME?</v>
      </c>
      <c r="I72">
        <v>110.53439153439153</v>
      </c>
      <c r="J72">
        <f t="shared" si="9"/>
        <v>47788.38162718033</v>
      </c>
      <c r="K72">
        <f t="shared" si="10"/>
        <v>0</v>
      </c>
      <c r="L72" s="88">
        <f t="shared" si="14"/>
        <v>7066953.7156999055</v>
      </c>
      <c r="M72" s="87">
        <f t="shared" si="11"/>
        <v>-5282259.6855736729</v>
      </c>
      <c r="N72" s="87">
        <f t="shared" si="12"/>
        <v>108.55377108620493</v>
      </c>
      <c r="O72" s="77">
        <v>40178</v>
      </c>
      <c r="P72">
        <v>2760.8</v>
      </c>
      <c r="Q72" s="91">
        <f t="shared" si="5"/>
        <v>93.032032834835164</v>
      </c>
    </row>
    <row r="73" spans="1:17" customFormat="1" ht="17.25" x14ac:dyDescent="0.35">
      <c r="A73" s="4">
        <v>39172</v>
      </c>
      <c r="B73" s="16">
        <v>-1921594.1814632702</v>
      </c>
      <c r="C73" s="16">
        <v>-2171594.161295509</v>
      </c>
      <c r="D73" s="16">
        <f t="shared" si="13"/>
        <v>-2171594.161295509</v>
      </c>
      <c r="E73" s="16" t="e">
        <f t="shared" ca="1" si="7"/>
        <v>#NAME?</v>
      </c>
      <c r="F73" s="89" t="e">
        <f t="shared" ca="1" si="8"/>
        <v>#NAME?</v>
      </c>
      <c r="G73" t="e">
        <f ca="1">_xll.GDRAddInFunctions.GDRFunctions.MGDB("GBP*USD", "EX", "USD", A73, "")</f>
        <v>#NAME?</v>
      </c>
      <c r="H73" t="e">
        <f ca="1">1/_xll.GDRAddInFunctions.GDRFunctions.MGDB("EUR*GBP", "EX", "GBP", A73, "")</f>
        <v>#NAME?</v>
      </c>
      <c r="I73">
        <v>113.95767195767195</v>
      </c>
      <c r="J73">
        <f t="shared" si="9"/>
        <v>16862.350278417591</v>
      </c>
      <c r="K73">
        <f t="shared" si="10"/>
        <v>0</v>
      </c>
      <c r="L73" s="88">
        <f t="shared" si="14"/>
        <v>-3466779.6788300695</v>
      </c>
      <c r="M73" s="87">
        <f t="shared" si="11"/>
        <v>-1921594.1814632702</v>
      </c>
      <c r="N73" s="87">
        <f t="shared" si="12"/>
        <v>110.6359390479785</v>
      </c>
      <c r="O73" s="77">
        <v>40268</v>
      </c>
      <c r="P73">
        <v>2910.19</v>
      </c>
      <c r="Q73" s="91">
        <f t="shared" si="5"/>
        <v>98.066100998119737</v>
      </c>
    </row>
    <row r="74" spans="1:17" customFormat="1" ht="17.25" x14ac:dyDescent="0.35">
      <c r="A74" s="4">
        <v>39263</v>
      </c>
      <c r="B74" s="16">
        <v>208329.45297104042</v>
      </c>
      <c r="C74" s="16">
        <v>0</v>
      </c>
      <c r="D74" s="16">
        <f t="shared" si="13"/>
        <v>0</v>
      </c>
      <c r="E74" s="16" t="e">
        <f t="shared" ca="1" si="7"/>
        <v>#NAME?</v>
      </c>
      <c r="F74" s="89" t="e">
        <f t="shared" ca="1" si="8"/>
        <v>#NAME?</v>
      </c>
      <c r="G74" t="e">
        <f ca="1">_xll.GDRAddInFunctions.GDRFunctions.MGDB("GBP*USD", "EX", "USD", A74, "")</f>
        <v>#NAME?</v>
      </c>
      <c r="H74" t="e">
        <f ca="1">1/_xll.GDRAddInFunctions.GDRFunctions.MGDB("EUR*GBP", "EX", "GBP", A74, "")</f>
        <v>#NAME?</v>
      </c>
      <c r="I74">
        <v>119.37037037037037</v>
      </c>
      <c r="J74">
        <f t="shared" si="9"/>
        <v>0</v>
      </c>
      <c r="K74">
        <f t="shared" si="10"/>
        <v>1745.2358765802333</v>
      </c>
      <c r="L74" s="88">
        <f t="shared" si="14"/>
        <v>-2251580.1755697909</v>
      </c>
      <c r="M74" s="87">
        <f t="shared" si="11"/>
        <v>20685.207959536638</v>
      </c>
      <c r="N74" s="87">
        <f t="shared" si="12"/>
        <v>114.71097662068082</v>
      </c>
      <c r="O74" s="77">
        <v>40359</v>
      </c>
      <c r="P74">
        <v>2543.4699999999998</v>
      </c>
      <c r="Q74" s="91">
        <f t="shared" si="5"/>
        <v>85.708557140835339</v>
      </c>
    </row>
    <row r="75" spans="1:17" customFormat="1" ht="17.25" x14ac:dyDescent="0.35">
      <c r="A75" s="4">
        <v>39355</v>
      </c>
      <c r="B75" s="16">
        <v>-3263.269637113412</v>
      </c>
      <c r="C75" s="16">
        <v>-253263.24946935193</v>
      </c>
      <c r="D75" s="16">
        <f t="shared" si="13"/>
        <v>-253263.24946935193</v>
      </c>
      <c r="E75" s="16" t="e">
        <f t="shared" ca="1" si="7"/>
        <v>#NAME?</v>
      </c>
      <c r="F75" s="89" t="e">
        <f t="shared" ca="1" si="8"/>
        <v>#NAME?</v>
      </c>
      <c r="G75" t="e">
        <f ca="1">_xll.GDRAddInFunctions.GDRFunctions.MGDB("GBP*USD", "EX", "USD", A75, "")</f>
        <v>#NAME?</v>
      </c>
      <c r="H75" t="e">
        <f ca="1">1/_xll.GDRAddInFunctions.GDRFunctions.MGDB("EUR*GBP", "EX", "GBP", A75, "")</f>
        <v>#NAME?</v>
      </c>
      <c r="I75">
        <v>119.04232804232804</v>
      </c>
      <c r="J75">
        <f t="shared" si="9"/>
        <v>27.412683293232362</v>
      </c>
      <c r="K75">
        <f t="shared" si="10"/>
        <v>0</v>
      </c>
      <c r="L75" s="88">
        <f t="shared" si="14"/>
        <v>253263.24946935193</v>
      </c>
      <c r="M75" s="87">
        <f t="shared" si="11"/>
        <v>-3263.269637113412</v>
      </c>
      <c r="N75" s="87">
        <f t="shared" si="12"/>
        <v>111.77087054097952</v>
      </c>
      <c r="O75" s="77">
        <v>40451</v>
      </c>
      <c r="P75">
        <v>2867.58</v>
      </c>
      <c r="Q75" s="91">
        <f t="shared" si="5"/>
        <v>96.63025091151718</v>
      </c>
    </row>
    <row r="76" spans="1:17" customFormat="1" ht="17.25" x14ac:dyDescent="0.35">
      <c r="A76" s="4">
        <v>39447</v>
      </c>
      <c r="B76" s="16">
        <v>-7511935.1126991874</v>
      </c>
      <c r="C76" s="16">
        <v>-7761935.1130032549</v>
      </c>
      <c r="D76" s="16">
        <f t="shared" si="13"/>
        <v>-7761935.1130032549</v>
      </c>
      <c r="E76" s="16" t="e">
        <f t="shared" ca="1" si="7"/>
        <v>#NAME?</v>
      </c>
      <c r="F76" s="89" t="e">
        <f t="shared" ca="1" si="8"/>
        <v>#NAME?</v>
      </c>
      <c r="G76" t="e">
        <f ca="1">_xll.GDRAddInFunctions.GDRFunctions.MGDB("GBP*USD", "EX", "USD", A76, "")</f>
        <v>#NAME?</v>
      </c>
      <c r="H76" t="e">
        <f ca="1">1/_xll.GDRAddInFunctions.GDRFunctions.MGDB("EUR*GBP", "EX", "GBP", A76, "")</f>
        <v>#NAME?</v>
      </c>
      <c r="I76">
        <v>121.20105820105819</v>
      </c>
      <c r="J76">
        <f t="shared" si="9"/>
        <v>61979.121504350049</v>
      </c>
      <c r="K76">
        <f t="shared" si="10"/>
        <v>0</v>
      </c>
      <c r="L76" s="88">
        <f t="shared" si="14"/>
        <v>7510979.3308900604</v>
      </c>
      <c r="M76" s="87">
        <f t="shared" si="11"/>
        <v>-7511935.1126991874</v>
      </c>
      <c r="N76" s="87">
        <f t="shared" si="12"/>
        <v>110.75253236644001</v>
      </c>
      <c r="O76" s="77">
        <v>40543</v>
      </c>
      <c r="P76">
        <v>3062.85</v>
      </c>
      <c r="Q76" s="91">
        <f t="shared" si="5"/>
        <v>103.2103599565977</v>
      </c>
    </row>
    <row r="77" spans="1:17" customFormat="1" ht="17.25" x14ac:dyDescent="0.35">
      <c r="A77" s="4">
        <v>39538</v>
      </c>
      <c r="B77" s="16">
        <v>-2030833.0245954529</v>
      </c>
      <c r="C77" s="16">
        <v>-2162005.2406286206</v>
      </c>
      <c r="D77" s="16">
        <f t="shared" si="13"/>
        <v>-2162005.2406286206</v>
      </c>
      <c r="E77" s="16" t="e">
        <f t="shared" ca="1" si="7"/>
        <v>#NAME?</v>
      </c>
      <c r="F77" s="89" t="e">
        <f t="shared" ca="1" si="8"/>
        <v>#NAME?</v>
      </c>
      <c r="G77" t="e">
        <f ca="1">_xll.GDRAddInFunctions.GDRFunctions.MGDB("GBP*USD", "EX", "USD", A77, "")</f>
        <v>#NAME?</v>
      </c>
      <c r="H77" t="e">
        <f ca="1">1/_xll.GDRAddInFunctions.GDRFunctions.MGDB("EUR*GBP", "EX", "GBP", A77, "")</f>
        <v>#NAME?</v>
      </c>
      <c r="I77">
        <v>110.43915343915343</v>
      </c>
      <c r="J77">
        <f t="shared" si="9"/>
        <v>18388.705104610774</v>
      </c>
      <c r="K77">
        <f t="shared" si="10"/>
        <v>0</v>
      </c>
      <c r="L77" s="88">
        <f t="shared" si="14"/>
        <v>-4750636.4826098476</v>
      </c>
      <c r="M77" s="87">
        <f t="shared" si="11"/>
        <v>-2030833.0245954529</v>
      </c>
      <c r="N77" s="87">
        <f t="shared" si="12"/>
        <v>98.634240694437906</v>
      </c>
      <c r="O77" s="77">
        <v>40633</v>
      </c>
      <c r="P77">
        <v>3067.73</v>
      </c>
      <c r="Q77" s="91">
        <f t="shared" si="5"/>
        <v>103.37480371211568</v>
      </c>
    </row>
    <row r="78" spans="1:17" customFormat="1" ht="17.25" x14ac:dyDescent="0.35">
      <c r="A78" s="4">
        <v>39629</v>
      </c>
      <c r="B78" s="16">
        <v>339453.49758806935</v>
      </c>
      <c r="C78" s="16">
        <v>0</v>
      </c>
      <c r="D78" s="16">
        <f t="shared" si="13"/>
        <v>0</v>
      </c>
      <c r="E78" s="16" t="e">
        <f t="shared" ca="1" si="7"/>
        <v>#NAME?</v>
      </c>
      <c r="F78" s="89" t="e">
        <f t="shared" ca="1" si="8"/>
        <v>#NAME?</v>
      </c>
      <c r="G78" t="e">
        <f ca="1">_xll.GDRAddInFunctions.GDRFunctions.MGDB("GBP*USD", "EX", "USD", A78, "")</f>
        <v>#NAME?</v>
      </c>
      <c r="H78" t="e">
        <f ca="1">1/_xll.GDRAddInFunctions.GDRFunctions.MGDB("EUR*GBP", "EX", "GBP", A78, "")</f>
        <v>#NAME?</v>
      </c>
      <c r="I78">
        <v>103.84126984126983</v>
      </c>
      <c r="J78">
        <f t="shared" si="9"/>
        <v>0</v>
      </c>
      <c r="K78">
        <f t="shared" si="10"/>
        <v>3268.9652014748349</v>
      </c>
      <c r="L78" s="88">
        <f t="shared" si="14"/>
        <v>-2109296.6452950058</v>
      </c>
      <c r="M78" s="87">
        <f t="shared" si="11"/>
        <v>33704.625486523764</v>
      </c>
      <c r="N78" s="87">
        <f t="shared" si="12"/>
        <v>96.229587744896534</v>
      </c>
      <c r="O78" s="77">
        <v>40724</v>
      </c>
      <c r="P78">
        <v>3096.72</v>
      </c>
      <c r="Q78" s="91">
        <f t="shared" si="5"/>
        <v>104.35169397286687</v>
      </c>
    </row>
    <row r="79" spans="1:17" customFormat="1" ht="17.25" x14ac:dyDescent="0.35">
      <c r="A79" s="4">
        <v>39721</v>
      </c>
      <c r="B79" s="16">
        <v>-4268885.6051332662</v>
      </c>
      <c r="C79" s="16">
        <v>-4649519.5599046499</v>
      </c>
      <c r="D79" s="16">
        <f t="shared" si="13"/>
        <v>-4649519.5599046499</v>
      </c>
      <c r="E79" s="16" t="e">
        <f t="shared" ca="1" si="7"/>
        <v>#NAME?</v>
      </c>
      <c r="F79" s="89" t="e">
        <f t="shared" ca="1" si="8"/>
        <v>#NAME?</v>
      </c>
      <c r="G79" t="e">
        <f ca="1">_xll.GDRAddInFunctions.GDRFunctions.MGDB("GBP*USD", "EX", "USD", A79, "")</f>
        <v>#NAME?</v>
      </c>
      <c r="H79" t="e">
        <f ca="1">1/_xll.GDRAddInFunctions.GDRFunctions.MGDB("EUR*GBP", "EX", "GBP", A79, "")</f>
        <v>#NAME?</v>
      </c>
      <c r="I79">
        <v>91.555555555555543</v>
      </c>
      <c r="J79">
        <f t="shared" si="9"/>
        <v>46626.177725970148</v>
      </c>
      <c r="K79">
        <f t="shared" si="10"/>
        <v>0</v>
      </c>
      <c r="L79" s="88">
        <f t="shared" si="14"/>
        <v>4649519.5599046499</v>
      </c>
      <c r="M79" s="87">
        <f t="shared" si="11"/>
        <v>-4268885.6051332662</v>
      </c>
      <c r="N79" s="87">
        <f t="shared" si="12"/>
        <v>83.693447185922551</v>
      </c>
      <c r="O79" s="77">
        <v>40816</v>
      </c>
      <c r="P79">
        <v>2654.38</v>
      </c>
      <c r="Q79" s="91">
        <f t="shared" si="5"/>
        <v>89.445945854871724</v>
      </c>
    </row>
    <row r="80" spans="1:17" customFormat="1" ht="17.25" x14ac:dyDescent="0.35">
      <c r="A80" s="4">
        <v>39813</v>
      </c>
      <c r="B80" s="16">
        <v>347087.80602506158</v>
      </c>
      <c r="C80" s="16">
        <v>0</v>
      </c>
      <c r="D80" s="16">
        <f t="shared" si="13"/>
        <v>0</v>
      </c>
      <c r="E80" s="16" t="e">
        <f t="shared" ca="1" si="7"/>
        <v>#NAME?</v>
      </c>
      <c r="F80" s="89" t="e">
        <f t="shared" ca="1" si="8"/>
        <v>#NAME?</v>
      </c>
      <c r="G80" t="e">
        <f ca="1">_xll.GDRAddInFunctions.GDRFunctions.MGDB("GBP*USD", "EX", "USD", A80, "")</f>
        <v>#NAME?</v>
      </c>
      <c r="H80" t="e">
        <f ca="1">1/_xll.GDRAddInFunctions.GDRFunctions.MGDB("EUR*GBP", "EX", "GBP", A80, "")</f>
        <v>#NAME?</v>
      </c>
      <c r="I80">
        <v>87.216931216931215</v>
      </c>
      <c r="J80">
        <f t="shared" si="9"/>
        <v>0</v>
      </c>
      <c r="K80">
        <f t="shared" si="10"/>
        <v>3979.5920491832467</v>
      </c>
      <c r="L80" s="88">
        <f t="shared" si="14"/>
        <v>-4135870.3324120129</v>
      </c>
      <c r="M80" s="87">
        <f t="shared" si="11"/>
        <v>34462.6424418526</v>
      </c>
      <c r="N80" s="87">
        <f t="shared" si="12"/>
        <v>74.447529636943244</v>
      </c>
      <c r="O80" s="77">
        <v>40908</v>
      </c>
      <c r="P80">
        <v>2857.88</v>
      </c>
      <c r="Q80" s="91">
        <f t="shared" si="5"/>
        <v>96.303385249934365</v>
      </c>
    </row>
    <row r="81" spans="1:17" customFormat="1" ht="17.25" x14ac:dyDescent="0.35">
      <c r="A81" s="4">
        <v>39903</v>
      </c>
      <c r="B81" s="16">
        <v>-1462879.5688026862</v>
      </c>
      <c r="C81" s="16">
        <v>-1576444.2061879383</v>
      </c>
      <c r="D81" s="16">
        <f t="shared" si="13"/>
        <v>-1576444.2061879383</v>
      </c>
      <c r="E81" s="16" t="e">
        <f t="shared" ca="1" si="7"/>
        <v>#NAME?</v>
      </c>
      <c r="F81" s="89" t="e">
        <f t="shared" ca="1" si="8"/>
        <v>#NAME?</v>
      </c>
      <c r="G81" t="e">
        <f ca="1">_xll.GDRAddInFunctions.GDRFunctions.MGDB("GBP*USD", "EX", "USD", A81, "")</f>
        <v>#NAME?</v>
      </c>
      <c r="H81" t="e">
        <f ca="1">1/_xll.GDRAddInFunctions.GDRFunctions.MGDB("EUR*GBP", "EX", "GBP", A81, "")</f>
        <v>#NAME?</v>
      </c>
      <c r="I81">
        <v>74.169312169312164</v>
      </c>
      <c r="J81">
        <f t="shared" si="9"/>
        <v>19723.515373356237</v>
      </c>
      <c r="K81">
        <f t="shared" si="10"/>
        <v>0</v>
      </c>
      <c r="L81" s="88">
        <f t="shared" si="14"/>
        <v>1576444.2061879383</v>
      </c>
      <c r="M81" s="87">
        <f t="shared" si="11"/>
        <v>-1462879.5688026862</v>
      </c>
      <c r="N81" s="87">
        <f t="shared" si="12"/>
        <v>66.861550488950613</v>
      </c>
      <c r="O81" s="77">
        <v>40999</v>
      </c>
      <c r="P81">
        <v>3002.78</v>
      </c>
      <c r="Q81" s="91">
        <f t="shared" si="5"/>
        <v>101.18615167914605</v>
      </c>
    </row>
    <row r="82" spans="1:17" customFormat="1" ht="17.25" x14ac:dyDescent="0.35">
      <c r="A82" s="4">
        <v>39994</v>
      </c>
      <c r="B82" s="16">
        <v>117486.37735746676</v>
      </c>
      <c r="C82" s="16">
        <v>0</v>
      </c>
      <c r="D82" s="16">
        <f t="shared" si="13"/>
        <v>0</v>
      </c>
      <c r="E82" s="16" t="e">
        <f t="shared" ca="1" si="7"/>
        <v>#NAME?</v>
      </c>
      <c r="F82" s="89" t="e">
        <f t="shared" ca="1" si="8"/>
        <v>#NAME?</v>
      </c>
      <c r="G82" t="e">
        <f ca="1">_xll.GDRAddInFunctions.GDRFunctions.MGDB("GBP*USD", "EX", "USD", A82, "")</f>
        <v>#NAME?</v>
      </c>
      <c r="H82" t="e">
        <f ca="1">1/_xll.GDRAddInFunctions.GDRFunctions.MGDB("EUR*GBP", "EX", "GBP", A82, "")</f>
        <v>#NAME?</v>
      </c>
      <c r="I82">
        <v>79.587301587301582</v>
      </c>
      <c r="J82">
        <f t="shared" si="9"/>
        <v>0</v>
      </c>
      <c r="K82">
        <f t="shared" si="10"/>
        <v>1476.1950086797779</v>
      </c>
      <c r="L82" s="88">
        <f t="shared" si="14"/>
        <v>-1725740.7033554066</v>
      </c>
      <c r="M82" s="87">
        <f t="shared" si="11"/>
        <v>11665.321985891353</v>
      </c>
      <c r="N82" s="87">
        <f t="shared" si="12"/>
        <v>73.193646001118779</v>
      </c>
      <c r="O82" s="77">
        <v>41090</v>
      </c>
      <c r="P82">
        <v>2891.45</v>
      </c>
      <c r="Q82" s="91">
        <f t="shared" si="5"/>
        <v>97.434610018938059</v>
      </c>
    </row>
    <row r="83" spans="1:17" customFormat="1" ht="17.25" x14ac:dyDescent="0.35">
      <c r="A83" s="4">
        <v>40086</v>
      </c>
      <c r="B83" s="16">
        <v>-63147.401474207254</v>
      </c>
      <c r="C83" s="16">
        <v>-135475.33412375551</v>
      </c>
      <c r="D83" s="16">
        <f t="shared" si="13"/>
        <v>-135475.33412375551</v>
      </c>
      <c r="E83" s="16" t="e">
        <f t="shared" ca="1" si="7"/>
        <v>#NAME?</v>
      </c>
      <c r="F83" s="89" t="e">
        <f t="shared" ca="1" si="8"/>
        <v>#NAME?</v>
      </c>
      <c r="G83" t="e">
        <f ca="1">_xll.GDRAddInFunctions.GDRFunctions.MGDB("GBP*USD", "EX", "USD", A83, "")</f>
        <v>#NAME?</v>
      </c>
      <c r="H83" t="e">
        <f ca="1">1/_xll.GDRAddInFunctions.GDRFunctions.MGDB("EUR*GBP", "EX", "GBP", A83, "")</f>
        <v>#NAME?</v>
      </c>
      <c r="I83">
        <v>100.68783068783068</v>
      </c>
      <c r="J83">
        <f t="shared" si="9"/>
        <v>627.16021432607317</v>
      </c>
      <c r="K83">
        <f t="shared" si="10"/>
        <v>0</v>
      </c>
      <c r="L83" s="88">
        <f t="shared" si="14"/>
        <v>135475.33412375551</v>
      </c>
      <c r="M83" s="87">
        <f t="shared" si="11"/>
        <v>-63147.401474207254</v>
      </c>
      <c r="N83" s="87">
        <f t="shared" si="12"/>
        <v>88.785812008437887</v>
      </c>
      <c r="O83" s="77">
        <v>41182</v>
      </c>
      <c r="P83">
        <v>2998.86</v>
      </c>
      <c r="Q83" s="91">
        <f t="shared" si="5"/>
        <v>101.05405751487753</v>
      </c>
    </row>
    <row r="84" spans="1:17" customFormat="1" ht="17.25" x14ac:dyDescent="0.35">
      <c r="A84" s="4">
        <v>40178</v>
      </c>
      <c r="B84" s="16">
        <v>-655276.66968005872</v>
      </c>
      <c r="C84" s="16">
        <v>-727653.07239359349</v>
      </c>
      <c r="D84" s="16">
        <f t="shared" si="13"/>
        <v>-727653.07239359349</v>
      </c>
      <c r="E84" s="16" t="e">
        <f t="shared" ca="1" si="7"/>
        <v>#NAME?</v>
      </c>
      <c r="F84" s="89" t="e">
        <f t="shared" ca="1" si="8"/>
        <v>#NAME?</v>
      </c>
      <c r="G84" t="e">
        <f ca="1">_xll.GDRAddInFunctions.GDRFunctions.MGDB("GBP*USD", "EX", "USD", A84, "")</f>
        <v>#NAME?</v>
      </c>
      <c r="H84" t="e">
        <f ca="1">1/_xll.GDRAddInFunctions.GDRFunctions.MGDB("EUR*GBP", "EX", "GBP", A84, "")</f>
        <v>#NAME?</v>
      </c>
      <c r="I84">
        <v>102.38624338624338</v>
      </c>
      <c r="J84">
        <f t="shared" si="9"/>
        <v>6400.0460218867811</v>
      </c>
      <c r="K84">
        <f t="shared" si="10"/>
        <v>0</v>
      </c>
      <c r="L84" s="88">
        <f t="shared" si="14"/>
        <v>585698.57034642296</v>
      </c>
      <c r="M84" s="87">
        <f t="shared" si="11"/>
        <v>-655276.66968005872</v>
      </c>
      <c r="N84" s="87">
        <f t="shared" si="12"/>
        <v>93.032032834835164</v>
      </c>
      <c r="O84" s="77">
        <v>41274</v>
      </c>
      <c r="P84">
        <v>3093.41</v>
      </c>
      <c r="Q84" s="91">
        <f t="shared" si="5"/>
        <v>104.24015527803807</v>
      </c>
    </row>
    <row r="85" spans="1:17" customFormat="1" ht="17.25" x14ac:dyDescent="0.35">
      <c r="A85" s="4">
        <v>40268</v>
      </c>
      <c r="B85" s="16">
        <v>112993.29816182106</v>
      </c>
      <c r="C85" s="16">
        <v>0</v>
      </c>
      <c r="D85" s="16">
        <f t="shared" si="13"/>
        <v>0</v>
      </c>
      <c r="E85" s="16" t="e">
        <f t="shared" ca="1" si="7"/>
        <v>#NAME?</v>
      </c>
      <c r="F85" s="89" t="e">
        <f t="shared" ca="1" si="8"/>
        <v>#NAME?</v>
      </c>
      <c r="G85" t="e">
        <f ca="1">_xll.GDRAddInFunctions.GDRFunctions.MGDB("GBP*USD", "EX", "USD", A85, "")</f>
        <v>#NAME?</v>
      </c>
      <c r="H85" t="e">
        <f ca="1">1/_xll.GDRAddInFunctions.GDRFunctions.MGDB("EUR*GBP", "EX", "GBP", A85, "")</f>
        <v>#NAME?</v>
      </c>
      <c r="I85">
        <v>106.39682539682539</v>
      </c>
      <c r="J85">
        <f t="shared" si="9"/>
        <v>0</v>
      </c>
      <c r="K85">
        <f t="shared" si="10"/>
        <v>1061.9987743092238</v>
      </c>
      <c r="L85" s="88">
        <f t="shared" si="14"/>
        <v>-767027.20035826997</v>
      </c>
      <c r="M85" s="87">
        <f t="shared" si="11"/>
        <v>11219.200344351219</v>
      </c>
      <c r="N85" s="87">
        <f t="shared" si="12"/>
        <v>98.066100998119737</v>
      </c>
    </row>
    <row r="86" spans="1:17" ht="17.25" x14ac:dyDescent="0.35">
      <c r="A86" s="4">
        <v>40359</v>
      </c>
      <c r="B86" s="16">
        <v>-2652549.6848972277</v>
      </c>
      <c r="C86" s="16">
        <v>-2744046.6547901719</v>
      </c>
      <c r="D86" s="16">
        <f t="shared" si="13"/>
        <v>-2744046.6547901719</v>
      </c>
      <c r="E86" s="16" t="e">
        <f t="shared" ca="1" si="7"/>
        <v>#NAME?</v>
      </c>
      <c r="F86" s="89" t="e">
        <f t="shared" ca="1" si="8"/>
        <v>#NAME?</v>
      </c>
      <c r="G86" t="e">
        <f ca="1">_xll.GDRAddInFunctions.GDRFunctions.MGDB("GBP*USD", "EX", "USD", A86, "")</f>
        <v>#NAME?</v>
      </c>
      <c r="H86" t="e">
        <f ca="1">1/_xll.GDRAddInFunctions.GDRFunctions.MGDB("EUR*GBP", "EX", "GBP", A86, "")</f>
        <v>#NAME?</v>
      </c>
      <c r="I86">
        <v>89.973544973544975</v>
      </c>
      <c r="J86">
        <f t="shared" si="9"/>
        <v>29481.440190860103</v>
      </c>
      <c r="K86">
        <f t="shared" si="10"/>
        <v>0</v>
      </c>
      <c r="L86" s="88">
        <f t="shared" si="14"/>
        <v>2744046.6547901719</v>
      </c>
      <c r="M86" s="87">
        <f t="shared" si="11"/>
        <v>-2652549.6848972277</v>
      </c>
      <c r="N86" s="87">
        <f t="shared" si="12"/>
        <v>85.708557140835339</v>
      </c>
    </row>
    <row r="87" spans="1:17" ht="17.25" x14ac:dyDescent="0.35">
      <c r="A87" s="4">
        <v>40451</v>
      </c>
      <c r="B87" s="16">
        <v>587392.53632072778</v>
      </c>
      <c r="C87" s="16">
        <v>467061.04207344068</v>
      </c>
      <c r="D87" s="16">
        <f t="shared" si="13"/>
        <v>467061.04207344068</v>
      </c>
      <c r="E87" s="16" t="e">
        <f t="shared" ca="1" si="7"/>
        <v>#NAME?</v>
      </c>
      <c r="F87" s="89" t="e">
        <f t="shared" ca="1" si="8"/>
        <v>#NAME?</v>
      </c>
      <c r="G87" t="e">
        <f ca="1">_xll.GDRAddInFunctions.GDRFunctions.MGDB("GBP*USD", "EX", "USD", A87, "")</f>
        <v>#NAME?</v>
      </c>
      <c r="H87" t="e">
        <f ca="1">1/_xll.GDRAddInFunctions.GDRFunctions.MGDB("EUR*GBP", "EX", "GBP", A87, "")</f>
        <v>#NAME?</v>
      </c>
      <c r="I87">
        <v>101.65079365079364</v>
      </c>
      <c r="J87">
        <f t="shared" si="9"/>
        <v>0</v>
      </c>
      <c r="K87">
        <f t="shared" si="10"/>
        <v>5778.5336958472599</v>
      </c>
      <c r="L87" s="88">
        <f t="shared" si="14"/>
        <v>-3560776.8344135121</v>
      </c>
      <c r="M87" s="87">
        <f t="shared" si="11"/>
        <v>58322.702788275128</v>
      </c>
      <c r="N87" s="87">
        <f t="shared" si="12"/>
        <v>96.63025091151718</v>
      </c>
    </row>
    <row r="88" spans="1:17" ht="17.25" x14ac:dyDescent="0.35">
      <c r="A88" s="4">
        <v>40543</v>
      </c>
      <c r="B88" s="16">
        <v>12133470.743682325</v>
      </c>
      <c r="C88" s="16">
        <v>12036820.954403168</v>
      </c>
      <c r="D88" s="16">
        <f t="shared" si="13"/>
        <v>12036820.954403168</v>
      </c>
      <c r="E88" s="16" t="e">
        <f t="shared" ca="1" si="7"/>
        <v>#NAME?</v>
      </c>
      <c r="F88" s="89" t="e">
        <f t="shared" ca="1" si="8"/>
        <v>#NAME?</v>
      </c>
      <c r="G88" t="e">
        <f ca="1">_xll.GDRAddInFunctions.GDRFunctions.MGDB("GBP*USD", "EX", "USD", A88, "")</f>
        <v>#NAME?</v>
      </c>
      <c r="H88" t="e">
        <f ca="1">1/_xll.GDRAddInFunctions.GDRFunctions.MGDB("EUR*GBP", "EX", "GBP", A88, "")</f>
        <v>#NAME?</v>
      </c>
      <c r="I88">
        <v>106.62962962962962</v>
      </c>
      <c r="J88">
        <f t="shared" si="9"/>
        <v>0</v>
      </c>
      <c r="K88">
        <f t="shared" si="10"/>
        <v>113790.79891608989</v>
      </c>
      <c r="L88" s="88">
        <f t="shared" si="14"/>
        <v>-11537955.042130576</v>
      </c>
      <c r="M88" s="87">
        <f t="shared" si="11"/>
        <v>1204742.5941204356</v>
      </c>
      <c r="N88" s="87">
        <f t="shared" si="12"/>
        <v>103.2103599565977</v>
      </c>
    </row>
    <row r="89" spans="1:17" ht="17.25" x14ac:dyDescent="0.35">
      <c r="A89" s="4">
        <v>40633</v>
      </c>
      <c r="B89" s="16">
        <v>-33832.939190634628</v>
      </c>
      <c r="C89" s="16">
        <v>-143898.15837858091</v>
      </c>
      <c r="D89" s="16">
        <f t="shared" si="13"/>
        <v>-143898.15837858091</v>
      </c>
      <c r="E89" s="16" t="e">
        <f t="shared" ca="1" si="7"/>
        <v>#NAME?</v>
      </c>
      <c r="F89" s="89" t="e">
        <f t="shared" ca="1" si="8"/>
        <v>#NAME?</v>
      </c>
      <c r="G89" t="e">
        <f ca="1">_xll.GDRAddInFunctions.GDRFunctions.MGDB("GBP*USD", "EX", "USD", A89, "")</f>
        <v>#NAME?</v>
      </c>
      <c r="H89" t="e">
        <f ca="1">1/_xll.GDRAddInFunctions.GDRFunctions.MGDB("EUR*GBP", "EX", "GBP", A89, "")</f>
        <v>#NAME?</v>
      </c>
      <c r="I89">
        <v>110.47089947089945</v>
      </c>
      <c r="J89">
        <f t="shared" si="9"/>
        <v>306.26110000622373</v>
      </c>
      <c r="K89">
        <f t="shared" si="10"/>
        <v>0</v>
      </c>
      <c r="L89" s="88">
        <f t="shared" si="14"/>
        <v>12199897.226714032</v>
      </c>
      <c r="M89" s="87">
        <f t="shared" si="11"/>
        <v>-33832.939190634628</v>
      </c>
      <c r="N89" s="87">
        <f t="shared" si="12"/>
        <v>103.37480371211568</v>
      </c>
    </row>
    <row r="90" spans="1:17" ht="17.25" x14ac:dyDescent="0.35">
      <c r="A90" s="4">
        <v>40724</v>
      </c>
      <c r="B90" s="16">
        <v>9988379.9381105583</v>
      </c>
      <c r="C90" s="16">
        <v>9864729.6738954987</v>
      </c>
      <c r="D90" s="16">
        <f t="shared" si="13"/>
        <v>9864729.6738954987</v>
      </c>
      <c r="E90" s="16" t="e">
        <f t="shared" ca="1" si="7"/>
        <v>#NAME?</v>
      </c>
      <c r="F90" s="89" t="e">
        <f t="shared" ca="1" si="8"/>
        <v>#NAME?</v>
      </c>
      <c r="G90" t="e">
        <f ca="1">_xll.GDRAddInFunctions.GDRFunctions.MGDB("GBP*USD", "EX", "USD", A90, "")</f>
        <v>#NAME?</v>
      </c>
      <c r="H90" t="e">
        <f ca="1">1/_xll.GDRAddInFunctions.GDRFunctions.MGDB("EUR*GBP", "EX", "GBP", A90, "")</f>
        <v>#NAME?</v>
      </c>
      <c r="I90">
        <v>111.15343915343915</v>
      </c>
      <c r="J90">
        <f t="shared" si="9"/>
        <v>0</v>
      </c>
      <c r="K90">
        <f t="shared" si="10"/>
        <v>89861.186610000746</v>
      </c>
      <c r="L90" s="88">
        <f t="shared" si="14"/>
        <v>-10009987.667595765</v>
      </c>
      <c r="M90" s="87">
        <f t="shared" si="11"/>
        <v>991754.70991805173</v>
      </c>
      <c r="N90" s="87">
        <f t="shared" si="12"/>
        <v>104.35169397286687</v>
      </c>
    </row>
    <row r="91" spans="1:17" ht="17.25" x14ac:dyDescent="0.35">
      <c r="A91" s="4">
        <v>40816</v>
      </c>
      <c r="B91" s="16">
        <v>95672.19926811925</v>
      </c>
      <c r="C91" s="16">
        <v>0</v>
      </c>
      <c r="D91" s="16">
        <f t="shared" si="13"/>
        <v>0</v>
      </c>
      <c r="E91" s="16" t="e">
        <f t="shared" ca="1" si="7"/>
        <v>#NAME?</v>
      </c>
      <c r="F91" s="89" t="e">
        <f t="shared" ca="1" si="8"/>
        <v>#NAME?</v>
      </c>
      <c r="G91" t="e">
        <f ca="1">_xll.GDRAddInFunctions.GDRFunctions.MGDB("GBP*USD", "EX", "USD", A91, "")</f>
        <v>#NAME?</v>
      </c>
      <c r="H91" t="e">
        <f ca="1">1/_xll.GDRAddInFunctions.GDRFunctions.MGDB("EUR*GBP", "EX", "GBP", A91, "")</f>
        <v>#NAME?</v>
      </c>
      <c r="I91">
        <v>87.619047619047606</v>
      </c>
      <c r="J91">
        <f t="shared" si="9"/>
        <v>0</v>
      </c>
      <c r="K91">
        <f t="shared" si="10"/>
        <v>1091.9109699078829</v>
      </c>
      <c r="L91" s="88">
        <f t="shared" si="14"/>
        <v>8455637.3039198685</v>
      </c>
      <c r="M91" s="87">
        <f t="shared" si="11"/>
        <v>9499.3737543311909</v>
      </c>
      <c r="N91" s="87">
        <f t="shared" si="12"/>
        <v>89.445945854871724</v>
      </c>
    </row>
    <row r="92" spans="1:17" ht="17.25" x14ac:dyDescent="0.35">
      <c r="A92" s="4">
        <v>40908</v>
      </c>
      <c r="B92" s="16">
        <v>5138263.316609541</v>
      </c>
      <c r="C92" s="16">
        <v>5040761.8992744526</v>
      </c>
      <c r="D92" s="16">
        <f t="shared" si="13"/>
        <v>5040761.8992744526</v>
      </c>
      <c r="E92" s="16" t="e">
        <f t="shared" ca="1" si="7"/>
        <v>#NAME?</v>
      </c>
      <c r="F92" s="89" t="e">
        <f t="shared" ca="1" si="8"/>
        <v>#NAME?</v>
      </c>
      <c r="G92" t="e">
        <f ca="1">_xll.GDRAddInFunctions.GDRFunctions.MGDB("GBP*USD", "EX", "USD", A92, "")</f>
        <v>#NAME?</v>
      </c>
      <c r="H92" t="e">
        <f ca="1">1/_xll.GDRAddInFunctions.GDRFunctions.MGDB("EUR*GBP", "EX", "GBP", A92, "")</f>
        <v>#NAME?</v>
      </c>
      <c r="I92">
        <v>92.015873015873012</v>
      </c>
      <c r="J92">
        <f t="shared" si="9"/>
        <v>0</v>
      </c>
      <c r="K92">
        <f t="shared" si="10"/>
        <v>55841.053811695892</v>
      </c>
      <c r="L92" s="88">
        <f t="shared" si="14"/>
        <v>-5040761.8992744526</v>
      </c>
      <c r="M92" s="87">
        <f t="shared" si="11"/>
        <v>510182.51975010691</v>
      </c>
      <c r="N92" s="87">
        <f t="shared" si="12"/>
        <v>96.303385249934365</v>
      </c>
    </row>
    <row r="93" spans="1:17" ht="17.25" x14ac:dyDescent="0.35">
      <c r="A93" s="4">
        <v>40999</v>
      </c>
      <c r="B93" s="16">
        <v>582727.71113028168</v>
      </c>
      <c r="C93" s="16">
        <v>497303.22740284092</v>
      </c>
      <c r="D93" s="16">
        <f t="shared" si="13"/>
        <v>497303.22740284092</v>
      </c>
      <c r="E93" s="16" t="e">
        <f t="shared" ca="1" si="7"/>
        <v>#NAME?</v>
      </c>
      <c r="F93" s="89" t="e">
        <f t="shared" ca="1" si="8"/>
        <v>#NAME?</v>
      </c>
      <c r="G93" t="e">
        <f ca="1">_xll.GDRAddInFunctions.GDRFunctions.MGDB("GBP*USD", "EX", "USD", A93, "")</f>
        <v>#NAME?</v>
      </c>
      <c r="H93" t="e">
        <f ca="1">1/_xll.GDRAddInFunctions.GDRFunctions.MGDB("EUR*GBP", "EX", "GBP", A93, "")</f>
        <v>#NAME?</v>
      </c>
      <c r="I93">
        <v>98.613756613756607</v>
      </c>
      <c r="J93">
        <f t="shared" si="9"/>
        <v>0</v>
      </c>
      <c r="K93">
        <f t="shared" si="10"/>
        <v>5909.1929071586674</v>
      </c>
      <c r="L93" s="88">
        <f t="shared" si="14"/>
        <v>4799034.9729076484</v>
      </c>
      <c r="M93" s="87">
        <f t="shared" si="11"/>
        <v>57859.528341344303</v>
      </c>
      <c r="N93" s="87">
        <f t="shared" si="12"/>
        <v>101.18615167914605</v>
      </c>
    </row>
    <row r="94" spans="1:17" ht="17.25" x14ac:dyDescent="0.35">
      <c r="A94" s="4">
        <v>41090</v>
      </c>
      <c r="B94" s="16">
        <v>-522187.990066859</v>
      </c>
      <c r="C94" s="16">
        <v>-611725.45917773969</v>
      </c>
      <c r="D94" s="16">
        <f t="shared" si="13"/>
        <v>-611725.45917773969</v>
      </c>
      <c r="E94" s="16" t="e">
        <f t="shared" ca="1" si="7"/>
        <v>#NAME?</v>
      </c>
      <c r="F94" s="89" t="e">
        <f t="shared" ca="1" si="8"/>
        <v>#NAME?</v>
      </c>
      <c r="G94" t="e">
        <f ca="1">_xll.GDRAddInFunctions.GDRFunctions.MGDB("GBP*USD", "EX", "USD", A94, "")</f>
        <v>#NAME?</v>
      </c>
      <c r="H94" t="e">
        <f ca="1">1/_xll.GDRAddInFunctions.GDRFunctions.MGDB("EUR*GBP", "EX", "GBP", A94, "")</f>
        <v>#NAME?</v>
      </c>
      <c r="I94">
        <v>91.121693121693113</v>
      </c>
      <c r="J94">
        <f t="shared" si="9"/>
        <v>5730.6660157145725</v>
      </c>
      <c r="K94">
        <f t="shared" si="10"/>
        <v>0</v>
      </c>
      <c r="L94" s="88">
        <f t="shared" si="14"/>
        <v>1090590.8495406515</v>
      </c>
      <c r="M94" s="87">
        <f t="shared" si="11"/>
        <v>-522187.990066859</v>
      </c>
      <c r="N94" s="87">
        <f t="shared" si="12"/>
        <v>97.434610018938059</v>
      </c>
    </row>
    <row r="95" spans="1:17" ht="17.25" x14ac:dyDescent="0.35">
      <c r="A95" s="4">
        <v>41182</v>
      </c>
      <c r="B95" s="16">
        <v>11062118.388771474</v>
      </c>
      <c r="C95" s="16">
        <v>10969649.669359677</v>
      </c>
      <c r="D95" s="16">
        <f t="shared" si="13"/>
        <v>10969649.669359677</v>
      </c>
      <c r="E95" s="16" t="e">
        <f t="shared" ca="1" si="7"/>
        <v>#NAME?</v>
      </c>
      <c r="F95" s="89" t="e">
        <f t="shared" ca="1" si="8"/>
        <v>#NAME?</v>
      </c>
      <c r="G95" t="e">
        <f ca="1">_xll.GDRAddInFunctions.GDRFunctions.MGDB("GBP*USD", "EX", "USD", A95, "")</f>
        <v>#NAME?</v>
      </c>
      <c r="H95" t="e">
        <f ca="1">1/_xll.GDRAddInFunctions.GDRFunctions.MGDB("EUR*GBP", "EX", "GBP", A95, "")</f>
        <v>#NAME?</v>
      </c>
      <c r="I95">
        <v>95.804232804232797</v>
      </c>
      <c r="J95">
        <f t="shared" si="9"/>
        <v>0</v>
      </c>
      <c r="K95">
        <f t="shared" si="10"/>
        <v>115465.86267619202</v>
      </c>
      <c r="L95" s="88">
        <f t="shared" si="14"/>
        <v>-11604099.170651332</v>
      </c>
      <c r="M95" s="87">
        <f t="shared" si="11"/>
        <v>1098367.1107539488</v>
      </c>
      <c r="N95" s="87">
        <f t="shared" si="12"/>
        <v>101.05405751487753</v>
      </c>
    </row>
    <row r="96" spans="1:17" ht="17.25" x14ac:dyDescent="0.35">
      <c r="A96" s="4">
        <v>41274</v>
      </c>
      <c r="B96" s="16">
        <v>28362501.703823444</v>
      </c>
      <c r="C96" s="16">
        <v>28284025.591778126</v>
      </c>
      <c r="D96" s="16">
        <f>L96</f>
        <v>11315507.88756191</v>
      </c>
      <c r="E96" s="16" t="e">
        <f t="shared" ca="1" si="7"/>
        <v>#NAME?</v>
      </c>
      <c r="F96" s="89" t="e">
        <f t="shared" ca="1" si="8"/>
        <v>#NAME?</v>
      </c>
      <c r="G96" t="e">
        <f ca="1">_xll.GDRAddInFunctions.GDRFunctions.MGDB("GBP*USD", "EX", "USD", A96, "")</f>
        <v>#NAME?</v>
      </c>
      <c r="H96" t="e">
        <f ca="1">1/_xll.GDRAddInFunctions.GDRFunctions.MGDB("EUR*GBP", "EX", "GBP", A96, "")</f>
        <v>#NAME?</v>
      </c>
      <c r="I96">
        <v>101.65608465608464</v>
      </c>
      <c r="J96">
        <f t="shared" si="9"/>
        <v>0</v>
      </c>
      <c r="K96">
        <f t="shared" si="10"/>
        <v>279004.46687256708</v>
      </c>
      <c r="L96" s="88">
        <f>C95*(N96/N95)</f>
        <v>11315507.88756191</v>
      </c>
      <c r="M96" s="87">
        <f>N96</f>
        <v>104.24015527803807</v>
      </c>
      <c r="N96" s="87">
        <f t="shared" si="12"/>
        <v>104.24015527803807</v>
      </c>
    </row>
    <row r="97" spans="1:38" ht="15.75" thickBot="1" x14ac:dyDescent="0.3">
      <c r="A97" s="72" t="s">
        <v>9</v>
      </c>
      <c r="B97" s="73">
        <f>SUM(B2:B96)</f>
        <v>34905536.605261326</v>
      </c>
      <c r="C97" s="73" t="e">
        <f t="shared" ref="C97:E97" ca="1" si="15">SUM(C2:C96)</f>
        <v>#NAME?</v>
      </c>
      <c r="D97" s="73"/>
      <c r="E97" s="73" t="e">
        <f t="shared" ca="1" si="15"/>
        <v>#NAME?</v>
      </c>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row>
    <row r="98" spans="1:38" s="79" customFormat="1" ht="18" thickTop="1" x14ac:dyDescent="0.35">
      <c r="A98" s="80" t="s">
        <v>67</v>
      </c>
      <c r="B98" s="81">
        <f>C96</f>
        <v>28284025.591778126</v>
      </c>
      <c r="C98" s="82"/>
      <c r="D98" s="82"/>
      <c r="E98" s="82"/>
      <c r="F98" s="82"/>
    </row>
    <row r="99" spans="1:38" x14ac:dyDescent="0.25">
      <c r="A99" t="s">
        <v>51</v>
      </c>
      <c r="B99" s="76">
        <f>XIRR(B70:B96,A70:A96)</f>
        <v>0.1750953733921051</v>
      </c>
      <c r="C99" s="76">
        <f>XIRR(C70:C96,A70:A96)</f>
        <v>0.14594777226448064</v>
      </c>
      <c r="D99" s="76">
        <f>XIRR(D70:D96,A70:A96)</f>
        <v>7.7816984057426472E-2</v>
      </c>
      <c r="E99" s="76" t="e">
        <f ca="1">XIRR(E70:E96,A70:A96)</f>
        <v>#NAME?</v>
      </c>
      <c r="F99" s="76" t="e">
        <f ca="1">XIRR(F70:F96,A70:A96)</f>
        <v>#NAME?</v>
      </c>
      <c r="L99" s="76">
        <f>XIRR(L70:L96,A70:A96)</f>
        <v>2.9802322387695314E-9</v>
      </c>
      <c r="M99" s="76">
        <f>XIRR(M70:M96,A70:A96)</f>
        <v>2.9802322387695314E-9</v>
      </c>
    </row>
    <row r="100" spans="1:38" x14ac:dyDescent="0.25">
      <c r="B100" s="88"/>
      <c r="C100" s="76"/>
      <c r="D100" s="76"/>
      <c r="E100" s="76"/>
      <c r="F100" s="7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897"/>
  <sheetViews>
    <sheetView workbookViewId="0">
      <selection activeCell="C54" sqref="C4:C54"/>
    </sheetView>
  </sheetViews>
  <sheetFormatPr defaultRowHeight="14.25" x14ac:dyDescent="0.2"/>
  <cols>
    <col min="1" max="1" width="9.140625" style="126"/>
    <col min="2" max="2" width="38.7109375" style="99" bestFit="1" customWidth="1"/>
    <col min="3" max="3" width="18.140625" style="99" bestFit="1" customWidth="1"/>
    <col min="4" max="4" width="18" style="99" bestFit="1" customWidth="1"/>
    <col min="5" max="5" width="21.140625" style="99" bestFit="1" customWidth="1"/>
    <col min="6" max="6" width="9.140625" style="99"/>
    <col min="7" max="7" width="5.42578125" style="99" bestFit="1" customWidth="1"/>
    <col min="8" max="8" width="7.28515625" style="99" bestFit="1" customWidth="1"/>
    <col min="9" max="9" width="9.28515625" style="99" bestFit="1" customWidth="1"/>
    <col min="10" max="16384" width="9.140625" style="99"/>
  </cols>
  <sheetData>
    <row r="1" spans="1:8" s="126" customFormat="1" ht="15" x14ac:dyDescent="0.25">
      <c r="A1" s="129" t="s">
        <v>136</v>
      </c>
      <c r="B1" s="127"/>
      <c r="C1" s="128"/>
      <c r="D1" s="128"/>
      <c r="E1" s="128"/>
      <c r="F1" s="128"/>
      <c r="G1" s="128"/>
      <c r="H1" s="128"/>
    </row>
    <row r="2" spans="1:8" s="126" customFormat="1" x14ac:dyDescent="0.2"/>
    <row r="3" spans="1:8" ht="15" x14ac:dyDescent="0.25">
      <c r="A3" s="103" t="s">
        <v>142</v>
      </c>
      <c r="B3" s="103" t="s">
        <v>34</v>
      </c>
      <c r="C3" s="103" t="s">
        <v>138</v>
      </c>
      <c r="D3" s="103" t="s">
        <v>139</v>
      </c>
      <c r="E3" s="103" t="s">
        <v>140</v>
      </c>
      <c r="G3" s="103" t="s">
        <v>102</v>
      </c>
      <c r="H3" s="103" t="s">
        <v>101</v>
      </c>
    </row>
    <row r="4" spans="1:8" x14ac:dyDescent="0.2">
      <c r="A4" s="126">
        <v>1</v>
      </c>
      <c r="B4" s="99" t="str">
        <f ca="1">IF($A4&gt;$H$4+1,"",OFFSET('FUNDS DATA'!A1,SELECTED!$G$4-1,0))</f>
        <v>Happy Partners Fund III</v>
      </c>
      <c r="C4" s="100">
        <f ca="1">IF($A4&gt;$H$4+1,"",OFFSET('FUNDS DATA'!B1,SELECTED!$G$4-1,0))</f>
        <v>38132</v>
      </c>
      <c r="D4" s="126" t="str">
        <f ca="1">IF($A4&gt;$H$4+1,"",OFFSET('FUNDS DATA'!C1,SELECTED!$G$4-1,0))</f>
        <v>Capital Call</v>
      </c>
      <c r="E4" s="126">
        <f ca="1">IF($A4&gt;$H$4+1,"",OFFSET('FUNDS DATA'!D1,SELECTED!$G$4-1,0))</f>
        <v>-257000</v>
      </c>
      <c r="G4" s="99">
        <f>MATCH('PME+'!B5,'FUNDS DATA'!A:A,0)</f>
        <v>4</v>
      </c>
      <c r="H4" s="99">
        <f>COUNTIF('FUNDS DATA'!A:A,"="&amp;'PME+'!B5)</f>
        <v>51</v>
      </c>
    </row>
    <row r="5" spans="1:8" x14ac:dyDescent="0.2">
      <c r="A5" s="126">
        <f>IF(A4&lt;$H$4,A4+1,"")</f>
        <v>2</v>
      </c>
      <c r="B5" s="126" t="str">
        <f ca="1">IF($A5&gt;$H$4+1,"",OFFSET('FUNDS DATA'!A2,SELECTED!$G$4-1,0))</f>
        <v>Happy Partners Fund III</v>
      </c>
      <c r="C5" s="100">
        <f ca="1">IF($A5&gt;$H$4+1,"",OFFSET('FUNDS DATA'!B2,SELECTED!$G$4-1,0))</f>
        <v>38309</v>
      </c>
      <c r="D5" s="126" t="str">
        <f ca="1">IF($A5&gt;$H$4+1,"",OFFSET('FUNDS DATA'!C2,SELECTED!$G$4-1,0))</f>
        <v>Capital Call</v>
      </c>
      <c r="E5" s="126">
        <f ca="1">IF($A5&gt;$H$4+1,"",OFFSET('FUNDS DATA'!D2,SELECTED!$G$4-1,0))</f>
        <v>-22000</v>
      </c>
    </row>
    <row r="6" spans="1:8" x14ac:dyDescent="0.2">
      <c r="A6" s="126">
        <f t="shared" ref="A6:A69" si="0">IF(A5&lt;$H$4,A5+1,"")</f>
        <v>3</v>
      </c>
      <c r="B6" s="126" t="str">
        <f ca="1">IF($A6&gt;$H$4+1,"",OFFSET('FUNDS DATA'!A3,SELECTED!$G$4-1,0))</f>
        <v>Happy Partners Fund III</v>
      </c>
      <c r="C6" s="100">
        <f ca="1">IF($A6&gt;$H$4+1,"",OFFSET('FUNDS DATA'!B3,SELECTED!$G$4-1,0))</f>
        <v>38398</v>
      </c>
      <c r="D6" s="126" t="str">
        <f ca="1">IF($A6&gt;$H$4+1,"",OFFSET('FUNDS DATA'!C3,SELECTED!$G$4-1,0))</f>
        <v>Capital Call</v>
      </c>
      <c r="E6" s="126">
        <f ca="1">IF($A6&gt;$H$4+1,"",OFFSET('FUNDS DATA'!D3,SELECTED!$G$4-1,0))</f>
        <v>-146000</v>
      </c>
    </row>
    <row r="7" spans="1:8" x14ac:dyDescent="0.2">
      <c r="A7" s="126">
        <f t="shared" si="0"/>
        <v>4</v>
      </c>
      <c r="B7" s="126" t="str">
        <f ca="1">IF($A7&gt;$H$4+1,"",OFFSET('FUNDS DATA'!A4,SELECTED!$G$4-1,0))</f>
        <v>Happy Partners Fund III</v>
      </c>
      <c r="C7" s="100">
        <f ca="1">IF($A7&gt;$H$4+1,"",OFFSET('FUNDS DATA'!B4,SELECTED!$G$4-1,0))</f>
        <v>38494</v>
      </c>
      <c r="D7" s="126" t="str">
        <f ca="1">IF($A7&gt;$H$4+1,"",OFFSET('FUNDS DATA'!C4,SELECTED!$G$4-1,0))</f>
        <v>Capital Call</v>
      </c>
      <c r="E7" s="126">
        <f ca="1">IF($A7&gt;$H$4+1,"",OFFSET('FUNDS DATA'!D4,SELECTED!$G$4-1,0))</f>
        <v>-52000</v>
      </c>
    </row>
    <row r="8" spans="1:8" x14ac:dyDescent="0.2">
      <c r="A8" s="126">
        <f t="shared" si="0"/>
        <v>5</v>
      </c>
      <c r="B8" s="126" t="str">
        <f ca="1">IF($A8&gt;$H$4+1,"",OFFSET('FUNDS DATA'!A5,SELECTED!$G$4-1,0))</f>
        <v>Happy Partners Fund III</v>
      </c>
      <c r="C8" s="100">
        <f ca="1">IF($A8&gt;$H$4+1,"",OFFSET('FUNDS DATA'!B5,SELECTED!$G$4-1,0))</f>
        <v>38697</v>
      </c>
      <c r="D8" s="126" t="str">
        <f ca="1">IF($A8&gt;$H$4+1,"",OFFSET('FUNDS DATA'!C5,SELECTED!$G$4-1,0))</f>
        <v>Capital Call</v>
      </c>
      <c r="E8" s="126">
        <f ca="1">IF($A8&gt;$H$4+1,"",OFFSET('FUNDS DATA'!D5,SELECTED!$G$4-1,0))</f>
        <v>-13000</v>
      </c>
    </row>
    <row r="9" spans="1:8" x14ac:dyDescent="0.2">
      <c r="A9" s="126">
        <f t="shared" si="0"/>
        <v>6</v>
      </c>
      <c r="B9" s="126" t="str">
        <f ca="1">IF($A9&gt;$H$4+1,"",OFFSET('FUNDS DATA'!A6,SELECTED!$G$4-1,0))</f>
        <v>Happy Partners Fund III</v>
      </c>
      <c r="C9" s="100">
        <f ca="1">IF($A9&gt;$H$4+1,"",OFFSET('FUNDS DATA'!B6,SELECTED!$G$4-1,0))</f>
        <v>38831</v>
      </c>
      <c r="D9" s="126" t="str">
        <f ca="1">IF($A9&gt;$H$4+1,"",OFFSET('FUNDS DATA'!C6,SELECTED!$G$4-1,0))</f>
        <v>Capital Call</v>
      </c>
      <c r="E9" s="126">
        <f ca="1">IF($A9&gt;$H$4+1,"",OFFSET('FUNDS DATA'!D6,SELECTED!$G$4-1,0))</f>
        <v>-410000</v>
      </c>
    </row>
    <row r="10" spans="1:8" x14ac:dyDescent="0.2">
      <c r="A10" s="126">
        <f t="shared" si="0"/>
        <v>7</v>
      </c>
      <c r="B10" s="126" t="str">
        <f ca="1">IF($A10&gt;$H$4+1,"",OFFSET('FUNDS DATA'!A7,SELECTED!$G$4-1,0))</f>
        <v>Happy Partners Fund III</v>
      </c>
      <c r="C10" s="100">
        <f ca="1">IF($A10&gt;$H$4+1,"",OFFSET('FUNDS DATA'!B7,SELECTED!$G$4-1,0))</f>
        <v>38831</v>
      </c>
      <c r="D10" s="126" t="str">
        <f ca="1">IF($A10&gt;$H$4+1,"",OFFSET('FUNDS DATA'!C7,SELECTED!$G$4-1,0))</f>
        <v>Distribution</v>
      </c>
      <c r="E10" s="126">
        <f ca="1">IF($A10&gt;$H$4+1,"",OFFSET('FUNDS DATA'!D7,SELECTED!$G$4-1,0))</f>
        <v>6000</v>
      </c>
    </row>
    <row r="11" spans="1:8" x14ac:dyDescent="0.2">
      <c r="A11" s="126">
        <f t="shared" si="0"/>
        <v>8</v>
      </c>
      <c r="B11" s="126" t="str">
        <f ca="1">IF($A11&gt;$H$4+1,"",OFFSET('FUNDS DATA'!A8,SELECTED!$G$4-1,0))</f>
        <v>Happy Partners Fund III</v>
      </c>
      <c r="C11" s="100">
        <f ca="1">IF($A11&gt;$H$4+1,"",OFFSET('FUNDS DATA'!B8,SELECTED!$G$4-1,0))</f>
        <v>39028</v>
      </c>
      <c r="D11" s="126" t="str">
        <f ca="1">IF($A11&gt;$H$4+1,"",OFFSET('FUNDS DATA'!C8,SELECTED!$G$4-1,0))</f>
        <v>Capital Call</v>
      </c>
      <c r="E11" s="126">
        <f ca="1">IF($A11&gt;$H$4+1,"",OFFSET('FUNDS DATA'!D8,SELECTED!$G$4-1,0))</f>
        <v>-24000</v>
      </c>
    </row>
    <row r="12" spans="1:8" x14ac:dyDescent="0.2">
      <c r="A12" s="126">
        <f t="shared" si="0"/>
        <v>9</v>
      </c>
      <c r="B12" s="126" t="str">
        <f ca="1">IF($A12&gt;$H$4+1,"",OFFSET('FUNDS DATA'!A9,SELECTED!$G$4-1,0))</f>
        <v>Happy Partners Fund III</v>
      </c>
      <c r="C12" s="100">
        <f ca="1">IF($A12&gt;$H$4+1,"",OFFSET('FUNDS DATA'!B9,SELECTED!$G$4-1,0))</f>
        <v>39028</v>
      </c>
      <c r="D12" s="126" t="str">
        <f ca="1">IF($A12&gt;$H$4+1,"",OFFSET('FUNDS DATA'!C9,SELECTED!$G$4-1,0))</f>
        <v>Distribution</v>
      </c>
      <c r="E12" s="126">
        <f ca="1">IF($A12&gt;$H$4+1,"",OFFSET('FUNDS DATA'!D9,SELECTED!$G$4-1,0))</f>
        <v>135000</v>
      </c>
    </row>
    <row r="13" spans="1:8" x14ac:dyDescent="0.2">
      <c r="A13" s="126">
        <f t="shared" si="0"/>
        <v>10</v>
      </c>
      <c r="B13" s="126" t="str">
        <f ca="1">IF($A13&gt;$H$4+1,"",OFFSET('FUNDS DATA'!A10,SELECTED!$G$4-1,0))</f>
        <v>Happy Partners Fund III</v>
      </c>
      <c r="C13" s="100">
        <f ca="1">IF($A13&gt;$H$4+1,"",OFFSET('FUNDS DATA'!B10,SELECTED!$G$4-1,0))</f>
        <v>39092</v>
      </c>
      <c r="D13" s="126" t="str">
        <f ca="1">IF($A13&gt;$H$4+1,"",OFFSET('FUNDS DATA'!C10,SELECTED!$G$4-1,0))</f>
        <v>Distribution</v>
      </c>
      <c r="E13" s="126">
        <f ca="1">IF($A13&gt;$H$4+1,"",OFFSET('FUNDS DATA'!D10,SELECTED!$G$4-1,0))</f>
        <v>322000</v>
      </c>
    </row>
    <row r="14" spans="1:8" x14ac:dyDescent="0.2">
      <c r="A14" s="126">
        <f t="shared" si="0"/>
        <v>11</v>
      </c>
      <c r="B14" s="126" t="str">
        <f ca="1">IF($A14&gt;$H$4+1,"",OFFSET('FUNDS DATA'!A11,SELECTED!$G$4-1,0))</f>
        <v>Happy Partners Fund III</v>
      </c>
      <c r="C14" s="100">
        <f ca="1">IF($A14&gt;$H$4+1,"",OFFSET('FUNDS DATA'!B11,SELECTED!$G$4-1,0))</f>
        <v>39092</v>
      </c>
      <c r="D14" s="126" t="str">
        <f ca="1">IF($A14&gt;$H$4+1,"",OFFSET('FUNDS DATA'!C11,SELECTED!$G$4-1,0))</f>
        <v>Capital Call</v>
      </c>
      <c r="E14" s="126">
        <f ca="1">IF($A14&gt;$H$4+1,"",OFFSET('FUNDS DATA'!D11,SELECTED!$G$4-1,0))</f>
        <v>-649000</v>
      </c>
    </row>
    <row r="15" spans="1:8" x14ac:dyDescent="0.2">
      <c r="A15" s="126">
        <f t="shared" si="0"/>
        <v>12</v>
      </c>
      <c r="B15" s="126" t="str">
        <f ca="1">IF($A15&gt;$H$4+1,"",OFFSET('FUNDS DATA'!A12,SELECTED!$G$4-1,0))</f>
        <v>Happy Partners Fund III</v>
      </c>
      <c r="C15" s="100">
        <f ca="1">IF($A15&gt;$H$4+1,"",OFFSET('FUNDS DATA'!B12,SELECTED!$G$4-1,0))</f>
        <v>39298</v>
      </c>
      <c r="D15" s="126" t="str">
        <f ca="1">IF($A15&gt;$H$4+1,"",OFFSET('FUNDS DATA'!C12,SELECTED!$G$4-1,0))</f>
        <v>Capital Call</v>
      </c>
      <c r="E15" s="126">
        <f ca="1">IF($A15&gt;$H$4+1,"",OFFSET('FUNDS DATA'!D12,SELECTED!$G$4-1,0))</f>
        <v>-401000</v>
      </c>
    </row>
    <row r="16" spans="1:8" x14ac:dyDescent="0.2">
      <c r="A16" s="126">
        <f t="shared" si="0"/>
        <v>13</v>
      </c>
      <c r="B16" s="126" t="str">
        <f ca="1">IF($A16&gt;$H$4+1,"",OFFSET('FUNDS DATA'!A13,SELECTED!$G$4-1,0))</f>
        <v>Happy Partners Fund III</v>
      </c>
      <c r="C16" s="100">
        <f ca="1">IF($A16&gt;$H$4+1,"",OFFSET('FUNDS DATA'!B13,SELECTED!$G$4-1,0))</f>
        <v>39298</v>
      </c>
      <c r="D16" s="126" t="str">
        <f ca="1">IF($A16&gt;$H$4+1,"",OFFSET('FUNDS DATA'!C13,SELECTED!$G$4-1,0))</f>
        <v>Distribution</v>
      </c>
      <c r="E16" s="126">
        <f ca="1">IF($A16&gt;$H$4+1,"",OFFSET('FUNDS DATA'!D13,SELECTED!$G$4-1,0))</f>
        <v>43000</v>
      </c>
    </row>
    <row r="17" spans="1:5" x14ac:dyDescent="0.2">
      <c r="A17" s="126">
        <f t="shared" si="0"/>
        <v>14</v>
      </c>
      <c r="B17" s="126" t="str">
        <f ca="1">IF($A17&gt;$H$4+1,"",OFFSET('FUNDS DATA'!A14,SELECTED!$G$4-1,0))</f>
        <v>Happy Partners Fund III</v>
      </c>
      <c r="C17" s="100">
        <f ca="1">IF($A17&gt;$H$4+1,"",OFFSET('FUNDS DATA'!B14,SELECTED!$G$4-1,0))</f>
        <v>39342</v>
      </c>
      <c r="D17" s="126" t="str">
        <f ca="1">IF($A17&gt;$H$4+1,"",OFFSET('FUNDS DATA'!C14,SELECTED!$G$4-1,0))</f>
        <v>Distribution</v>
      </c>
      <c r="E17" s="126">
        <f ca="1">IF($A17&gt;$H$4+1,"",OFFSET('FUNDS DATA'!D14,SELECTED!$G$4-1,0))</f>
        <v>138000</v>
      </c>
    </row>
    <row r="18" spans="1:5" x14ac:dyDescent="0.2">
      <c r="A18" s="126">
        <f t="shared" si="0"/>
        <v>15</v>
      </c>
      <c r="B18" s="126" t="str">
        <f ca="1">IF($A18&gt;$H$4+1,"",OFFSET('FUNDS DATA'!A15,SELECTED!$G$4-1,0))</f>
        <v>Happy Partners Fund III</v>
      </c>
      <c r="C18" s="100">
        <f ca="1">IF($A18&gt;$H$4+1,"",OFFSET('FUNDS DATA'!B15,SELECTED!$G$4-1,0))</f>
        <v>39342</v>
      </c>
      <c r="D18" s="126" t="str">
        <f ca="1">IF($A18&gt;$H$4+1,"",OFFSET('FUNDS DATA'!C15,SELECTED!$G$4-1,0))</f>
        <v>Capital Call</v>
      </c>
      <c r="E18" s="126">
        <f ca="1">IF($A18&gt;$H$4+1,"",OFFSET('FUNDS DATA'!D15,SELECTED!$G$4-1,0))</f>
        <v>-62000</v>
      </c>
    </row>
    <row r="19" spans="1:5" x14ac:dyDescent="0.2">
      <c r="A19" s="126">
        <f t="shared" si="0"/>
        <v>16</v>
      </c>
      <c r="B19" s="126" t="str">
        <f ca="1">IF($A19&gt;$H$4+1,"",OFFSET('FUNDS DATA'!A16,SELECTED!$G$4-1,0))</f>
        <v>Happy Partners Fund III</v>
      </c>
      <c r="C19" s="100">
        <f ca="1">IF($A19&gt;$H$4+1,"",OFFSET('FUNDS DATA'!B16,SELECTED!$G$4-1,0))</f>
        <v>39456</v>
      </c>
      <c r="D19" s="126" t="str">
        <f ca="1">IF($A19&gt;$H$4+1,"",OFFSET('FUNDS DATA'!C16,SELECTED!$G$4-1,0))</f>
        <v>Capital Call</v>
      </c>
      <c r="E19" s="126">
        <f ca="1">IF($A19&gt;$H$4+1,"",OFFSET('FUNDS DATA'!D16,SELECTED!$G$4-1,0))</f>
        <v>-900000</v>
      </c>
    </row>
    <row r="20" spans="1:5" x14ac:dyDescent="0.2">
      <c r="A20" s="126">
        <f t="shared" si="0"/>
        <v>17</v>
      </c>
      <c r="B20" s="126" t="str">
        <f ca="1">IF($A20&gt;$H$4+1,"",OFFSET('FUNDS DATA'!A17,SELECTED!$G$4-1,0))</f>
        <v>Happy Partners Fund III</v>
      </c>
      <c r="C20" s="100">
        <f ca="1">IF($A20&gt;$H$4+1,"",OFFSET('FUNDS DATA'!B17,SELECTED!$G$4-1,0))</f>
        <v>39456</v>
      </c>
      <c r="D20" s="126" t="str">
        <f ca="1">IF($A20&gt;$H$4+1,"",OFFSET('FUNDS DATA'!C17,SELECTED!$G$4-1,0))</f>
        <v>Distribution</v>
      </c>
      <c r="E20" s="126">
        <f ca="1">IF($A20&gt;$H$4+1,"",OFFSET('FUNDS DATA'!D17,SELECTED!$G$4-1,0))</f>
        <v>102000</v>
      </c>
    </row>
    <row r="21" spans="1:5" x14ac:dyDescent="0.2">
      <c r="A21" s="126">
        <f t="shared" si="0"/>
        <v>18</v>
      </c>
      <c r="B21" s="126" t="str">
        <f ca="1">IF($A21&gt;$H$4+1,"",OFFSET('FUNDS DATA'!A18,SELECTED!$G$4-1,0))</f>
        <v>Happy Partners Fund III</v>
      </c>
      <c r="C21" s="100">
        <f ca="1">IF($A21&gt;$H$4+1,"",OFFSET('FUNDS DATA'!B18,SELECTED!$G$4-1,0))</f>
        <v>39588</v>
      </c>
      <c r="D21" s="126" t="str">
        <f ca="1">IF($A21&gt;$H$4+1,"",OFFSET('FUNDS DATA'!C18,SELECTED!$G$4-1,0))</f>
        <v>Capital Call</v>
      </c>
      <c r="E21" s="126">
        <f ca="1">IF($A21&gt;$H$4+1,"",OFFSET('FUNDS DATA'!D18,SELECTED!$G$4-1,0))</f>
        <v>-52000</v>
      </c>
    </row>
    <row r="22" spans="1:5" x14ac:dyDescent="0.2">
      <c r="A22" s="126">
        <f t="shared" si="0"/>
        <v>19</v>
      </c>
      <c r="B22" s="126" t="str">
        <f ca="1">IF($A22&gt;$H$4+1,"",OFFSET('FUNDS DATA'!A19,SELECTED!$G$4-1,0))</f>
        <v>Happy Partners Fund III</v>
      </c>
      <c r="C22" s="100">
        <f ca="1">IF($A22&gt;$H$4+1,"",OFFSET('FUNDS DATA'!B19,SELECTED!$G$4-1,0))</f>
        <v>39588</v>
      </c>
      <c r="D22" s="126" t="str">
        <f ca="1">IF($A22&gt;$H$4+1,"",OFFSET('FUNDS DATA'!C19,SELECTED!$G$4-1,0))</f>
        <v>Distribution</v>
      </c>
      <c r="E22" s="126">
        <f ca="1">IF($A22&gt;$H$4+1,"",OFFSET('FUNDS DATA'!D19,SELECTED!$G$4-1,0))</f>
        <v>96000</v>
      </c>
    </row>
    <row r="23" spans="1:5" x14ac:dyDescent="0.2">
      <c r="A23" s="126">
        <f t="shared" si="0"/>
        <v>20</v>
      </c>
      <c r="B23" s="126" t="str">
        <f ca="1">IF($A23&gt;$H$4+1,"",OFFSET('FUNDS DATA'!A20,SELECTED!$G$4-1,0))</f>
        <v>Happy Partners Fund III</v>
      </c>
      <c r="C23" s="100">
        <f ca="1">IF($A23&gt;$H$4+1,"",OFFSET('FUNDS DATA'!B20,SELECTED!$G$4-1,0))</f>
        <v>39669</v>
      </c>
      <c r="D23" s="126" t="str">
        <f ca="1">IF($A23&gt;$H$4+1,"",OFFSET('FUNDS DATA'!C20,SELECTED!$G$4-1,0))</f>
        <v>Distribution</v>
      </c>
      <c r="E23" s="126">
        <f ca="1">IF($A23&gt;$H$4+1,"",OFFSET('FUNDS DATA'!D20,SELECTED!$G$4-1,0))</f>
        <v>189000</v>
      </c>
    </row>
    <row r="24" spans="1:5" x14ac:dyDescent="0.2">
      <c r="A24" s="126">
        <f t="shared" si="0"/>
        <v>21</v>
      </c>
      <c r="B24" s="126" t="str">
        <f ca="1">IF($A24&gt;$H$4+1,"",OFFSET('FUNDS DATA'!A21,SELECTED!$G$4-1,0))</f>
        <v>Happy Partners Fund III</v>
      </c>
      <c r="C24" s="100">
        <f ca="1">IF($A24&gt;$H$4+1,"",OFFSET('FUNDS DATA'!B21,SELECTED!$G$4-1,0))</f>
        <v>39669</v>
      </c>
      <c r="D24" s="126" t="str">
        <f ca="1">IF($A24&gt;$H$4+1,"",OFFSET('FUNDS DATA'!C21,SELECTED!$G$4-1,0))</f>
        <v>Capital Call</v>
      </c>
      <c r="E24" s="126">
        <f ca="1">IF($A24&gt;$H$4+1,"",OFFSET('FUNDS DATA'!D21,SELECTED!$G$4-1,0))</f>
        <v>-152000</v>
      </c>
    </row>
    <row r="25" spans="1:5" x14ac:dyDescent="0.2">
      <c r="A25" s="126">
        <f t="shared" si="0"/>
        <v>22</v>
      </c>
      <c r="B25" s="126" t="str">
        <f ca="1">IF($A25&gt;$H$4+1,"",OFFSET('FUNDS DATA'!A22,SELECTED!$G$4-1,0))</f>
        <v>Happy Partners Fund III</v>
      </c>
      <c r="C25" s="100">
        <f ca="1">IF($A25&gt;$H$4+1,"",OFFSET('FUNDS DATA'!B22,SELECTED!$G$4-1,0))</f>
        <v>39751</v>
      </c>
      <c r="D25" s="126" t="str">
        <f ca="1">IF($A25&gt;$H$4+1,"",OFFSET('FUNDS DATA'!C22,SELECTED!$G$4-1,0))</f>
        <v>Distribution</v>
      </c>
      <c r="E25" s="126">
        <f ca="1">IF($A25&gt;$H$4+1,"",OFFSET('FUNDS DATA'!D22,SELECTED!$G$4-1,0))</f>
        <v>19000</v>
      </c>
    </row>
    <row r="26" spans="1:5" x14ac:dyDescent="0.2">
      <c r="A26" s="126">
        <f t="shared" si="0"/>
        <v>23</v>
      </c>
      <c r="B26" s="126" t="str">
        <f ca="1">IF($A26&gt;$H$4+1,"",OFFSET('FUNDS DATA'!A23,SELECTED!$G$4-1,0))</f>
        <v>Happy Partners Fund III</v>
      </c>
      <c r="C26" s="100">
        <f ca="1">IF($A26&gt;$H$4+1,"",OFFSET('FUNDS DATA'!B23,SELECTED!$G$4-1,0))</f>
        <v>39751</v>
      </c>
      <c r="D26" s="126" t="str">
        <f ca="1">IF($A26&gt;$H$4+1,"",OFFSET('FUNDS DATA'!C23,SELECTED!$G$4-1,0))</f>
        <v>Capital Call</v>
      </c>
      <c r="E26" s="126">
        <f ca="1">IF($A26&gt;$H$4+1,"",OFFSET('FUNDS DATA'!D23,SELECTED!$G$4-1,0))</f>
        <v>-151000</v>
      </c>
    </row>
    <row r="27" spans="1:5" x14ac:dyDescent="0.2">
      <c r="A27" s="126">
        <f t="shared" si="0"/>
        <v>24</v>
      </c>
      <c r="B27" s="126" t="str">
        <f ca="1">IF($A27&gt;$H$4+1,"",OFFSET('FUNDS DATA'!A24,SELECTED!$G$4-1,0))</f>
        <v>Happy Partners Fund III</v>
      </c>
      <c r="C27" s="100">
        <f ca="1">IF($A27&gt;$H$4+1,"",OFFSET('FUNDS DATA'!B24,SELECTED!$G$4-1,0))</f>
        <v>39814</v>
      </c>
      <c r="D27" s="126" t="str">
        <f ca="1">IF($A27&gt;$H$4+1,"",OFFSET('FUNDS DATA'!C24,SELECTED!$G$4-1,0))</f>
        <v>Distribution</v>
      </c>
      <c r="E27" s="126">
        <f ca="1">IF($A27&gt;$H$4+1,"",OFFSET('FUNDS DATA'!D24,SELECTED!$G$4-1,0))</f>
        <v>123000</v>
      </c>
    </row>
    <row r="28" spans="1:5" x14ac:dyDescent="0.2">
      <c r="A28" s="126">
        <f t="shared" si="0"/>
        <v>25</v>
      </c>
      <c r="B28" s="126" t="str">
        <f ca="1">IF($A28&gt;$H$4+1,"",OFFSET('FUNDS DATA'!A25,SELECTED!$G$4-1,0))</f>
        <v>Happy Partners Fund III</v>
      </c>
      <c r="C28" s="100">
        <f ca="1">IF($A28&gt;$H$4+1,"",OFFSET('FUNDS DATA'!B25,SELECTED!$G$4-1,0))</f>
        <v>39921</v>
      </c>
      <c r="D28" s="126" t="str">
        <f ca="1">IF($A28&gt;$H$4+1,"",OFFSET('FUNDS DATA'!C25,SELECTED!$G$4-1,0))</f>
        <v>Capital Call</v>
      </c>
      <c r="E28" s="126">
        <f ca="1">IF($A28&gt;$H$4+1,"",OFFSET('FUNDS DATA'!D25,SELECTED!$G$4-1,0))</f>
        <v>-45000</v>
      </c>
    </row>
    <row r="29" spans="1:5" x14ac:dyDescent="0.2">
      <c r="A29" s="126">
        <f t="shared" si="0"/>
        <v>26</v>
      </c>
      <c r="B29" s="126" t="str">
        <f ca="1">IF($A29&gt;$H$4+1,"",OFFSET('FUNDS DATA'!A26,SELECTED!$G$4-1,0))</f>
        <v>Happy Partners Fund III</v>
      </c>
      <c r="C29" s="100">
        <f ca="1">IF($A29&gt;$H$4+1,"",OFFSET('FUNDS DATA'!B26,SELECTED!$G$4-1,0))</f>
        <v>39921</v>
      </c>
      <c r="D29" s="126" t="str">
        <f ca="1">IF($A29&gt;$H$4+1,"",OFFSET('FUNDS DATA'!C26,SELECTED!$G$4-1,0))</f>
        <v>Distribution</v>
      </c>
      <c r="E29" s="126">
        <f ca="1">IF($A29&gt;$H$4+1,"",OFFSET('FUNDS DATA'!D26,SELECTED!$G$4-1,0))</f>
        <v>413000</v>
      </c>
    </row>
    <row r="30" spans="1:5" x14ac:dyDescent="0.2">
      <c r="A30" s="126">
        <f t="shared" si="0"/>
        <v>27</v>
      </c>
      <c r="B30" s="126" t="str">
        <f ca="1">IF($A30&gt;$H$4+1,"",OFFSET('FUNDS DATA'!A27,SELECTED!$G$4-1,0))</f>
        <v>Happy Partners Fund III</v>
      </c>
      <c r="C30" s="100">
        <f ca="1">IF($A30&gt;$H$4+1,"",OFFSET('FUNDS DATA'!B27,SELECTED!$G$4-1,0))</f>
        <v>39981</v>
      </c>
      <c r="D30" s="126" t="str">
        <f ca="1">IF($A30&gt;$H$4+1,"",OFFSET('FUNDS DATA'!C27,SELECTED!$G$4-1,0))</f>
        <v>Distribution</v>
      </c>
      <c r="E30" s="126">
        <f ca="1">IF($A30&gt;$H$4+1,"",OFFSET('FUNDS DATA'!D27,SELECTED!$G$4-1,0))</f>
        <v>320000</v>
      </c>
    </row>
    <row r="31" spans="1:5" x14ac:dyDescent="0.2">
      <c r="A31" s="126">
        <f t="shared" si="0"/>
        <v>28</v>
      </c>
      <c r="B31" s="126" t="str">
        <f ca="1">IF($A31&gt;$H$4+1,"",OFFSET('FUNDS DATA'!A28,SELECTED!$G$4-1,0))</f>
        <v>Happy Partners Fund III</v>
      </c>
      <c r="C31" s="100">
        <f ca="1">IF($A31&gt;$H$4+1,"",OFFSET('FUNDS DATA'!B28,SELECTED!$G$4-1,0))</f>
        <v>40052</v>
      </c>
      <c r="D31" s="126" t="str">
        <f ca="1">IF($A31&gt;$H$4+1,"",OFFSET('FUNDS DATA'!C28,SELECTED!$G$4-1,0))</f>
        <v>Distribution</v>
      </c>
      <c r="E31" s="126">
        <f ca="1">IF($A31&gt;$H$4+1,"",OFFSET('FUNDS DATA'!D28,SELECTED!$G$4-1,0))</f>
        <v>190000</v>
      </c>
    </row>
    <row r="32" spans="1:5" x14ac:dyDescent="0.2">
      <c r="A32" s="126">
        <f t="shared" si="0"/>
        <v>29</v>
      </c>
      <c r="B32" s="126" t="str">
        <f ca="1">IF($A32&gt;$H$4+1,"",OFFSET('FUNDS DATA'!A29,SELECTED!$G$4-1,0))</f>
        <v>Happy Partners Fund III</v>
      </c>
      <c r="C32" s="100">
        <f ca="1">IF($A32&gt;$H$4+1,"",OFFSET('FUNDS DATA'!B29,SELECTED!$G$4-1,0))</f>
        <v>40052</v>
      </c>
      <c r="D32" s="126" t="str">
        <f ca="1">IF($A32&gt;$H$4+1,"",OFFSET('FUNDS DATA'!C29,SELECTED!$G$4-1,0))</f>
        <v>Capital Call</v>
      </c>
      <c r="E32" s="126">
        <f ca="1">IF($A32&gt;$H$4+1,"",OFFSET('FUNDS DATA'!D29,SELECTED!$G$4-1,0))</f>
        <v>-177000</v>
      </c>
    </row>
    <row r="33" spans="1:5" x14ac:dyDescent="0.2">
      <c r="A33" s="126">
        <f t="shared" si="0"/>
        <v>30</v>
      </c>
      <c r="B33" s="126" t="str">
        <f ca="1">IF($A33&gt;$H$4+1,"",OFFSET('FUNDS DATA'!A30,SELECTED!$G$4-1,0))</f>
        <v>Happy Partners Fund III</v>
      </c>
      <c r="C33" s="100">
        <f ca="1">IF($A33&gt;$H$4+1,"",OFFSET('FUNDS DATA'!B30,SELECTED!$G$4-1,0))</f>
        <v>40137</v>
      </c>
      <c r="D33" s="126" t="str">
        <f ca="1">IF($A33&gt;$H$4+1,"",OFFSET('FUNDS DATA'!C30,SELECTED!$G$4-1,0))</f>
        <v>Distribution</v>
      </c>
      <c r="E33" s="126">
        <f ca="1">IF($A33&gt;$H$4+1,"",OFFSET('FUNDS DATA'!D30,SELECTED!$G$4-1,0))</f>
        <v>48000</v>
      </c>
    </row>
    <row r="34" spans="1:5" x14ac:dyDescent="0.2">
      <c r="A34" s="126">
        <f t="shared" si="0"/>
        <v>31</v>
      </c>
      <c r="B34" s="126" t="str">
        <f ca="1">IF($A34&gt;$H$4+1,"",OFFSET('FUNDS DATA'!A31,SELECTED!$G$4-1,0))</f>
        <v>Happy Partners Fund III</v>
      </c>
      <c r="C34" s="100">
        <f ca="1">IF($A34&gt;$H$4+1,"",OFFSET('FUNDS DATA'!B31,SELECTED!$G$4-1,0))</f>
        <v>40295</v>
      </c>
      <c r="D34" s="126" t="str">
        <f ca="1">IF($A34&gt;$H$4+1,"",OFFSET('FUNDS DATA'!C31,SELECTED!$G$4-1,0))</f>
        <v>Capital Call</v>
      </c>
      <c r="E34" s="126">
        <f ca="1">IF($A34&gt;$H$4+1,"",OFFSET('FUNDS DATA'!D31,SELECTED!$G$4-1,0))</f>
        <v>-30000</v>
      </c>
    </row>
    <row r="35" spans="1:5" x14ac:dyDescent="0.2">
      <c r="A35" s="126">
        <f t="shared" si="0"/>
        <v>32</v>
      </c>
      <c r="B35" s="126" t="str">
        <f ca="1">IF($A35&gt;$H$4+1,"",OFFSET('FUNDS DATA'!A32,SELECTED!$G$4-1,0))</f>
        <v>Happy Partners Fund III</v>
      </c>
      <c r="C35" s="100">
        <f ca="1">IF($A35&gt;$H$4+1,"",OFFSET('FUNDS DATA'!B32,SELECTED!$G$4-1,0))</f>
        <v>40295</v>
      </c>
      <c r="D35" s="126" t="str">
        <f ca="1">IF($A35&gt;$H$4+1,"",OFFSET('FUNDS DATA'!C32,SELECTED!$G$4-1,0))</f>
        <v>Distribution</v>
      </c>
      <c r="E35" s="126">
        <f ca="1">IF($A35&gt;$H$4+1,"",OFFSET('FUNDS DATA'!D32,SELECTED!$G$4-1,0))</f>
        <v>30000</v>
      </c>
    </row>
    <row r="36" spans="1:5" x14ac:dyDescent="0.2">
      <c r="A36" s="126">
        <f t="shared" si="0"/>
        <v>33</v>
      </c>
      <c r="B36" s="126" t="str">
        <f ca="1">IF($A36&gt;$H$4+1,"",OFFSET('FUNDS DATA'!A33,SELECTED!$G$4-1,0))</f>
        <v>Happy Partners Fund III</v>
      </c>
      <c r="C36" s="100">
        <f ca="1">IF($A36&gt;$H$4+1,"",OFFSET('FUNDS DATA'!B33,SELECTED!$G$4-1,0))</f>
        <v>40402</v>
      </c>
      <c r="D36" s="126" t="str">
        <f ca="1">IF($A36&gt;$H$4+1,"",OFFSET('FUNDS DATA'!C33,SELECTED!$G$4-1,0))</f>
        <v>Capital Call</v>
      </c>
      <c r="E36" s="126">
        <f ca="1">IF($A36&gt;$H$4+1,"",OFFSET('FUNDS DATA'!D33,SELECTED!$G$4-1,0))</f>
        <v>-54000</v>
      </c>
    </row>
    <row r="37" spans="1:5" x14ac:dyDescent="0.2">
      <c r="A37" s="126">
        <f t="shared" si="0"/>
        <v>34</v>
      </c>
      <c r="B37" s="126" t="str">
        <f ca="1">IF($A37&gt;$H$4+1,"",OFFSET('FUNDS DATA'!A34,SELECTED!$G$4-1,0))</f>
        <v>Happy Partners Fund III</v>
      </c>
      <c r="C37" s="100">
        <f ca="1">IF($A37&gt;$H$4+1,"",OFFSET('FUNDS DATA'!B34,SELECTED!$G$4-1,0))</f>
        <v>40402</v>
      </c>
      <c r="D37" s="126" t="str">
        <f ca="1">IF($A37&gt;$H$4+1,"",OFFSET('FUNDS DATA'!C34,SELECTED!$G$4-1,0))</f>
        <v>Distribution</v>
      </c>
      <c r="E37" s="126">
        <f ca="1">IF($A37&gt;$H$4+1,"",OFFSET('FUNDS DATA'!D34,SELECTED!$G$4-1,0))</f>
        <v>841000</v>
      </c>
    </row>
    <row r="38" spans="1:5" x14ac:dyDescent="0.2">
      <c r="A38" s="126">
        <f t="shared" si="0"/>
        <v>35</v>
      </c>
      <c r="B38" s="126" t="str">
        <f ca="1">IF($A38&gt;$H$4+1,"",OFFSET('FUNDS DATA'!A35,SELECTED!$G$4-1,0))</f>
        <v>Happy Partners Fund III</v>
      </c>
      <c r="C38" s="100">
        <f ca="1">IF($A38&gt;$H$4+1,"",OFFSET('FUNDS DATA'!B35,SELECTED!$G$4-1,0))</f>
        <v>40505</v>
      </c>
      <c r="D38" s="126" t="str">
        <f ca="1">IF($A38&gt;$H$4+1,"",OFFSET('FUNDS DATA'!C35,SELECTED!$G$4-1,0))</f>
        <v>Distribution</v>
      </c>
      <c r="E38" s="126">
        <f ca="1">IF($A38&gt;$H$4+1,"",OFFSET('FUNDS DATA'!D35,SELECTED!$G$4-1,0))</f>
        <v>53000</v>
      </c>
    </row>
    <row r="39" spans="1:5" x14ac:dyDescent="0.2">
      <c r="A39" s="126">
        <f t="shared" si="0"/>
        <v>36</v>
      </c>
      <c r="B39" s="126" t="str">
        <f ca="1">IF($A39&gt;$H$4+1,"",OFFSET('FUNDS DATA'!A36,SELECTED!$G$4-1,0))</f>
        <v>Happy Partners Fund III</v>
      </c>
      <c r="C39" s="100">
        <f ca="1">IF($A39&gt;$H$4+1,"",OFFSET('FUNDS DATA'!B36,SELECTED!$G$4-1,0))</f>
        <v>40505</v>
      </c>
      <c r="D39" s="126" t="str">
        <f ca="1">IF($A39&gt;$H$4+1,"",OFFSET('FUNDS DATA'!C36,SELECTED!$G$4-1,0))</f>
        <v>Capital Call</v>
      </c>
      <c r="E39" s="126">
        <f ca="1">IF($A39&gt;$H$4+1,"",OFFSET('FUNDS DATA'!D36,SELECTED!$G$4-1,0))</f>
        <v>-226000</v>
      </c>
    </row>
    <row r="40" spans="1:5" x14ac:dyDescent="0.2">
      <c r="A40" s="126">
        <f t="shared" si="0"/>
        <v>37</v>
      </c>
      <c r="B40" s="126" t="str">
        <f ca="1">IF($A40&gt;$H$4+1,"",OFFSET('FUNDS DATA'!A37,SELECTED!$G$4-1,0))</f>
        <v>Happy Partners Fund III</v>
      </c>
      <c r="C40" s="100">
        <f ca="1">IF($A40&gt;$H$4+1,"",OFFSET('FUNDS DATA'!B37,SELECTED!$G$4-1,0))</f>
        <v>40539</v>
      </c>
      <c r="D40" s="126" t="str">
        <f ca="1">IF($A40&gt;$H$4+1,"",OFFSET('FUNDS DATA'!C37,SELECTED!$G$4-1,0))</f>
        <v>Distribution</v>
      </c>
      <c r="E40" s="126">
        <f ca="1">IF($A40&gt;$H$4+1,"",OFFSET('FUNDS DATA'!D37,SELECTED!$G$4-1,0))</f>
        <v>-2000</v>
      </c>
    </row>
    <row r="41" spans="1:5" x14ac:dyDescent="0.2">
      <c r="A41" s="126">
        <f t="shared" si="0"/>
        <v>38</v>
      </c>
      <c r="B41" s="126" t="str">
        <f ca="1">IF($A41&gt;$H$4+1,"",OFFSET('FUNDS DATA'!A38,SELECTED!$G$4-1,0))</f>
        <v>Happy Partners Fund III</v>
      </c>
      <c r="C41" s="100">
        <f ca="1">IF($A41&gt;$H$4+1,"",OFFSET('FUNDS DATA'!B38,SELECTED!$G$4-1,0))</f>
        <v>40539</v>
      </c>
      <c r="D41" s="126" t="str">
        <f ca="1">IF($A41&gt;$H$4+1,"",OFFSET('FUNDS DATA'!C38,SELECTED!$G$4-1,0))</f>
        <v>Capital Call</v>
      </c>
      <c r="E41" s="126">
        <f ca="1">IF($A41&gt;$H$4+1,"",OFFSET('FUNDS DATA'!D38,SELECTED!$G$4-1,0))</f>
        <v>2000</v>
      </c>
    </row>
    <row r="42" spans="1:5" x14ac:dyDescent="0.2">
      <c r="A42" s="126">
        <f t="shared" si="0"/>
        <v>39</v>
      </c>
      <c r="B42" s="126" t="str">
        <f ca="1">IF($A42&gt;$H$4+1,"",OFFSET('FUNDS DATA'!A39,SELECTED!$G$4-1,0))</f>
        <v>Happy Partners Fund III</v>
      </c>
      <c r="C42" s="100">
        <f ca="1">IF($A42&gt;$H$4+1,"",OFFSET('FUNDS DATA'!B39,SELECTED!$G$4-1,0))</f>
        <v>40611</v>
      </c>
      <c r="D42" s="126" t="str">
        <f ca="1">IF($A42&gt;$H$4+1,"",OFFSET('FUNDS DATA'!C39,SELECTED!$G$4-1,0))</f>
        <v>Distribution</v>
      </c>
      <c r="E42" s="126">
        <f ca="1">IF($A42&gt;$H$4+1,"",OFFSET('FUNDS DATA'!D39,SELECTED!$G$4-1,0))</f>
        <v>261000</v>
      </c>
    </row>
    <row r="43" spans="1:5" x14ac:dyDescent="0.2">
      <c r="A43" s="126">
        <f t="shared" si="0"/>
        <v>40</v>
      </c>
      <c r="B43" s="126" t="str">
        <f ca="1">IF($A43&gt;$H$4+1,"",OFFSET('FUNDS DATA'!A40,SELECTED!$G$4-1,0))</f>
        <v>Happy Partners Fund III</v>
      </c>
      <c r="C43" s="100">
        <f ca="1">IF($A43&gt;$H$4+1,"",OFFSET('FUNDS DATA'!B40,SELECTED!$G$4-1,0))</f>
        <v>40611</v>
      </c>
      <c r="D43" s="126" t="str">
        <f ca="1">IF($A43&gt;$H$4+1,"",OFFSET('FUNDS DATA'!C40,SELECTED!$G$4-1,0))</f>
        <v>Capital Call</v>
      </c>
      <c r="E43" s="126">
        <f ca="1">IF($A43&gt;$H$4+1,"",OFFSET('FUNDS DATA'!D40,SELECTED!$G$4-1,0))</f>
        <v>-4000</v>
      </c>
    </row>
    <row r="44" spans="1:5" x14ac:dyDescent="0.2">
      <c r="A44" s="126">
        <f t="shared" si="0"/>
        <v>41</v>
      </c>
      <c r="B44" s="126" t="str">
        <f ca="1">IF($A44&gt;$H$4+1,"",OFFSET('FUNDS DATA'!A41,SELECTED!$G$4-1,0))</f>
        <v>Happy Partners Fund III</v>
      </c>
      <c r="C44" s="100">
        <f ca="1">IF($A44&gt;$H$4+1,"",OFFSET('FUNDS DATA'!B41,SELECTED!$G$4-1,0))</f>
        <v>40820</v>
      </c>
      <c r="D44" s="126" t="str">
        <f ca="1">IF($A44&gt;$H$4+1,"",OFFSET('FUNDS DATA'!C41,SELECTED!$G$4-1,0))</f>
        <v>Capital Call</v>
      </c>
      <c r="E44" s="126">
        <f ca="1">IF($A44&gt;$H$4+1,"",OFFSET('FUNDS DATA'!D41,SELECTED!$G$4-1,0))</f>
        <v>-46000</v>
      </c>
    </row>
    <row r="45" spans="1:5" x14ac:dyDescent="0.2">
      <c r="A45" s="126">
        <f t="shared" si="0"/>
        <v>42</v>
      </c>
      <c r="B45" s="126" t="str">
        <f ca="1">IF($A45&gt;$H$4+1,"",OFFSET('FUNDS DATA'!A42,SELECTED!$G$4-1,0))</f>
        <v>Happy Partners Fund III</v>
      </c>
      <c r="C45" s="100">
        <f ca="1">IF($A45&gt;$H$4+1,"",OFFSET('FUNDS DATA'!B42,SELECTED!$G$4-1,0))</f>
        <v>41073</v>
      </c>
      <c r="D45" s="126" t="str">
        <f ca="1">IF($A45&gt;$H$4+1,"",OFFSET('FUNDS DATA'!C42,SELECTED!$G$4-1,0))</f>
        <v>Capital Call</v>
      </c>
      <c r="E45" s="126">
        <f ca="1">IF($A45&gt;$H$4+1,"",OFFSET('FUNDS DATA'!D42,SELECTED!$G$4-1,0))</f>
        <v>66000</v>
      </c>
    </row>
    <row r="46" spans="1:5" x14ac:dyDescent="0.2">
      <c r="A46" s="126">
        <f t="shared" si="0"/>
        <v>43</v>
      </c>
      <c r="B46" s="126" t="str">
        <f ca="1">IF($A46&gt;$H$4+1,"",OFFSET('FUNDS DATA'!A43,SELECTED!$G$4-1,0))</f>
        <v>Happy Partners Fund III</v>
      </c>
      <c r="C46" s="100">
        <f ca="1">IF($A46&gt;$H$4+1,"",OFFSET('FUNDS DATA'!B43,SELECTED!$G$4-1,0))</f>
        <v>41321</v>
      </c>
      <c r="D46" s="126" t="str">
        <f ca="1">IF($A46&gt;$H$4+1,"",OFFSET('FUNDS DATA'!C43,SELECTED!$G$4-1,0))</f>
        <v>Distribution</v>
      </c>
      <c r="E46" s="126">
        <f ca="1">IF($A46&gt;$H$4+1,"",OFFSET('FUNDS DATA'!D43,SELECTED!$G$4-1,0))</f>
        <v>80000</v>
      </c>
    </row>
    <row r="47" spans="1:5" x14ac:dyDescent="0.2">
      <c r="A47" s="126">
        <f t="shared" si="0"/>
        <v>44</v>
      </c>
      <c r="B47" s="126" t="str">
        <f ca="1">IF($A47&gt;$H$4+1,"",OFFSET('FUNDS DATA'!A44,SELECTED!$G$4-1,0))</f>
        <v>Happy Partners Fund III</v>
      </c>
      <c r="C47" s="100">
        <f ca="1">IF($A47&gt;$H$4+1,"",OFFSET('FUNDS DATA'!B44,SELECTED!$G$4-1,0))</f>
        <v>41553</v>
      </c>
      <c r="D47" s="126" t="str">
        <f ca="1">IF($A47&gt;$H$4+1,"",OFFSET('FUNDS DATA'!C44,SELECTED!$G$4-1,0))</f>
        <v>Distribution</v>
      </c>
      <c r="E47" s="126">
        <f ca="1">IF($A47&gt;$H$4+1,"",OFFSET('FUNDS DATA'!D44,SELECTED!$G$4-1,0))</f>
        <v>77000</v>
      </c>
    </row>
    <row r="48" spans="1:5" x14ac:dyDescent="0.2">
      <c r="A48" s="126">
        <f t="shared" si="0"/>
        <v>45</v>
      </c>
      <c r="B48" s="126" t="str">
        <f ca="1">IF($A48&gt;$H$4+1,"",OFFSET('FUNDS DATA'!A45,SELECTED!$G$4-1,0))</f>
        <v>Happy Partners Fund III</v>
      </c>
      <c r="C48" s="100">
        <f ca="1">IF($A48&gt;$H$4+1,"",OFFSET('FUNDS DATA'!B45,SELECTED!$G$4-1,0))</f>
        <v>41794</v>
      </c>
      <c r="D48" s="126" t="str">
        <f ca="1">IF($A48&gt;$H$4+1,"",OFFSET('FUNDS DATA'!C45,SELECTED!$G$4-1,0))</f>
        <v>Distribution</v>
      </c>
      <c r="E48" s="126">
        <f ca="1">IF($A48&gt;$H$4+1,"",OFFSET('FUNDS DATA'!D45,SELECTED!$G$4-1,0))</f>
        <v>149000</v>
      </c>
    </row>
    <row r="49" spans="1:5" x14ac:dyDescent="0.2">
      <c r="A49" s="126">
        <f t="shared" si="0"/>
        <v>46</v>
      </c>
      <c r="B49" s="126" t="str">
        <f ca="1">IF($A49&gt;$H$4+1,"",OFFSET('FUNDS DATA'!A46,SELECTED!$G$4-1,0))</f>
        <v>Happy Partners Fund III</v>
      </c>
      <c r="C49" s="100">
        <f ca="1">IF($A49&gt;$H$4+1,"",OFFSET('FUNDS DATA'!B46,SELECTED!$G$4-1,0))</f>
        <v>41965</v>
      </c>
      <c r="D49" s="126" t="str">
        <f ca="1">IF($A49&gt;$H$4+1,"",OFFSET('FUNDS DATA'!C46,SELECTED!$G$4-1,0))</f>
        <v>Distribution</v>
      </c>
      <c r="E49" s="126">
        <f ca="1">IF($A49&gt;$H$4+1,"",OFFSET('FUNDS DATA'!D46,SELECTED!$G$4-1,0))</f>
        <v>16000</v>
      </c>
    </row>
    <row r="50" spans="1:5" x14ac:dyDescent="0.2">
      <c r="A50" s="126">
        <f t="shared" si="0"/>
        <v>47</v>
      </c>
      <c r="B50" s="126" t="str">
        <f ca="1">IF($A50&gt;$H$4+1,"",OFFSET('FUNDS DATA'!A47,SELECTED!$G$4-1,0))</f>
        <v>Happy Partners Fund III</v>
      </c>
      <c r="C50" s="100">
        <f ca="1">IF($A50&gt;$H$4+1,"",OFFSET('FUNDS DATA'!B47,SELECTED!$G$4-1,0))</f>
        <v>42504</v>
      </c>
      <c r="D50" s="126" t="str">
        <f ca="1">IF($A50&gt;$H$4+1,"",OFFSET('FUNDS DATA'!C47,SELECTED!$G$4-1,0))</f>
        <v>Distribution</v>
      </c>
      <c r="E50" s="126">
        <f ca="1">IF($A50&gt;$H$4+1,"",OFFSET('FUNDS DATA'!D47,SELECTED!$G$4-1,0))</f>
        <v>103000</v>
      </c>
    </row>
    <row r="51" spans="1:5" x14ac:dyDescent="0.2">
      <c r="A51" s="126">
        <f t="shared" si="0"/>
        <v>48</v>
      </c>
      <c r="B51" s="126" t="str">
        <f ca="1">IF($A51&gt;$H$4+1,"",OFFSET('FUNDS DATA'!A48,SELECTED!$G$4-1,0))</f>
        <v>Happy Partners Fund III</v>
      </c>
      <c r="C51" s="100">
        <f ca="1">IF($A51&gt;$H$4+1,"",OFFSET('FUNDS DATA'!B48,SELECTED!$G$4-1,0))</f>
        <v>42754</v>
      </c>
      <c r="D51" s="126" t="str">
        <f ca="1">IF($A51&gt;$H$4+1,"",OFFSET('FUNDS DATA'!C48,SELECTED!$G$4-1,0))</f>
        <v>Distribution</v>
      </c>
      <c r="E51" s="126">
        <f ca="1">IF($A51&gt;$H$4+1,"",OFFSET('FUNDS DATA'!D48,SELECTED!$G$4-1,0))</f>
        <v>36000</v>
      </c>
    </row>
    <row r="52" spans="1:5" x14ac:dyDescent="0.2">
      <c r="A52" s="126">
        <f t="shared" si="0"/>
        <v>49</v>
      </c>
      <c r="B52" s="126" t="str">
        <f ca="1">IF($A52&gt;$H$4+1,"",OFFSET('FUNDS DATA'!A49,SELECTED!$G$4-1,0))</f>
        <v>Happy Partners Fund III</v>
      </c>
      <c r="C52" s="100">
        <f ca="1">IF($A52&gt;$H$4+1,"",OFFSET('FUNDS DATA'!B49,SELECTED!$G$4-1,0))</f>
        <v>42754</v>
      </c>
      <c r="D52" s="126" t="str">
        <f ca="1">IF($A52&gt;$H$4+1,"",OFFSET('FUNDS DATA'!C49,SELECTED!$G$4-1,0))</f>
        <v>Capital Call</v>
      </c>
      <c r="E52" s="126">
        <f ca="1">IF($A52&gt;$H$4+1,"",OFFSET('FUNDS DATA'!D49,SELECTED!$G$4-1,0))</f>
        <v>31000</v>
      </c>
    </row>
    <row r="53" spans="1:5" x14ac:dyDescent="0.2">
      <c r="A53" s="126">
        <f t="shared" si="0"/>
        <v>50</v>
      </c>
      <c r="B53" s="126" t="str">
        <f ca="1">IF($A53&gt;$H$4+1,"",OFFSET('FUNDS DATA'!A50,SELECTED!$G$4-1,0))</f>
        <v>Happy Partners Fund III</v>
      </c>
      <c r="C53" s="100">
        <f ca="1">IF($A53&gt;$H$4+1,"",OFFSET('FUNDS DATA'!B50,SELECTED!$G$4-1,0))</f>
        <v>42831</v>
      </c>
      <c r="D53" s="126" t="str">
        <f ca="1">IF($A53&gt;$H$4+1,"",OFFSET('FUNDS DATA'!C50,SELECTED!$G$4-1,0))</f>
        <v>Distribution</v>
      </c>
      <c r="E53" s="126">
        <f ca="1">IF($A53&gt;$H$4+1,"",OFFSET('FUNDS DATA'!D50,SELECTED!$G$4-1,0))</f>
        <v>33000</v>
      </c>
    </row>
    <row r="54" spans="1:5" x14ac:dyDescent="0.2">
      <c r="A54" s="126">
        <f t="shared" si="0"/>
        <v>51</v>
      </c>
      <c r="B54" s="126" t="str">
        <f ca="1">IF($A54&gt;$H$4+1,"",OFFSET('FUNDS DATA'!A51,SELECTED!$G$4-1,0))</f>
        <v>Happy Partners Fund III</v>
      </c>
      <c r="C54" s="100">
        <f ca="1">IF($A54&gt;$H$4+1,"",OFFSET('FUNDS DATA'!B51,SELECTED!$G$4-1,0))</f>
        <v>42916</v>
      </c>
      <c r="D54" s="126" t="str">
        <f ca="1">IF($A54&gt;$H$4+1,"",OFFSET('FUNDS DATA'!C51,SELECTED!$G$4-1,0))</f>
        <v>Value</v>
      </c>
      <c r="E54" s="126">
        <f ca="1">IF($A54&gt;$H$4+1,"",OFFSET('FUNDS DATA'!D51,SELECTED!$G$4-1,0))</f>
        <v>2396000</v>
      </c>
    </row>
    <row r="55" spans="1:5" x14ac:dyDescent="0.2">
      <c r="A55" s="126" t="str">
        <f t="shared" si="0"/>
        <v/>
      </c>
      <c r="B55" s="126" t="str">
        <f ca="1">IF($A55&gt;$H$4+1,"",OFFSET('FUNDS DATA'!A52,SELECTED!$G$4-1,0))</f>
        <v/>
      </c>
      <c r="C55" s="100" t="str">
        <f ca="1">IF($A55&gt;$H$4+1,"",OFFSET('FUNDS DATA'!B52,SELECTED!$G$4-1,0))</f>
        <v/>
      </c>
      <c r="D55" s="126" t="str">
        <f ca="1">IF($A55&gt;$H$4+1,"",OFFSET('FUNDS DATA'!C52,SELECTED!$G$4-1,0))</f>
        <v/>
      </c>
      <c r="E55" s="126" t="str">
        <f ca="1">IF($A55&gt;$H$4+1,"",OFFSET('FUNDS DATA'!D52,SELECTED!$G$4-1,0))</f>
        <v/>
      </c>
    </row>
    <row r="56" spans="1:5" x14ac:dyDescent="0.2">
      <c r="A56" s="126" t="str">
        <f t="shared" si="0"/>
        <v/>
      </c>
      <c r="B56" s="126" t="str">
        <f ca="1">IF($A56&gt;$H$4+1,"",OFFSET('FUNDS DATA'!A53,SELECTED!$G$4-1,0))</f>
        <v/>
      </c>
      <c r="C56" s="100" t="str">
        <f ca="1">IF($A56&gt;$H$4+1,"",OFFSET('FUNDS DATA'!B53,SELECTED!$G$4-1,0))</f>
        <v/>
      </c>
      <c r="D56" s="126" t="str">
        <f ca="1">IF($A56&gt;$H$4+1,"",OFFSET('FUNDS DATA'!C53,SELECTED!$G$4-1,0))</f>
        <v/>
      </c>
      <c r="E56" s="126" t="str">
        <f ca="1">IF($A56&gt;$H$4+1,"",OFFSET('FUNDS DATA'!D53,SELECTED!$G$4-1,0))</f>
        <v/>
      </c>
    </row>
    <row r="57" spans="1:5" x14ac:dyDescent="0.2">
      <c r="A57" s="126" t="str">
        <f t="shared" si="0"/>
        <v/>
      </c>
      <c r="B57" s="126" t="str">
        <f ca="1">IF($A57&gt;$H$4+1,"",OFFSET('FUNDS DATA'!A54,SELECTED!$G$4-1,0))</f>
        <v/>
      </c>
      <c r="C57" s="100" t="str">
        <f ca="1">IF($A57&gt;$H$4+1,"",OFFSET('FUNDS DATA'!B54,SELECTED!$G$4-1,0))</f>
        <v/>
      </c>
      <c r="D57" s="126" t="str">
        <f ca="1">IF($A57&gt;$H$4+1,"",OFFSET('FUNDS DATA'!C54,SELECTED!$G$4-1,0))</f>
        <v/>
      </c>
      <c r="E57" s="126" t="str">
        <f ca="1">IF($A57&gt;$H$4+1,"",OFFSET('FUNDS DATA'!D54,SELECTED!$G$4-1,0))</f>
        <v/>
      </c>
    </row>
    <row r="58" spans="1:5" x14ac:dyDescent="0.2">
      <c r="A58" s="126" t="str">
        <f t="shared" si="0"/>
        <v/>
      </c>
      <c r="B58" s="126" t="str">
        <f ca="1">IF($A58&gt;$H$4+1,"",OFFSET('FUNDS DATA'!A55,SELECTED!$G$4-1,0))</f>
        <v/>
      </c>
      <c r="C58" s="100" t="str">
        <f ca="1">IF($A58&gt;$H$4+1,"",OFFSET('FUNDS DATA'!B55,SELECTED!$G$4-1,0))</f>
        <v/>
      </c>
      <c r="D58" s="126" t="str">
        <f ca="1">IF($A58&gt;$H$4+1,"",OFFSET('FUNDS DATA'!C55,SELECTED!$G$4-1,0))</f>
        <v/>
      </c>
      <c r="E58" s="126" t="str">
        <f ca="1">IF($A58&gt;$H$4+1,"",OFFSET('FUNDS DATA'!D55,SELECTED!$G$4-1,0))</f>
        <v/>
      </c>
    </row>
    <row r="59" spans="1:5" x14ac:dyDescent="0.2">
      <c r="A59" s="126" t="str">
        <f t="shared" si="0"/>
        <v/>
      </c>
      <c r="B59" s="126" t="str">
        <f ca="1">IF($A59&gt;$H$4+1,"",OFFSET('FUNDS DATA'!A56,SELECTED!$G$4-1,0))</f>
        <v/>
      </c>
      <c r="C59" s="100" t="str">
        <f ca="1">IF($A59&gt;$H$4+1,"",OFFSET('FUNDS DATA'!B56,SELECTED!$G$4-1,0))</f>
        <v/>
      </c>
      <c r="D59" s="126" t="str">
        <f ca="1">IF($A59&gt;$H$4+1,"",OFFSET('FUNDS DATA'!C56,SELECTED!$G$4-1,0))</f>
        <v/>
      </c>
      <c r="E59" s="126" t="str">
        <f ca="1">IF($A59&gt;$H$4+1,"",OFFSET('FUNDS DATA'!D56,SELECTED!$G$4-1,0))</f>
        <v/>
      </c>
    </row>
    <row r="60" spans="1:5" x14ac:dyDescent="0.2">
      <c r="A60" s="126" t="str">
        <f t="shared" si="0"/>
        <v/>
      </c>
      <c r="B60" s="126" t="str">
        <f ca="1">IF($A60&gt;$H$4+1,"",OFFSET('FUNDS DATA'!A57,SELECTED!$G$4-1,0))</f>
        <v/>
      </c>
      <c r="C60" s="100" t="str">
        <f ca="1">IF($A60&gt;$H$4+1,"",OFFSET('FUNDS DATA'!B57,SELECTED!$G$4-1,0))</f>
        <v/>
      </c>
      <c r="D60" s="126" t="str">
        <f ca="1">IF($A60&gt;$H$4+1,"",OFFSET('FUNDS DATA'!C57,SELECTED!$G$4-1,0))</f>
        <v/>
      </c>
      <c r="E60" s="126" t="str">
        <f ca="1">IF($A60&gt;$H$4+1,"",OFFSET('FUNDS DATA'!D57,SELECTED!$G$4-1,0))</f>
        <v/>
      </c>
    </row>
    <row r="61" spans="1:5" x14ac:dyDescent="0.2">
      <c r="A61" s="126" t="str">
        <f t="shared" si="0"/>
        <v/>
      </c>
      <c r="B61" s="126" t="str">
        <f ca="1">IF($A61&gt;$H$4+1,"",OFFSET('FUNDS DATA'!A58,SELECTED!$G$4-1,0))</f>
        <v/>
      </c>
      <c r="C61" s="100" t="str">
        <f ca="1">IF($A61&gt;$H$4+1,"",OFFSET('FUNDS DATA'!B58,SELECTED!$G$4-1,0))</f>
        <v/>
      </c>
      <c r="D61" s="126" t="str">
        <f ca="1">IF($A61&gt;$H$4+1,"",OFFSET('FUNDS DATA'!C58,SELECTED!$G$4-1,0))</f>
        <v/>
      </c>
      <c r="E61" s="126" t="str">
        <f ca="1">IF($A61&gt;$H$4+1,"",OFFSET('FUNDS DATA'!D58,SELECTED!$G$4-1,0))</f>
        <v/>
      </c>
    </row>
    <row r="62" spans="1:5" x14ac:dyDescent="0.2">
      <c r="A62" s="126" t="str">
        <f t="shared" si="0"/>
        <v/>
      </c>
      <c r="B62" s="126" t="str">
        <f ca="1">IF($A62&gt;$H$4+1,"",OFFSET('FUNDS DATA'!A59,SELECTED!$G$4-1,0))</f>
        <v/>
      </c>
      <c r="C62" s="100" t="str">
        <f ca="1">IF($A62&gt;$H$4+1,"",OFFSET('FUNDS DATA'!B59,SELECTED!$G$4-1,0))</f>
        <v/>
      </c>
      <c r="D62" s="126" t="str">
        <f ca="1">IF($A62&gt;$H$4+1,"",OFFSET('FUNDS DATA'!C59,SELECTED!$G$4-1,0))</f>
        <v/>
      </c>
      <c r="E62" s="126" t="str">
        <f ca="1">IF($A62&gt;$H$4+1,"",OFFSET('FUNDS DATA'!D59,SELECTED!$G$4-1,0))</f>
        <v/>
      </c>
    </row>
    <row r="63" spans="1:5" x14ac:dyDescent="0.2">
      <c r="A63" s="126" t="str">
        <f t="shared" si="0"/>
        <v/>
      </c>
      <c r="B63" s="126" t="str">
        <f ca="1">IF($A63&gt;$H$4+1,"",OFFSET('FUNDS DATA'!A60,SELECTED!$G$4-1,0))</f>
        <v/>
      </c>
      <c r="C63" s="100" t="str">
        <f ca="1">IF($A63&gt;$H$4+1,"",OFFSET('FUNDS DATA'!B60,SELECTED!$G$4-1,0))</f>
        <v/>
      </c>
      <c r="D63" s="126" t="str">
        <f ca="1">IF($A63&gt;$H$4+1,"",OFFSET('FUNDS DATA'!C60,SELECTED!$G$4-1,0))</f>
        <v/>
      </c>
      <c r="E63" s="126" t="str">
        <f ca="1">IF($A63&gt;$H$4+1,"",OFFSET('FUNDS DATA'!D60,SELECTED!$G$4-1,0))</f>
        <v/>
      </c>
    </row>
    <row r="64" spans="1:5" x14ac:dyDescent="0.2">
      <c r="A64" s="126" t="str">
        <f t="shared" si="0"/>
        <v/>
      </c>
      <c r="B64" s="126" t="str">
        <f ca="1">IF($A64&gt;$H$4+1,"",OFFSET('FUNDS DATA'!A61,SELECTED!$G$4-1,0))</f>
        <v/>
      </c>
      <c r="C64" s="100" t="str">
        <f ca="1">IF($A64&gt;$H$4+1,"",OFFSET('FUNDS DATA'!B61,SELECTED!$G$4-1,0))</f>
        <v/>
      </c>
      <c r="D64" s="126" t="str">
        <f ca="1">IF($A64&gt;$H$4+1,"",OFFSET('FUNDS DATA'!C61,SELECTED!$G$4-1,0))</f>
        <v/>
      </c>
      <c r="E64" s="126" t="str">
        <f ca="1">IF($A64&gt;$H$4+1,"",OFFSET('FUNDS DATA'!D61,SELECTED!$G$4-1,0))</f>
        <v/>
      </c>
    </row>
    <row r="65" spans="1:5" x14ac:dyDescent="0.2">
      <c r="A65" s="126" t="str">
        <f t="shared" si="0"/>
        <v/>
      </c>
      <c r="B65" s="126" t="str">
        <f ca="1">IF($A65&gt;$H$4+1,"",OFFSET('FUNDS DATA'!A62,SELECTED!$G$4-1,0))</f>
        <v/>
      </c>
      <c r="C65" s="100" t="str">
        <f ca="1">IF($A65&gt;$H$4+1,"",OFFSET('FUNDS DATA'!B62,SELECTED!$G$4-1,0))</f>
        <v/>
      </c>
      <c r="D65" s="126" t="str">
        <f ca="1">IF($A65&gt;$H$4+1,"",OFFSET('FUNDS DATA'!C62,SELECTED!$G$4-1,0))</f>
        <v/>
      </c>
      <c r="E65" s="126" t="str">
        <f ca="1">IF($A65&gt;$H$4+1,"",OFFSET('FUNDS DATA'!D62,SELECTED!$G$4-1,0))</f>
        <v/>
      </c>
    </row>
    <row r="66" spans="1:5" x14ac:dyDescent="0.2">
      <c r="A66" s="126" t="str">
        <f t="shared" si="0"/>
        <v/>
      </c>
      <c r="B66" s="126" t="str">
        <f ca="1">IF($A66&gt;$H$4+1,"",OFFSET('FUNDS DATA'!A63,SELECTED!$G$4-1,0))</f>
        <v/>
      </c>
      <c r="C66" s="100" t="str">
        <f ca="1">IF($A66&gt;$H$4+1,"",OFFSET('FUNDS DATA'!B63,SELECTED!$G$4-1,0))</f>
        <v/>
      </c>
      <c r="D66" s="126" t="str">
        <f ca="1">IF($A66&gt;$H$4+1,"",OFFSET('FUNDS DATA'!C63,SELECTED!$G$4-1,0))</f>
        <v/>
      </c>
      <c r="E66" s="126" t="str">
        <f ca="1">IF($A66&gt;$H$4+1,"",OFFSET('FUNDS DATA'!D63,SELECTED!$G$4-1,0))</f>
        <v/>
      </c>
    </row>
    <row r="67" spans="1:5" x14ac:dyDescent="0.2">
      <c r="A67" s="126" t="str">
        <f t="shared" si="0"/>
        <v/>
      </c>
      <c r="B67" s="126" t="str">
        <f ca="1">IF($A67&gt;$H$4+1,"",OFFSET('FUNDS DATA'!A64,SELECTED!$G$4-1,0))</f>
        <v/>
      </c>
      <c r="C67" s="100" t="str">
        <f ca="1">IF($A67&gt;$H$4+1,"",OFFSET('FUNDS DATA'!B64,SELECTED!$G$4-1,0))</f>
        <v/>
      </c>
      <c r="D67" s="126" t="str">
        <f ca="1">IF($A67&gt;$H$4+1,"",OFFSET('FUNDS DATA'!C64,SELECTED!$G$4-1,0))</f>
        <v/>
      </c>
      <c r="E67" s="126" t="str">
        <f ca="1">IF($A67&gt;$H$4+1,"",OFFSET('FUNDS DATA'!D64,SELECTED!$G$4-1,0))</f>
        <v/>
      </c>
    </row>
    <row r="68" spans="1:5" x14ac:dyDescent="0.2">
      <c r="A68" s="126" t="str">
        <f t="shared" si="0"/>
        <v/>
      </c>
      <c r="B68" s="126" t="str">
        <f ca="1">IF($A68&gt;$H$4+1,"",OFFSET('FUNDS DATA'!A65,SELECTED!$G$4-1,0))</f>
        <v/>
      </c>
      <c r="C68" s="100" t="str">
        <f ca="1">IF($A68&gt;$H$4+1,"",OFFSET('FUNDS DATA'!B65,SELECTED!$G$4-1,0))</f>
        <v/>
      </c>
      <c r="D68" s="126" t="str">
        <f ca="1">IF($A68&gt;$H$4+1,"",OFFSET('FUNDS DATA'!C65,SELECTED!$G$4-1,0))</f>
        <v/>
      </c>
      <c r="E68" s="126" t="str">
        <f ca="1">IF($A68&gt;$H$4+1,"",OFFSET('FUNDS DATA'!D65,SELECTED!$G$4-1,0))</f>
        <v/>
      </c>
    </row>
    <row r="69" spans="1:5" x14ac:dyDescent="0.2">
      <c r="A69" s="126" t="str">
        <f t="shared" si="0"/>
        <v/>
      </c>
      <c r="B69" s="126" t="str">
        <f ca="1">IF($A69&gt;$H$4+1,"",OFFSET('FUNDS DATA'!A66,SELECTED!$G$4-1,0))</f>
        <v/>
      </c>
      <c r="C69" s="100" t="str">
        <f ca="1">IF($A69&gt;$H$4+1,"",OFFSET('FUNDS DATA'!B66,SELECTED!$G$4-1,0))</f>
        <v/>
      </c>
      <c r="D69" s="126" t="str">
        <f ca="1">IF($A69&gt;$H$4+1,"",OFFSET('FUNDS DATA'!C66,SELECTED!$G$4-1,0))</f>
        <v/>
      </c>
      <c r="E69" s="126" t="str">
        <f ca="1">IF($A69&gt;$H$4+1,"",OFFSET('FUNDS DATA'!D66,SELECTED!$G$4-1,0))</f>
        <v/>
      </c>
    </row>
    <row r="70" spans="1:5" x14ac:dyDescent="0.2">
      <c r="A70" s="126" t="str">
        <f t="shared" ref="A70:A133" si="1">IF(A69&lt;$H$4,A69+1,"")</f>
        <v/>
      </c>
      <c r="B70" s="126" t="str">
        <f ca="1">IF($A70&gt;$H$4+1,"",OFFSET('FUNDS DATA'!A67,SELECTED!$G$4-1,0))</f>
        <v/>
      </c>
      <c r="C70" s="100" t="str">
        <f ca="1">IF($A70&gt;$H$4+1,"",OFFSET('FUNDS DATA'!B67,SELECTED!$G$4-1,0))</f>
        <v/>
      </c>
      <c r="D70" s="126" t="str">
        <f ca="1">IF($A70&gt;$H$4+1,"",OFFSET('FUNDS DATA'!C67,SELECTED!$G$4-1,0))</f>
        <v/>
      </c>
      <c r="E70" s="126" t="str">
        <f ca="1">IF($A70&gt;$H$4+1,"",OFFSET('FUNDS DATA'!D67,SELECTED!$G$4-1,0))</f>
        <v/>
      </c>
    </row>
    <row r="71" spans="1:5" x14ac:dyDescent="0.2">
      <c r="A71" s="126" t="str">
        <f t="shared" si="1"/>
        <v/>
      </c>
      <c r="B71" s="126" t="str">
        <f ca="1">IF($A71&gt;$H$4+1,"",OFFSET('FUNDS DATA'!A68,SELECTED!$G$4-1,0))</f>
        <v/>
      </c>
      <c r="C71" s="100" t="str">
        <f ca="1">IF($A71&gt;$H$4+1,"",OFFSET('FUNDS DATA'!B68,SELECTED!$G$4-1,0))</f>
        <v/>
      </c>
      <c r="D71" s="126" t="str">
        <f ca="1">IF($A71&gt;$H$4+1,"",OFFSET('FUNDS DATA'!C68,SELECTED!$G$4-1,0))</f>
        <v/>
      </c>
      <c r="E71" s="126" t="str">
        <f ca="1">IF($A71&gt;$H$4+1,"",OFFSET('FUNDS DATA'!D68,SELECTED!$G$4-1,0))</f>
        <v/>
      </c>
    </row>
    <row r="72" spans="1:5" x14ac:dyDescent="0.2">
      <c r="A72" s="126" t="str">
        <f t="shared" si="1"/>
        <v/>
      </c>
      <c r="B72" s="126" t="str">
        <f ca="1">IF($A72&gt;$H$4+1,"",OFFSET('FUNDS DATA'!A69,SELECTED!$G$4-1,0))</f>
        <v/>
      </c>
      <c r="C72" s="100" t="str">
        <f ca="1">IF($A72&gt;$H$4+1,"",OFFSET('FUNDS DATA'!B69,SELECTED!$G$4-1,0))</f>
        <v/>
      </c>
      <c r="D72" s="126" t="str">
        <f ca="1">IF($A72&gt;$H$4+1,"",OFFSET('FUNDS DATA'!C69,SELECTED!$G$4-1,0))</f>
        <v/>
      </c>
      <c r="E72" s="126" t="str">
        <f ca="1">IF($A72&gt;$H$4+1,"",OFFSET('FUNDS DATA'!D69,SELECTED!$G$4-1,0))</f>
        <v/>
      </c>
    </row>
    <row r="73" spans="1:5" x14ac:dyDescent="0.2">
      <c r="A73" s="126" t="str">
        <f t="shared" si="1"/>
        <v/>
      </c>
      <c r="B73" s="126" t="str">
        <f ca="1">IF($A73&gt;$H$4+1,"",OFFSET('FUNDS DATA'!A70,SELECTED!$G$4-1,0))</f>
        <v/>
      </c>
      <c r="C73" s="100" t="str">
        <f ca="1">IF($A73&gt;$H$4+1,"",OFFSET('FUNDS DATA'!B70,SELECTED!$G$4-1,0))</f>
        <v/>
      </c>
      <c r="D73" s="126" t="str">
        <f ca="1">IF($A73&gt;$H$4+1,"",OFFSET('FUNDS DATA'!C70,SELECTED!$G$4-1,0))</f>
        <v/>
      </c>
      <c r="E73" s="126" t="str">
        <f ca="1">IF($A73&gt;$H$4+1,"",OFFSET('FUNDS DATA'!D70,SELECTED!$G$4-1,0))</f>
        <v/>
      </c>
    </row>
    <row r="74" spans="1:5" x14ac:dyDescent="0.2">
      <c r="A74" s="126" t="str">
        <f t="shared" si="1"/>
        <v/>
      </c>
      <c r="B74" s="126" t="str">
        <f ca="1">IF($A74&gt;$H$4+1,"",OFFSET('FUNDS DATA'!A71,SELECTED!$G$4-1,0))</f>
        <v/>
      </c>
      <c r="C74" s="100" t="str">
        <f ca="1">IF($A74&gt;$H$4+1,"",OFFSET('FUNDS DATA'!B71,SELECTED!$G$4-1,0))</f>
        <v/>
      </c>
      <c r="D74" s="126" t="str">
        <f ca="1">IF($A74&gt;$H$4+1,"",OFFSET('FUNDS DATA'!C71,SELECTED!$G$4-1,0))</f>
        <v/>
      </c>
      <c r="E74" s="126" t="str">
        <f ca="1">IF($A74&gt;$H$4+1,"",OFFSET('FUNDS DATA'!D71,SELECTED!$G$4-1,0))</f>
        <v/>
      </c>
    </row>
    <row r="75" spans="1:5" x14ac:dyDescent="0.2">
      <c r="A75" s="126" t="str">
        <f t="shared" si="1"/>
        <v/>
      </c>
      <c r="B75" s="126" t="str">
        <f ca="1">IF($A75&gt;$H$4+1,"",OFFSET('FUNDS DATA'!A72,SELECTED!$G$4-1,0))</f>
        <v/>
      </c>
      <c r="C75" s="100" t="str">
        <f ca="1">IF($A75&gt;$H$4+1,"",OFFSET('FUNDS DATA'!B72,SELECTED!$G$4-1,0))</f>
        <v/>
      </c>
      <c r="D75" s="126" t="str">
        <f ca="1">IF($A75&gt;$H$4+1,"",OFFSET('FUNDS DATA'!C72,SELECTED!$G$4-1,0))</f>
        <v/>
      </c>
      <c r="E75" s="126" t="str">
        <f ca="1">IF($A75&gt;$H$4+1,"",OFFSET('FUNDS DATA'!D72,SELECTED!$G$4-1,0))</f>
        <v/>
      </c>
    </row>
    <row r="76" spans="1:5" x14ac:dyDescent="0.2">
      <c r="A76" s="126" t="str">
        <f t="shared" si="1"/>
        <v/>
      </c>
      <c r="B76" s="126" t="str">
        <f ca="1">IF($A76&gt;$H$4+1,"",OFFSET('FUNDS DATA'!A73,SELECTED!$G$4-1,0))</f>
        <v/>
      </c>
      <c r="C76" s="100" t="str">
        <f ca="1">IF($A76&gt;$H$4+1,"",OFFSET('FUNDS DATA'!B73,SELECTED!$G$4-1,0))</f>
        <v/>
      </c>
      <c r="D76" s="126" t="str">
        <f ca="1">IF($A76&gt;$H$4+1,"",OFFSET('FUNDS DATA'!C73,SELECTED!$G$4-1,0))</f>
        <v/>
      </c>
      <c r="E76" s="126" t="str">
        <f ca="1">IF($A76&gt;$H$4+1,"",OFFSET('FUNDS DATA'!D73,SELECTED!$G$4-1,0))</f>
        <v/>
      </c>
    </row>
    <row r="77" spans="1:5" x14ac:dyDescent="0.2">
      <c r="A77" s="126" t="str">
        <f t="shared" si="1"/>
        <v/>
      </c>
      <c r="B77" s="126" t="str">
        <f ca="1">IF($A77&gt;$H$4+1,"",OFFSET('FUNDS DATA'!A74,SELECTED!$G$4-1,0))</f>
        <v/>
      </c>
      <c r="C77" s="100" t="str">
        <f ca="1">IF($A77&gt;$H$4+1,"",OFFSET('FUNDS DATA'!B74,SELECTED!$G$4-1,0))</f>
        <v/>
      </c>
      <c r="D77" s="126" t="str">
        <f ca="1">IF($A77&gt;$H$4+1,"",OFFSET('FUNDS DATA'!C74,SELECTED!$G$4-1,0))</f>
        <v/>
      </c>
      <c r="E77" s="126" t="str">
        <f ca="1">IF($A77&gt;$H$4+1,"",OFFSET('FUNDS DATA'!D74,SELECTED!$G$4-1,0))</f>
        <v/>
      </c>
    </row>
    <row r="78" spans="1:5" x14ac:dyDescent="0.2">
      <c r="A78" s="126" t="str">
        <f t="shared" si="1"/>
        <v/>
      </c>
      <c r="B78" s="126" t="str">
        <f ca="1">IF($A78&gt;$H$4+1,"",OFFSET('FUNDS DATA'!A75,SELECTED!$G$4-1,0))</f>
        <v/>
      </c>
      <c r="C78" s="100" t="str">
        <f ca="1">IF($A78&gt;$H$4+1,"",OFFSET('FUNDS DATA'!B75,SELECTED!$G$4-1,0))</f>
        <v/>
      </c>
      <c r="D78" s="126" t="str">
        <f ca="1">IF($A78&gt;$H$4+1,"",OFFSET('FUNDS DATA'!C75,SELECTED!$G$4-1,0))</f>
        <v/>
      </c>
      <c r="E78" s="126" t="str">
        <f ca="1">IF($A78&gt;$H$4+1,"",OFFSET('FUNDS DATA'!D75,SELECTED!$G$4-1,0))</f>
        <v/>
      </c>
    </row>
    <row r="79" spans="1:5" x14ac:dyDescent="0.2">
      <c r="A79" s="126" t="str">
        <f t="shared" si="1"/>
        <v/>
      </c>
      <c r="B79" s="126" t="str">
        <f ca="1">IF($A79&gt;$H$4+1,"",OFFSET('FUNDS DATA'!A76,SELECTED!$G$4-1,0))</f>
        <v/>
      </c>
      <c r="C79" s="100" t="str">
        <f ca="1">IF($A79&gt;$H$4+1,"",OFFSET('FUNDS DATA'!B76,SELECTED!$G$4-1,0))</f>
        <v/>
      </c>
      <c r="D79" s="126" t="str">
        <f ca="1">IF($A79&gt;$H$4+1,"",OFFSET('FUNDS DATA'!C76,SELECTED!$G$4-1,0))</f>
        <v/>
      </c>
      <c r="E79" s="126" t="str">
        <f ca="1">IF($A79&gt;$H$4+1,"",OFFSET('FUNDS DATA'!D76,SELECTED!$G$4-1,0))</f>
        <v/>
      </c>
    </row>
    <row r="80" spans="1:5" x14ac:dyDescent="0.2">
      <c r="A80" s="126" t="str">
        <f t="shared" si="1"/>
        <v/>
      </c>
      <c r="B80" s="126" t="str">
        <f ca="1">IF($A80&gt;$H$4+1,"",OFFSET('FUNDS DATA'!A77,SELECTED!$G$4-1,0))</f>
        <v/>
      </c>
      <c r="C80" s="100" t="str">
        <f ca="1">IF($A80&gt;$H$4+1,"",OFFSET('FUNDS DATA'!B77,SELECTED!$G$4-1,0))</f>
        <v/>
      </c>
      <c r="D80" s="126" t="str">
        <f ca="1">IF($A80&gt;$H$4+1,"",OFFSET('FUNDS DATA'!C77,SELECTED!$G$4-1,0))</f>
        <v/>
      </c>
      <c r="E80" s="126" t="str">
        <f ca="1">IF($A80&gt;$H$4+1,"",OFFSET('FUNDS DATA'!D77,SELECTED!$G$4-1,0))</f>
        <v/>
      </c>
    </row>
    <row r="81" spans="1:5" x14ac:dyDescent="0.2">
      <c r="A81" s="126" t="str">
        <f t="shared" si="1"/>
        <v/>
      </c>
      <c r="B81" s="126" t="str">
        <f ca="1">IF($A81&gt;$H$4+1,"",OFFSET('FUNDS DATA'!A78,SELECTED!$G$4-1,0))</f>
        <v/>
      </c>
      <c r="C81" s="100" t="str">
        <f ca="1">IF($A81&gt;$H$4+1,"",OFFSET('FUNDS DATA'!B78,SELECTED!$G$4-1,0))</f>
        <v/>
      </c>
      <c r="D81" s="126" t="str">
        <f ca="1">IF($A81&gt;$H$4+1,"",OFFSET('FUNDS DATA'!C78,SELECTED!$G$4-1,0))</f>
        <v/>
      </c>
      <c r="E81" s="126" t="str">
        <f ca="1">IF($A81&gt;$H$4+1,"",OFFSET('FUNDS DATA'!D78,SELECTED!$G$4-1,0))</f>
        <v/>
      </c>
    </row>
    <row r="82" spans="1:5" x14ac:dyDescent="0.2">
      <c r="A82" s="126" t="str">
        <f t="shared" si="1"/>
        <v/>
      </c>
      <c r="B82" s="126" t="str">
        <f ca="1">IF($A82&gt;$H$4+1,"",OFFSET('FUNDS DATA'!A79,SELECTED!$G$4-1,0))</f>
        <v/>
      </c>
      <c r="C82" s="100" t="str">
        <f ca="1">IF($A82&gt;$H$4+1,"",OFFSET('FUNDS DATA'!B79,SELECTED!$G$4-1,0))</f>
        <v/>
      </c>
      <c r="D82" s="126" t="str">
        <f ca="1">IF($A82&gt;$H$4+1,"",OFFSET('FUNDS DATA'!C79,SELECTED!$G$4-1,0))</f>
        <v/>
      </c>
      <c r="E82" s="126" t="str">
        <f ca="1">IF($A82&gt;$H$4+1,"",OFFSET('FUNDS DATA'!D79,SELECTED!$G$4-1,0))</f>
        <v/>
      </c>
    </row>
    <row r="83" spans="1:5" x14ac:dyDescent="0.2">
      <c r="A83" s="126" t="str">
        <f t="shared" si="1"/>
        <v/>
      </c>
      <c r="B83" s="126" t="str">
        <f ca="1">IF($A83&gt;$H$4+1,"",OFFSET('FUNDS DATA'!A80,SELECTED!$G$4-1,0))</f>
        <v/>
      </c>
      <c r="C83" s="100" t="str">
        <f ca="1">IF($A83&gt;$H$4+1,"",OFFSET('FUNDS DATA'!B80,SELECTED!$G$4-1,0))</f>
        <v/>
      </c>
      <c r="D83" s="126" t="str">
        <f ca="1">IF($A83&gt;$H$4+1,"",OFFSET('FUNDS DATA'!C80,SELECTED!$G$4-1,0))</f>
        <v/>
      </c>
      <c r="E83" s="126" t="str">
        <f ca="1">IF($A83&gt;$H$4+1,"",OFFSET('FUNDS DATA'!D80,SELECTED!$G$4-1,0))</f>
        <v/>
      </c>
    </row>
    <row r="84" spans="1:5" x14ac:dyDescent="0.2">
      <c r="A84" s="126" t="str">
        <f t="shared" si="1"/>
        <v/>
      </c>
      <c r="B84" s="126" t="str">
        <f ca="1">IF($A84&gt;$H$4+1,"",OFFSET('FUNDS DATA'!A81,SELECTED!$G$4-1,0))</f>
        <v/>
      </c>
      <c r="C84" s="100" t="str">
        <f ca="1">IF($A84&gt;$H$4+1,"",OFFSET('FUNDS DATA'!B81,SELECTED!$G$4-1,0))</f>
        <v/>
      </c>
      <c r="D84" s="126" t="str">
        <f ca="1">IF($A84&gt;$H$4+1,"",OFFSET('FUNDS DATA'!C81,SELECTED!$G$4-1,0))</f>
        <v/>
      </c>
      <c r="E84" s="126" t="str">
        <f ca="1">IF($A84&gt;$H$4+1,"",OFFSET('FUNDS DATA'!D81,SELECTED!$G$4-1,0))</f>
        <v/>
      </c>
    </row>
    <row r="85" spans="1:5" x14ac:dyDescent="0.2">
      <c r="A85" s="126" t="str">
        <f t="shared" si="1"/>
        <v/>
      </c>
      <c r="B85" s="126" t="str">
        <f ca="1">IF($A85&gt;$H$4+1,"",OFFSET('FUNDS DATA'!A82,SELECTED!$G$4-1,0))</f>
        <v/>
      </c>
      <c r="C85" s="100" t="str">
        <f ca="1">IF($A85&gt;$H$4+1,"",OFFSET('FUNDS DATA'!B82,SELECTED!$G$4-1,0))</f>
        <v/>
      </c>
      <c r="D85" s="126" t="str">
        <f ca="1">IF($A85&gt;$H$4+1,"",OFFSET('FUNDS DATA'!C82,SELECTED!$G$4-1,0))</f>
        <v/>
      </c>
      <c r="E85" s="126" t="str">
        <f ca="1">IF($A85&gt;$H$4+1,"",OFFSET('FUNDS DATA'!D82,SELECTED!$G$4-1,0))</f>
        <v/>
      </c>
    </row>
    <row r="86" spans="1:5" x14ac:dyDescent="0.2">
      <c r="A86" s="126" t="str">
        <f t="shared" si="1"/>
        <v/>
      </c>
      <c r="B86" s="126" t="str">
        <f ca="1">IF($A86&gt;$H$4+1,"",OFFSET('FUNDS DATA'!A83,SELECTED!$G$4-1,0))</f>
        <v/>
      </c>
      <c r="C86" s="100" t="str">
        <f ca="1">IF($A86&gt;$H$4+1,"",OFFSET('FUNDS DATA'!B83,SELECTED!$G$4-1,0))</f>
        <v/>
      </c>
      <c r="D86" s="126" t="str">
        <f ca="1">IF($A86&gt;$H$4+1,"",OFFSET('FUNDS DATA'!C83,SELECTED!$G$4-1,0))</f>
        <v/>
      </c>
      <c r="E86" s="126" t="str">
        <f ca="1">IF($A86&gt;$H$4+1,"",OFFSET('FUNDS DATA'!D83,SELECTED!$G$4-1,0))</f>
        <v/>
      </c>
    </row>
    <row r="87" spans="1:5" x14ac:dyDescent="0.2">
      <c r="A87" s="126" t="str">
        <f t="shared" si="1"/>
        <v/>
      </c>
      <c r="B87" s="126" t="str">
        <f ca="1">IF($A87&gt;$H$4+1,"",OFFSET('FUNDS DATA'!A84,SELECTED!$G$4-1,0))</f>
        <v/>
      </c>
      <c r="C87" s="100" t="str">
        <f ca="1">IF($A87&gt;$H$4+1,"",OFFSET('FUNDS DATA'!B84,SELECTED!$G$4-1,0))</f>
        <v/>
      </c>
      <c r="D87" s="126" t="str">
        <f ca="1">IF($A87&gt;$H$4+1,"",OFFSET('FUNDS DATA'!C84,SELECTED!$G$4-1,0))</f>
        <v/>
      </c>
      <c r="E87" s="126" t="str">
        <f ca="1">IF($A87&gt;$H$4+1,"",OFFSET('FUNDS DATA'!D84,SELECTED!$G$4-1,0))</f>
        <v/>
      </c>
    </row>
    <row r="88" spans="1:5" x14ac:dyDescent="0.2">
      <c r="A88" s="126" t="str">
        <f t="shared" si="1"/>
        <v/>
      </c>
      <c r="B88" s="126" t="str">
        <f ca="1">IF($A88&gt;$H$4+1,"",OFFSET('FUNDS DATA'!A85,SELECTED!$G$4-1,0))</f>
        <v/>
      </c>
      <c r="C88" s="100" t="str">
        <f ca="1">IF($A88&gt;$H$4+1,"",OFFSET('FUNDS DATA'!B85,SELECTED!$G$4-1,0))</f>
        <v/>
      </c>
      <c r="D88" s="126" t="str">
        <f ca="1">IF($A88&gt;$H$4+1,"",OFFSET('FUNDS DATA'!C85,SELECTED!$G$4-1,0))</f>
        <v/>
      </c>
      <c r="E88" s="126" t="str">
        <f ca="1">IF($A88&gt;$H$4+1,"",OFFSET('FUNDS DATA'!D85,SELECTED!$G$4-1,0))</f>
        <v/>
      </c>
    </row>
    <row r="89" spans="1:5" x14ac:dyDescent="0.2">
      <c r="A89" s="126" t="str">
        <f t="shared" si="1"/>
        <v/>
      </c>
      <c r="B89" s="126" t="str">
        <f ca="1">IF($A89&gt;$H$4+1,"",OFFSET('FUNDS DATA'!A86,SELECTED!$G$4-1,0))</f>
        <v/>
      </c>
      <c r="C89" s="100" t="str">
        <f ca="1">IF($A89&gt;$H$4+1,"",OFFSET('FUNDS DATA'!B86,SELECTED!$G$4-1,0))</f>
        <v/>
      </c>
      <c r="D89" s="126" t="str">
        <f ca="1">IF($A89&gt;$H$4+1,"",OFFSET('FUNDS DATA'!C86,SELECTED!$G$4-1,0))</f>
        <v/>
      </c>
      <c r="E89" s="126" t="str">
        <f ca="1">IF($A89&gt;$H$4+1,"",OFFSET('FUNDS DATA'!D86,SELECTED!$G$4-1,0))</f>
        <v/>
      </c>
    </row>
    <row r="90" spans="1:5" x14ac:dyDescent="0.2">
      <c r="A90" s="126" t="str">
        <f t="shared" si="1"/>
        <v/>
      </c>
      <c r="B90" s="126" t="str">
        <f ca="1">IF($A90&gt;$H$4+1,"",OFFSET('FUNDS DATA'!A87,SELECTED!$G$4-1,0))</f>
        <v/>
      </c>
      <c r="C90" s="100" t="str">
        <f ca="1">IF($A90&gt;$H$4+1,"",OFFSET('FUNDS DATA'!B87,SELECTED!$G$4-1,0))</f>
        <v/>
      </c>
      <c r="D90" s="126" t="str">
        <f ca="1">IF($A90&gt;$H$4+1,"",OFFSET('FUNDS DATA'!C87,SELECTED!$G$4-1,0))</f>
        <v/>
      </c>
      <c r="E90" s="126" t="str">
        <f ca="1">IF($A90&gt;$H$4+1,"",OFFSET('FUNDS DATA'!D87,SELECTED!$G$4-1,0))</f>
        <v/>
      </c>
    </row>
    <row r="91" spans="1:5" x14ac:dyDescent="0.2">
      <c r="A91" s="126" t="str">
        <f t="shared" si="1"/>
        <v/>
      </c>
      <c r="B91" s="126" t="str">
        <f ca="1">IF($A91&gt;$H$4+1,"",OFFSET('FUNDS DATA'!A88,SELECTED!$G$4-1,0))</f>
        <v/>
      </c>
      <c r="C91" s="100" t="str">
        <f ca="1">IF($A91&gt;$H$4+1,"",OFFSET('FUNDS DATA'!B88,SELECTED!$G$4-1,0))</f>
        <v/>
      </c>
      <c r="D91" s="126" t="str">
        <f ca="1">IF($A91&gt;$H$4+1,"",OFFSET('FUNDS DATA'!C88,SELECTED!$G$4-1,0))</f>
        <v/>
      </c>
      <c r="E91" s="126" t="str">
        <f ca="1">IF($A91&gt;$H$4+1,"",OFFSET('FUNDS DATA'!D88,SELECTED!$G$4-1,0))</f>
        <v/>
      </c>
    </row>
    <row r="92" spans="1:5" x14ac:dyDescent="0.2">
      <c r="A92" s="126" t="str">
        <f t="shared" si="1"/>
        <v/>
      </c>
      <c r="B92" s="126" t="str">
        <f ca="1">IF($A92&gt;$H$4+1,"",OFFSET('FUNDS DATA'!A89,SELECTED!$G$4-1,0))</f>
        <v/>
      </c>
      <c r="C92" s="100" t="str">
        <f ca="1">IF($A92&gt;$H$4+1,"",OFFSET('FUNDS DATA'!B89,SELECTED!$G$4-1,0))</f>
        <v/>
      </c>
      <c r="D92" s="126" t="str">
        <f ca="1">IF($A92&gt;$H$4+1,"",OFFSET('FUNDS DATA'!C89,SELECTED!$G$4-1,0))</f>
        <v/>
      </c>
      <c r="E92" s="126" t="str">
        <f ca="1">IF($A92&gt;$H$4+1,"",OFFSET('FUNDS DATA'!D89,SELECTED!$G$4-1,0))</f>
        <v/>
      </c>
    </row>
    <row r="93" spans="1:5" x14ac:dyDescent="0.2">
      <c r="A93" s="126" t="str">
        <f t="shared" si="1"/>
        <v/>
      </c>
      <c r="B93" s="126" t="str">
        <f ca="1">IF($A93&gt;$H$4+1,"",OFFSET('FUNDS DATA'!A90,SELECTED!$G$4-1,0))</f>
        <v/>
      </c>
      <c r="C93" s="100" t="str">
        <f ca="1">IF($A93&gt;$H$4+1,"",OFFSET('FUNDS DATA'!B90,SELECTED!$G$4-1,0))</f>
        <v/>
      </c>
      <c r="D93" s="126" t="str">
        <f ca="1">IF($A93&gt;$H$4+1,"",OFFSET('FUNDS DATA'!C90,SELECTED!$G$4-1,0))</f>
        <v/>
      </c>
      <c r="E93" s="126" t="str">
        <f ca="1">IF($A93&gt;$H$4+1,"",OFFSET('FUNDS DATA'!D90,SELECTED!$G$4-1,0))</f>
        <v/>
      </c>
    </row>
    <row r="94" spans="1:5" x14ac:dyDescent="0.2">
      <c r="A94" s="126" t="str">
        <f t="shared" si="1"/>
        <v/>
      </c>
      <c r="B94" s="126" t="str">
        <f ca="1">IF($A94&gt;$H$4+1,"",OFFSET('FUNDS DATA'!A91,SELECTED!$G$4-1,0))</f>
        <v/>
      </c>
      <c r="C94" s="100" t="str">
        <f ca="1">IF($A94&gt;$H$4+1,"",OFFSET('FUNDS DATA'!B91,SELECTED!$G$4-1,0))</f>
        <v/>
      </c>
      <c r="D94" s="126" t="str">
        <f ca="1">IF($A94&gt;$H$4+1,"",OFFSET('FUNDS DATA'!C91,SELECTED!$G$4-1,0))</f>
        <v/>
      </c>
      <c r="E94" s="126" t="str">
        <f ca="1">IF($A94&gt;$H$4+1,"",OFFSET('FUNDS DATA'!D91,SELECTED!$G$4-1,0))</f>
        <v/>
      </c>
    </row>
    <row r="95" spans="1:5" x14ac:dyDescent="0.2">
      <c r="A95" s="126" t="str">
        <f t="shared" si="1"/>
        <v/>
      </c>
      <c r="B95" s="126" t="str">
        <f ca="1">IF($A95&gt;$H$4+1,"",OFFSET('FUNDS DATA'!A92,SELECTED!$G$4-1,0))</f>
        <v/>
      </c>
      <c r="C95" s="100" t="str">
        <f ca="1">IF($A95&gt;$H$4+1,"",OFFSET('FUNDS DATA'!B92,SELECTED!$G$4-1,0))</f>
        <v/>
      </c>
      <c r="D95" s="126" t="str">
        <f ca="1">IF($A95&gt;$H$4+1,"",OFFSET('FUNDS DATA'!C92,SELECTED!$G$4-1,0))</f>
        <v/>
      </c>
      <c r="E95" s="126" t="str">
        <f ca="1">IF($A95&gt;$H$4+1,"",OFFSET('FUNDS DATA'!D92,SELECTED!$G$4-1,0))</f>
        <v/>
      </c>
    </row>
    <row r="96" spans="1:5" x14ac:dyDescent="0.2">
      <c r="A96" s="126" t="str">
        <f t="shared" si="1"/>
        <v/>
      </c>
      <c r="B96" s="126" t="str">
        <f ca="1">IF($A96&gt;$H$4+1,"",OFFSET('FUNDS DATA'!A93,SELECTED!$G$4-1,0))</f>
        <v/>
      </c>
      <c r="C96" s="100" t="str">
        <f ca="1">IF($A96&gt;$H$4+1,"",OFFSET('FUNDS DATA'!B93,SELECTED!$G$4-1,0))</f>
        <v/>
      </c>
      <c r="D96" s="126" t="str">
        <f ca="1">IF($A96&gt;$H$4+1,"",OFFSET('FUNDS DATA'!C93,SELECTED!$G$4-1,0))</f>
        <v/>
      </c>
      <c r="E96" s="126" t="str">
        <f ca="1">IF($A96&gt;$H$4+1,"",OFFSET('FUNDS DATA'!D93,SELECTED!$G$4-1,0))</f>
        <v/>
      </c>
    </row>
    <row r="97" spans="1:5" x14ac:dyDescent="0.2">
      <c r="A97" s="126" t="str">
        <f t="shared" si="1"/>
        <v/>
      </c>
      <c r="B97" s="126" t="str">
        <f ca="1">IF($A97&gt;$H$4+1,"",OFFSET('FUNDS DATA'!A94,SELECTED!$G$4-1,0))</f>
        <v/>
      </c>
      <c r="C97" s="100" t="str">
        <f ca="1">IF($A97&gt;$H$4+1,"",OFFSET('FUNDS DATA'!B94,SELECTED!$G$4-1,0))</f>
        <v/>
      </c>
      <c r="D97" s="126" t="str">
        <f ca="1">IF($A97&gt;$H$4+1,"",OFFSET('FUNDS DATA'!C94,SELECTED!$G$4-1,0))</f>
        <v/>
      </c>
      <c r="E97" s="126" t="str">
        <f ca="1">IF($A97&gt;$H$4+1,"",OFFSET('FUNDS DATA'!D94,SELECTED!$G$4-1,0))</f>
        <v/>
      </c>
    </row>
    <row r="98" spans="1:5" x14ac:dyDescent="0.2">
      <c r="A98" s="126" t="str">
        <f t="shared" si="1"/>
        <v/>
      </c>
      <c r="B98" s="126" t="str">
        <f ca="1">IF($A98&gt;$H$4+1,"",OFFSET('FUNDS DATA'!A95,SELECTED!$G$4-1,0))</f>
        <v/>
      </c>
      <c r="C98" s="100" t="str">
        <f ca="1">IF($A98&gt;$H$4+1,"",OFFSET('FUNDS DATA'!B95,SELECTED!$G$4-1,0))</f>
        <v/>
      </c>
      <c r="D98" s="126" t="str">
        <f ca="1">IF($A98&gt;$H$4+1,"",OFFSET('FUNDS DATA'!C95,SELECTED!$G$4-1,0))</f>
        <v/>
      </c>
      <c r="E98" s="126" t="str">
        <f ca="1">IF($A98&gt;$H$4+1,"",OFFSET('FUNDS DATA'!D95,SELECTED!$G$4-1,0))</f>
        <v/>
      </c>
    </row>
    <row r="99" spans="1:5" x14ac:dyDescent="0.2">
      <c r="A99" s="126" t="str">
        <f t="shared" si="1"/>
        <v/>
      </c>
      <c r="B99" s="126" t="str">
        <f ca="1">IF($A99&gt;$H$4+1,"",OFFSET('FUNDS DATA'!A96,SELECTED!$G$4-1,0))</f>
        <v/>
      </c>
      <c r="C99" s="100" t="str">
        <f ca="1">IF($A99&gt;$H$4+1,"",OFFSET('FUNDS DATA'!B96,SELECTED!$G$4-1,0))</f>
        <v/>
      </c>
      <c r="D99" s="126" t="str">
        <f ca="1">IF($A99&gt;$H$4+1,"",OFFSET('FUNDS DATA'!C96,SELECTED!$G$4-1,0))</f>
        <v/>
      </c>
      <c r="E99" s="126" t="str">
        <f ca="1">IF($A99&gt;$H$4+1,"",OFFSET('FUNDS DATA'!D96,SELECTED!$G$4-1,0))</f>
        <v/>
      </c>
    </row>
    <row r="100" spans="1:5" x14ac:dyDescent="0.2">
      <c r="A100" s="126" t="str">
        <f t="shared" si="1"/>
        <v/>
      </c>
      <c r="B100" s="126" t="str">
        <f ca="1">IF($A100&gt;$H$4+1,"",OFFSET('FUNDS DATA'!A97,SELECTED!$G$4-1,0))</f>
        <v/>
      </c>
      <c r="C100" s="100" t="str">
        <f ca="1">IF($A100&gt;$H$4+1,"",OFFSET('FUNDS DATA'!B97,SELECTED!$G$4-1,0))</f>
        <v/>
      </c>
      <c r="D100" s="126" t="str">
        <f ca="1">IF($A100&gt;$H$4+1,"",OFFSET('FUNDS DATA'!C97,SELECTED!$G$4-1,0))</f>
        <v/>
      </c>
      <c r="E100" s="126" t="str">
        <f ca="1">IF($A100&gt;$H$4+1,"",OFFSET('FUNDS DATA'!D97,SELECTED!$G$4-1,0))</f>
        <v/>
      </c>
    </row>
    <row r="101" spans="1:5" x14ac:dyDescent="0.2">
      <c r="A101" s="126" t="str">
        <f t="shared" si="1"/>
        <v/>
      </c>
      <c r="B101" s="126" t="str">
        <f ca="1">IF($A101&gt;$H$4+1,"",OFFSET('FUNDS DATA'!A98,SELECTED!$G$4-1,0))</f>
        <v/>
      </c>
      <c r="C101" s="100" t="str">
        <f ca="1">IF($A101&gt;$H$4+1,"",OFFSET('FUNDS DATA'!B98,SELECTED!$G$4-1,0))</f>
        <v/>
      </c>
      <c r="D101" s="126" t="str">
        <f ca="1">IF($A101&gt;$H$4+1,"",OFFSET('FUNDS DATA'!C98,SELECTED!$G$4-1,0))</f>
        <v/>
      </c>
      <c r="E101" s="126" t="str">
        <f ca="1">IF($A101&gt;$H$4+1,"",OFFSET('FUNDS DATA'!D98,SELECTED!$G$4-1,0))</f>
        <v/>
      </c>
    </row>
    <row r="102" spans="1:5" x14ac:dyDescent="0.2">
      <c r="A102" s="126" t="str">
        <f t="shared" si="1"/>
        <v/>
      </c>
      <c r="B102" s="126" t="str">
        <f ca="1">IF($A102&gt;$H$4+1,"",OFFSET('FUNDS DATA'!A99,SELECTED!$G$4-1,0))</f>
        <v/>
      </c>
      <c r="C102" s="100" t="str">
        <f ca="1">IF($A102&gt;$H$4+1,"",OFFSET('FUNDS DATA'!B99,SELECTED!$G$4-1,0))</f>
        <v/>
      </c>
      <c r="D102" s="126" t="str">
        <f ca="1">IF($A102&gt;$H$4+1,"",OFFSET('FUNDS DATA'!C99,SELECTED!$G$4-1,0))</f>
        <v/>
      </c>
      <c r="E102" s="126" t="str">
        <f ca="1">IF($A102&gt;$H$4+1,"",OFFSET('FUNDS DATA'!D99,SELECTED!$G$4-1,0))</f>
        <v/>
      </c>
    </row>
    <row r="103" spans="1:5" x14ac:dyDescent="0.2">
      <c r="A103" s="126" t="str">
        <f t="shared" si="1"/>
        <v/>
      </c>
      <c r="B103" s="126" t="str">
        <f ca="1">IF($A103&gt;$H$4+1,"",OFFSET('FUNDS DATA'!A100,SELECTED!$G$4-1,0))</f>
        <v/>
      </c>
      <c r="C103" s="100" t="str">
        <f ca="1">IF($A103&gt;$H$4+1,"",OFFSET('FUNDS DATA'!B100,SELECTED!$G$4-1,0))</f>
        <v/>
      </c>
      <c r="D103" s="126" t="str">
        <f ca="1">IF($A103&gt;$H$4+1,"",OFFSET('FUNDS DATA'!C100,SELECTED!$G$4-1,0))</f>
        <v/>
      </c>
      <c r="E103" s="126" t="str">
        <f ca="1">IF($A103&gt;$H$4+1,"",OFFSET('FUNDS DATA'!D100,SELECTED!$G$4-1,0))</f>
        <v/>
      </c>
    </row>
    <row r="104" spans="1:5" x14ac:dyDescent="0.2">
      <c r="A104" s="126" t="str">
        <f t="shared" si="1"/>
        <v/>
      </c>
      <c r="B104" s="126" t="str">
        <f ca="1">IF($A104&gt;$H$4+1,"",OFFSET('FUNDS DATA'!A101,SELECTED!$G$4-1,0))</f>
        <v/>
      </c>
      <c r="C104" s="100" t="str">
        <f ca="1">IF($A104&gt;$H$4+1,"",OFFSET('FUNDS DATA'!B101,SELECTED!$G$4-1,0))</f>
        <v/>
      </c>
      <c r="D104" s="126" t="str">
        <f ca="1">IF($A104&gt;$H$4+1,"",OFFSET('FUNDS DATA'!C101,SELECTED!$G$4-1,0))</f>
        <v/>
      </c>
      <c r="E104" s="126" t="str">
        <f ca="1">IF($A104&gt;$H$4+1,"",OFFSET('FUNDS DATA'!D101,SELECTED!$G$4-1,0))</f>
        <v/>
      </c>
    </row>
    <row r="105" spans="1:5" x14ac:dyDescent="0.2">
      <c r="A105" s="126" t="str">
        <f t="shared" si="1"/>
        <v/>
      </c>
      <c r="B105" s="126" t="str">
        <f ca="1">IF($A105&gt;$H$4+1,"",OFFSET('FUNDS DATA'!A102,SELECTED!$G$4-1,0))</f>
        <v/>
      </c>
      <c r="C105" s="100" t="str">
        <f ca="1">IF($A105&gt;$H$4+1,"",OFFSET('FUNDS DATA'!B102,SELECTED!$G$4-1,0))</f>
        <v/>
      </c>
      <c r="D105" s="126" t="str">
        <f ca="1">IF($A105&gt;$H$4+1,"",OFFSET('FUNDS DATA'!C102,SELECTED!$G$4-1,0))</f>
        <v/>
      </c>
      <c r="E105" s="126" t="str">
        <f ca="1">IF($A105&gt;$H$4+1,"",OFFSET('FUNDS DATA'!D102,SELECTED!$G$4-1,0))</f>
        <v/>
      </c>
    </row>
    <row r="106" spans="1:5" x14ac:dyDescent="0.2">
      <c r="A106" s="126" t="str">
        <f t="shared" si="1"/>
        <v/>
      </c>
      <c r="B106" s="126" t="str">
        <f ca="1">IF($A106&gt;$H$4+1,"",OFFSET('FUNDS DATA'!A103,SELECTED!$G$4-1,0))</f>
        <v/>
      </c>
      <c r="C106" s="100" t="str">
        <f ca="1">IF($A106&gt;$H$4+1,"",OFFSET('FUNDS DATA'!B103,SELECTED!$G$4-1,0))</f>
        <v/>
      </c>
      <c r="D106" s="126" t="str">
        <f ca="1">IF($A106&gt;$H$4+1,"",OFFSET('FUNDS DATA'!C103,SELECTED!$G$4-1,0))</f>
        <v/>
      </c>
      <c r="E106" s="126" t="str">
        <f ca="1">IF($A106&gt;$H$4+1,"",OFFSET('FUNDS DATA'!D103,SELECTED!$G$4-1,0))</f>
        <v/>
      </c>
    </row>
    <row r="107" spans="1:5" x14ac:dyDescent="0.2">
      <c r="A107" s="126" t="str">
        <f t="shared" si="1"/>
        <v/>
      </c>
      <c r="B107" s="126" t="str">
        <f ca="1">IF($A107&gt;$H$4+1,"",OFFSET('FUNDS DATA'!A104,SELECTED!$G$4-1,0))</f>
        <v/>
      </c>
      <c r="C107" s="100" t="str">
        <f ca="1">IF($A107&gt;$H$4+1,"",OFFSET('FUNDS DATA'!B104,SELECTED!$G$4-1,0))</f>
        <v/>
      </c>
      <c r="D107" s="126" t="str">
        <f ca="1">IF($A107&gt;$H$4+1,"",OFFSET('FUNDS DATA'!C104,SELECTED!$G$4-1,0))</f>
        <v/>
      </c>
      <c r="E107" s="126" t="str">
        <f ca="1">IF($A107&gt;$H$4+1,"",OFFSET('FUNDS DATA'!D104,SELECTED!$G$4-1,0))</f>
        <v/>
      </c>
    </row>
    <row r="108" spans="1:5" x14ac:dyDescent="0.2">
      <c r="A108" s="126" t="str">
        <f t="shared" si="1"/>
        <v/>
      </c>
      <c r="B108" s="126" t="str">
        <f ca="1">IF($A108&gt;$H$4+1,"",OFFSET('FUNDS DATA'!A105,SELECTED!$G$4-1,0))</f>
        <v/>
      </c>
      <c r="C108" s="100" t="str">
        <f ca="1">IF($A108&gt;$H$4+1,"",OFFSET('FUNDS DATA'!B105,SELECTED!$G$4-1,0))</f>
        <v/>
      </c>
      <c r="D108" s="126" t="str">
        <f ca="1">IF($A108&gt;$H$4+1,"",OFFSET('FUNDS DATA'!C105,SELECTED!$G$4-1,0))</f>
        <v/>
      </c>
      <c r="E108" s="126" t="str">
        <f ca="1">IF($A108&gt;$H$4+1,"",OFFSET('FUNDS DATA'!D105,SELECTED!$G$4-1,0))</f>
        <v/>
      </c>
    </row>
    <row r="109" spans="1:5" x14ac:dyDescent="0.2">
      <c r="A109" s="126" t="str">
        <f t="shared" si="1"/>
        <v/>
      </c>
      <c r="B109" s="126" t="str">
        <f ca="1">IF($A109&gt;$H$4+1,"",OFFSET('FUNDS DATA'!A106,SELECTED!$G$4-1,0))</f>
        <v/>
      </c>
      <c r="C109" s="100" t="str">
        <f ca="1">IF($A109&gt;$H$4+1,"",OFFSET('FUNDS DATA'!B106,SELECTED!$G$4-1,0))</f>
        <v/>
      </c>
      <c r="D109" s="126" t="str">
        <f ca="1">IF($A109&gt;$H$4+1,"",OFFSET('FUNDS DATA'!C106,SELECTED!$G$4-1,0))</f>
        <v/>
      </c>
      <c r="E109" s="126" t="str">
        <f ca="1">IF($A109&gt;$H$4+1,"",OFFSET('FUNDS DATA'!D106,SELECTED!$G$4-1,0))</f>
        <v/>
      </c>
    </row>
    <row r="110" spans="1:5" x14ac:dyDescent="0.2">
      <c r="A110" s="126" t="str">
        <f t="shared" si="1"/>
        <v/>
      </c>
      <c r="B110" s="126" t="str">
        <f ca="1">IF($A110&gt;$H$4+1,"",OFFSET('FUNDS DATA'!A107,SELECTED!$G$4-1,0))</f>
        <v/>
      </c>
      <c r="C110" s="100" t="str">
        <f ca="1">IF($A110&gt;$H$4+1,"",OFFSET('FUNDS DATA'!B107,SELECTED!$G$4-1,0))</f>
        <v/>
      </c>
      <c r="D110" s="126" t="str">
        <f ca="1">IF($A110&gt;$H$4+1,"",OFFSET('FUNDS DATA'!C107,SELECTED!$G$4-1,0))</f>
        <v/>
      </c>
      <c r="E110" s="126" t="str">
        <f ca="1">IF($A110&gt;$H$4+1,"",OFFSET('FUNDS DATA'!D107,SELECTED!$G$4-1,0))</f>
        <v/>
      </c>
    </row>
    <row r="111" spans="1:5" x14ac:dyDescent="0.2">
      <c r="A111" s="126" t="str">
        <f t="shared" si="1"/>
        <v/>
      </c>
      <c r="B111" s="126" t="str">
        <f ca="1">IF($A111&gt;$H$4+1,"",OFFSET('FUNDS DATA'!A108,SELECTED!$G$4-1,0))</f>
        <v/>
      </c>
      <c r="C111" s="100" t="str">
        <f ca="1">IF($A111&gt;$H$4+1,"",OFFSET('FUNDS DATA'!B108,SELECTED!$G$4-1,0))</f>
        <v/>
      </c>
      <c r="D111" s="126" t="str">
        <f ca="1">IF($A111&gt;$H$4+1,"",OFFSET('FUNDS DATA'!C108,SELECTED!$G$4-1,0))</f>
        <v/>
      </c>
      <c r="E111" s="126" t="str">
        <f ca="1">IF($A111&gt;$H$4+1,"",OFFSET('FUNDS DATA'!D108,SELECTED!$G$4-1,0))</f>
        <v/>
      </c>
    </row>
    <row r="112" spans="1:5" x14ac:dyDescent="0.2">
      <c r="A112" s="126" t="str">
        <f t="shared" si="1"/>
        <v/>
      </c>
      <c r="B112" s="126" t="str">
        <f ca="1">IF($A112&gt;$H$4+1,"",OFFSET('FUNDS DATA'!A109,SELECTED!$G$4-1,0))</f>
        <v/>
      </c>
      <c r="C112" s="100" t="str">
        <f ca="1">IF($A112&gt;$H$4+1,"",OFFSET('FUNDS DATA'!B109,SELECTED!$G$4-1,0))</f>
        <v/>
      </c>
      <c r="D112" s="126" t="str">
        <f ca="1">IF($A112&gt;$H$4+1,"",OFFSET('FUNDS DATA'!C109,SELECTED!$G$4-1,0))</f>
        <v/>
      </c>
      <c r="E112" s="126" t="str">
        <f ca="1">IF($A112&gt;$H$4+1,"",OFFSET('FUNDS DATA'!D109,SELECTED!$G$4-1,0))</f>
        <v/>
      </c>
    </row>
    <row r="113" spans="1:5" x14ac:dyDescent="0.2">
      <c r="A113" s="126" t="str">
        <f t="shared" si="1"/>
        <v/>
      </c>
      <c r="B113" s="126" t="str">
        <f ca="1">IF($A113&gt;$H$4+1,"",OFFSET('FUNDS DATA'!A110,SELECTED!$G$4-1,0))</f>
        <v/>
      </c>
      <c r="C113" s="100" t="str">
        <f ca="1">IF($A113&gt;$H$4+1,"",OFFSET('FUNDS DATA'!B110,SELECTED!$G$4-1,0))</f>
        <v/>
      </c>
      <c r="D113" s="126" t="str">
        <f ca="1">IF($A113&gt;$H$4+1,"",OFFSET('FUNDS DATA'!C110,SELECTED!$G$4-1,0))</f>
        <v/>
      </c>
      <c r="E113" s="126" t="str">
        <f ca="1">IF($A113&gt;$H$4+1,"",OFFSET('FUNDS DATA'!D110,SELECTED!$G$4-1,0))</f>
        <v/>
      </c>
    </row>
    <row r="114" spans="1:5" x14ac:dyDescent="0.2">
      <c r="A114" s="126" t="str">
        <f t="shared" si="1"/>
        <v/>
      </c>
      <c r="B114" s="126" t="str">
        <f ca="1">IF($A114&gt;$H$4+1,"",OFFSET('FUNDS DATA'!A111,SELECTED!$G$4-1,0))</f>
        <v/>
      </c>
      <c r="C114" s="100" t="str">
        <f ca="1">IF($A114&gt;$H$4+1,"",OFFSET('FUNDS DATA'!B111,SELECTED!$G$4-1,0))</f>
        <v/>
      </c>
      <c r="D114" s="126" t="str">
        <f ca="1">IF($A114&gt;$H$4+1,"",OFFSET('FUNDS DATA'!C111,SELECTED!$G$4-1,0))</f>
        <v/>
      </c>
      <c r="E114" s="126" t="str">
        <f ca="1">IF($A114&gt;$H$4+1,"",OFFSET('FUNDS DATA'!D111,SELECTED!$G$4-1,0))</f>
        <v/>
      </c>
    </row>
    <row r="115" spans="1:5" x14ac:dyDescent="0.2">
      <c r="A115" s="126" t="str">
        <f t="shared" si="1"/>
        <v/>
      </c>
      <c r="B115" s="126" t="str">
        <f ca="1">IF($A115&gt;$H$4+1,"",OFFSET('FUNDS DATA'!A112,SELECTED!$G$4-1,0))</f>
        <v/>
      </c>
      <c r="C115" s="100" t="str">
        <f ca="1">IF($A115&gt;$H$4+1,"",OFFSET('FUNDS DATA'!B112,SELECTED!$G$4-1,0))</f>
        <v/>
      </c>
      <c r="D115" s="126" t="str">
        <f ca="1">IF($A115&gt;$H$4+1,"",OFFSET('FUNDS DATA'!C112,SELECTED!$G$4-1,0))</f>
        <v/>
      </c>
      <c r="E115" s="126" t="str">
        <f ca="1">IF($A115&gt;$H$4+1,"",OFFSET('FUNDS DATA'!D112,SELECTED!$G$4-1,0))</f>
        <v/>
      </c>
    </row>
    <row r="116" spans="1:5" x14ac:dyDescent="0.2">
      <c r="A116" s="126" t="str">
        <f t="shared" si="1"/>
        <v/>
      </c>
      <c r="B116" s="126" t="str">
        <f ca="1">IF($A116&gt;$H$4+1,"",OFFSET('FUNDS DATA'!A113,SELECTED!$G$4-1,0))</f>
        <v/>
      </c>
      <c r="C116" s="100" t="str">
        <f ca="1">IF($A116&gt;$H$4+1,"",OFFSET('FUNDS DATA'!B113,SELECTED!$G$4-1,0))</f>
        <v/>
      </c>
      <c r="D116" s="126" t="str">
        <f ca="1">IF($A116&gt;$H$4+1,"",OFFSET('FUNDS DATA'!C113,SELECTED!$G$4-1,0))</f>
        <v/>
      </c>
      <c r="E116" s="126" t="str">
        <f ca="1">IF($A116&gt;$H$4+1,"",OFFSET('FUNDS DATA'!D113,SELECTED!$G$4-1,0))</f>
        <v/>
      </c>
    </row>
    <row r="117" spans="1:5" x14ac:dyDescent="0.2">
      <c r="A117" s="126" t="str">
        <f t="shared" si="1"/>
        <v/>
      </c>
      <c r="B117" s="126" t="str">
        <f ca="1">IF($A117&gt;$H$4+1,"",OFFSET('FUNDS DATA'!A114,SELECTED!$G$4-1,0))</f>
        <v/>
      </c>
      <c r="C117" s="100" t="str">
        <f ca="1">IF($A117&gt;$H$4+1,"",OFFSET('FUNDS DATA'!B114,SELECTED!$G$4-1,0))</f>
        <v/>
      </c>
      <c r="D117" s="126" t="str">
        <f ca="1">IF($A117&gt;$H$4+1,"",OFFSET('FUNDS DATA'!C114,SELECTED!$G$4-1,0))</f>
        <v/>
      </c>
      <c r="E117" s="126" t="str">
        <f ca="1">IF($A117&gt;$H$4+1,"",OFFSET('FUNDS DATA'!D114,SELECTED!$G$4-1,0))</f>
        <v/>
      </c>
    </row>
    <row r="118" spans="1:5" x14ac:dyDescent="0.2">
      <c r="A118" s="126" t="str">
        <f t="shared" si="1"/>
        <v/>
      </c>
      <c r="B118" s="126" t="str">
        <f ca="1">IF($A118&gt;$H$4+1,"",OFFSET('FUNDS DATA'!A115,SELECTED!$G$4-1,0))</f>
        <v/>
      </c>
      <c r="C118" s="100" t="str">
        <f ca="1">IF($A118&gt;$H$4+1,"",OFFSET('FUNDS DATA'!B115,SELECTED!$G$4-1,0))</f>
        <v/>
      </c>
      <c r="D118" s="126" t="str">
        <f ca="1">IF($A118&gt;$H$4+1,"",OFFSET('FUNDS DATA'!C115,SELECTED!$G$4-1,0))</f>
        <v/>
      </c>
      <c r="E118" s="126" t="str">
        <f ca="1">IF($A118&gt;$H$4+1,"",OFFSET('FUNDS DATA'!D115,SELECTED!$G$4-1,0))</f>
        <v/>
      </c>
    </row>
    <row r="119" spans="1:5" x14ac:dyDescent="0.2">
      <c r="A119" s="126" t="str">
        <f t="shared" si="1"/>
        <v/>
      </c>
      <c r="B119" s="126" t="str">
        <f ca="1">IF($A119&gt;$H$4+1,"",OFFSET('FUNDS DATA'!A116,SELECTED!$G$4-1,0))</f>
        <v/>
      </c>
      <c r="C119" s="100" t="str">
        <f ca="1">IF($A119&gt;$H$4+1,"",OFFSET('FUNDS DATA'!B116,SELECTED!$G$4-1,0))</f>
        <v/>
      </c>
      <c r="D119" s="126" t="str">
        <f ca="1">IF($A119&gt;$H$4+1,"",OFFSET('FUNDS DATA'!C116,SELECTED!$G$4-1,0))</f>
        <v/>
      </c>
      <c r="E119" s="126" t="str">
        <f ca="1">IF($A119&gt;$H$4+1,"",OFFSET('FUNDS DATA'!D116,SELECTED!$G$4-1,0))</f>
        <v/>
      </c>
    </row>
    <row r="120" spans="1:5" x14ac:dyDescent="0.2">
      <c r="A120" s="126" t="str">
        <f t="shared" si="1"/>
        <v/>
      </c>
      <c r="B120" s="126" t="str">
        <f ca="1">IF($A120&gt;$H$4+1,"",OFFSET('FUNDS DATA'!A117,SELECTED!$G$4-1,0))</f>
        <v/>
      </c>
      <c r="C120" s="100" t="str">
        <f ca="1">IF($A120&gt;$H$4+1,"",OFFSET('FUNDS DATA'!B117,SELECTED!$G$4-1,0))</f>
        <v/>
      </c>
      <c r="D120" s="126" t="str">
        <f ca="1">IF($A120&gt;$H$4+1,"",OFFSET('FUNDS DATA'!C117,SELECTED!$G$4-1,0))</f>
        <v/>
      </c>
      <c r="E120" s="126" t="str">
        <f ca="1">IF($A120&gt;$H$4+1,"",OFFSET('FUNDS DATA'!D117,SELECTED!$G$4-1,0))</f>
        <v/>
      </c>
    </row>
    <row r="121" spans="1:5" x14ac:dyDescent="0.2">
      <c r="A121" s="126" t="str">
        <f t="shared" si="1"/>
        <v/>
      </c>
      <c r="B121" s="126" t="str">
        <f ca="1">IF($A121&gt;$H$4+1,"",OFFSET('FUNDS DATA'!A118,SELECTED!$G$4-1,0))</f>
        <v/>
      </c>
      <c r="C121" s="100" t="str">
        <f ca="1">IF($A121&gt;$H$4+1,"",OFFSET('FUNDS DATA'!B118,SELECTED!$G$4-1,0))</f>
        <v/>
      </c>
      <c r="D121" s="126" t="str">
        <f ca="1">IF($A121&gt;$H$4+1,"",OFFSET('FUNDS DATA'!C118,SELECTED!$G$4-1,0))</f>
        <v/>
      </c>
      <c r="E121" s="126" t="str">
        <f ca="1">IF($A121&gt;$H$4+1,"",OFFSET('FUNDS DATA'!D118,SELECTED!$G$4-1,0))</f>
        <v/>
      </c>
    </row>
    <row r="122" spans="1:5" x14ac:dyDescent="0.2">
      <c r="A122" s="126" t="str">
        <f t="shared" si="1"/>
        <v/>
      </c>
      <c r="B122" s="126" t="str">
        <f ca="1">IF($A122&gt;$H$4+1,"",OFFSET('FUNDS DATA'!A119,SELECTED!$G$4-1,0))</f>
        <v/>
      </c>
      <c r="C122" s="100" t="str">
        <f ca="1">IF($A122&gt;$H$4+1,"",OFFSET('FUNDS DATA'!B119,SELECTED!$G$4-1,0))</f>
        <v/>
      </c>
      <c r="D122" s="126" t="str">
        <f ca="1">IF($A122&gt;$H$4+1,"",OFFSET('FUNDS DATA'!C119,SELECTED!$G$4-1,0))</f>
        <v/>
      </c>
      <c r="E122" s="126" t="str">
        <f ca="1">IF($A122&gt;$H$4+1,"",OFFSET('FUNDS DATA'!D119,SELECTED!$G$4-1,0))</f>
        <v/>
      </c>
    </row>
    <row r="123" spans="1:5" x14ac:dyDescent="0.2">
      <c r="A123" s="126" t="str">
        <f t="shared" si="1"/>
        <v/>
      </c>
      <c r="B123" s="126" t="str">
        <f ca="1">IF($A123&gt;$H$4+1,"",OFFSET('FUNDS DATA'!A120,SELECTED!$G$4-1,0))</f>
        <v/>
      </c>
      <c r="C123" s="100" t="str">
        <f ca="1">IF($A123&gt;$H$4+1,"",OFFSET('FUNDS DATA'!B120,SELECTED!$G$4-1,0))</f>
        <v/>
      </c>
      <c r="D123" s="126" t="str">
        <f ca="1">IF($A123&gt;$H$4+1,"",OFFSET('FUNDS DATA'!C120,SELECTED!$G$4-1,0))</f>
        <v/>
      </c>
      <c r="E123" s="126" t="str">
        <f ca="1">IF($A123&gt;$H$4+1,"",OFFSET('FUNDS DATA'!D120,SELECTED!$G$4-1,0))</f>
        <v/>
      </c>
    </row>
    <row r="124" spans="1:5" x14ac:dyDescent="0.2">
      <c r="A124" s="126" t="str">
        <f t="shared" si="1"/>
        <v/>
      </c>
      <c r="B124" s="126" t="str">
        <f ca="1">IF($A124&gt;$H$4+1,"",OFFSET('FUNDS DATA'!A121,SELECTED!$G$4-1,0))</f>
        <v/>
      </c>
      <c r="C124" s="100" t="str">
        <f ca="1">IF($A124&gt;$H$4+1,"",OFFSET('FUNDS DATA'!B121,SELECTED!$G$4-1,0))</f>
        <v/>
      </c>
      <c r="D124" s="126" t="str">
        <f ca="1">IF($A124&gt;$H$4+1,"",OFFSET('FUNDS DATA'!C121,SELECTED!$G$4-1,0))</f>
        <v/>
      </c>
      <c r="E124" s="126" t="str">
        <f ca="1">IF($A124&gt;$H$4+1,"",OFFSET('FUNDS DATA'!D121,SELECTED!$G$4-1,0))</f>
        <v/>
      </c>
    </row>
    <row r="125" spans="1:5" x14ac:dyDescent="0.2">
      <c r="A125" s="126" t="str">
        <f t="shared" si="1"/>
        <v/>
      </c>
      <c r="B125" s="126" t="str">
        <f ca="1">IF($A125&gt;$H$4+1,"",OFFSET('FUNDS DATA'!A122,SELECTED!$G$4-1,0))</f>
        <v/>
      </c>
      <c r="C125" s="100" t="str">
        <f ca="1">IF($A125&gt;$H$4+1,"",OFFSET('FUNDS DATA'!B122,SELECTED!$G$4-1,0))</f>
        <v/>
      </c>
      <c r="D125" s="126" t="str">
        <f ca="1">IF($A125&gt;$H$4+1,"",OFFSET('FUNDS DATA'!C122,SELECTED!$G$4-1,0))</f>
        <v/>
      </c>
      <c r="E125" s="126" t="str">
        <f ca="1">IF($A125&gt;$H$4+1,"",OFFSET('FUNDS DATA'!D122,SELECTED!$G$4-1,0))</f>
        <v/>
      </c>
    </row>
    <row r="126" spans="1:5" x14ac:dyDescent="0.2">
      <c r="A126" s="126" t="str">
        <f t="shared" si="1"/>
        <v/>
      </c>
      <c r="B126" s="126" t="str">
        <f ca="1">IF($A126&gt;$H$4+1,"",OFFSET('FUNDS DATA'!A123,SELECTED!$G$4-1,0))</f>
        <v/>
      </c>
      <c r="C126" s="100" t="str">
        <f ca="1">IF($A126&gt;$H$4+1,"",OFFSET('FUNDS DATA'!B123,SELECTED!$G$4-1,0))</f>
        <v/>
      </c>
      <c r="D126" s="126" t="str">
        <f ca="1">IF($A126&gt;$H$4+1,"",OFFSET('FUNDS DATA'!C123,SELECTED!$G$4-1,0))</f>
        <v/>
      </c>
      <c r="E126" s="126" t="str">
        <f ca="1">IF($A126&gt;$H$4+1,"",OFFSET('FUNDS DATA'!D123,SELECTED!$G$4-1,0))</f>
        <v/>
      </c>
    </row>
    <row r="127" spans="1:5" x14ac:dyDescent="0.2">
      <c r="A127" s="126" t="str">
        <f t="shared" si="1"/>
        <v/>
      </c>
      <c r="B127" s="126" t="str">
        <f ca="1">IF($A127&gt;$H$4+1,"",OFFSET('FUNDS DATA'!A124,SELECTED!$G$4-1,0))</f>
        <v/>
      </c>
      <c r="C127" s="100" t="str">
        <f ca="1">IF($A127&gt;$H$4+1,"",OFFSET('FUNDS DATA'!B124,SELECTED!$G$4-1,0))</f>
        <v/>
      </c>
      <c r="D127" s="126" t="str">
        <f ca="1">IF($A127&gt;$H$4+1,"",OFFSET('FUNDS DATA'!C124,SELECTED!$G$4-1,0))</f>
        <v/>
      </c>
      <c r="E127" s="126" t="str">
        <f ca="1">IF($A127&gt;$H$4+1,"",OFFSET('FUNDS DATA'!D124,SELECTED!$G$4-1,0))</f>
        <v/>
      </c>
    </row>
    <row r="128" spans="1:5" x14ac:dyDescent="0.2">
      <c r="A128" s="126" t="str">
        <f t="shared" si="1"/>
        <v/>
      </c>
      <c r="B128" s="126" t="str">
        <f ca="1">IF($A128&gt;$H$4+1,"",OFFSET('FUNDS DATA'!A125,SELECTED!$G$4-1,0))</f>
        <v/>
      </c>
      <c r="C128" s="100" t="str">
        <f ca="1">IF($A128&gt;$H$4+1,"",OFFSET('FUNDS DATA'!B125,SELECTED!$G$4-1,0))</f>
        <v/>
      </c>
      <c r="D128" s="126" t="str">
        <f ca="1">IF($A128&gt;$H$4+1,"",OFFSET('FUNDS DATA'!C125,SELECTED!$G$4-1,0))</f>
        <v/>
      </c>
      <c r="E128" s="126" t="str">
        <f ca="1">IF($A128&gt;$H$4+1,"",OFFSET('FUNDS DATA'!D125,SELECTED!$G$4-1,0))</f>
        <v/>
      </c>
    </row>
    <row r="129" spans="1:5" x14ac:dyDescent="0.2">
      <c r="A129" s="126" t="str">
        <f t="shared" si="1"/>
        <v/>
      </c>
      <c r="B129" s="126" t="str">
        <f ca="1">IF($A129&gt;$H$4+1,"",OFFSET('FUNDS DATA'!A126,SELECTED!$G$4-1,0))</f>
        <v/>
      </c>
      <c r="C129" s="100" t="str">
        <f ca="1">IF($A129&gt;$H$4+1,"",OFFSET('FUNDS DATA'!B126,SELECTED!$G$4-1,0))</f>
        <v/>
      </c>
      <c r="D129" s="126" t="str">
        <f ca="1">IF($A129&gt;$H$4+1,"",OFFSET('FUNDS DATA'!C126,SELECTED!$G$4-1,0))</f>
        <v/>
      </c>
      <c r="E129" s="126" t="str">
        <f ca="1">IF($A129&gt;$H$4+1,"",OFFSET('FUNDS DATA'!D126,SELECTED!$G$4-1,0))</f>
        <v/>
      </c>
    </row>
    <row r="130" spans="1:5" x14ac:dyDescent="0.2">
      <c r="A130" s="126" t="str">
        <f t="shared" si="1"/>
        <v/>
      </c>
      <c r="B130" s="126" t="str">
        <f ca="1">IF($A130&gt;$H$4+1,"",OFFSET('FUNDS DATA'!A127,SELECTED!$G$4-1,0))</f>
        <v/>
      </c>
      <c r="C130" s="100" t="str">
        <f ca="1">IF($A130&gt;$H$4+1,"",OFFSET('FUNDS DATA'!B127,SELECTED!$G$4-1,0))</f>
        <v/>
      </c>
      <c r="D130" s="126" t="str">
        <f ca="1">IF($A130&gt;$H$4+1,"",OFFSET('FUNDS DATA'!C127,SELECTED!$G$4-1,0))</f>
        <v/>
      </c>
      <c r="E130" s="126" t="str">
        <f ca="1">IF($A130&gt;$H$4+1,"",OFFSET('FUNDS DATA'!D127,SELECTED!$G$4-1,0))</f>
        <v/>
      </c>
    </row>
    <row r="131" spans="1:5" x14ac:dyDescent="0.2">
      <c r="A131" s="126" t="str">
        <f t="shared" si="1"/>
        <v/>
      </c>
      <c r="B131" s="126" t="str">
        <f ca="1">IF($A131&gt;$H$4+1,"",OFFSET('FUNDS DATA'!A128,SELECTED!$G$4-1,0))</f>
        <v/>
      </c>
      <c r="C131" s="100" t="str">
        <f ca="1">IF($A131&gt;$H$4+1,"",OFFSET('FUNDS DATA'!B128,SELECTED!$G$4-1,0))</f>
        <v/>
      </c>
      <c r="D131" s="126" t="str">
        <f ca="1">IF($A131&gt;$H$4+1,"",OFFSET('FUNDS DATA'!C128,SELECTED!$G$4-1,0))</f>
        <v/>
      </c>
      <c r="E131" s="126" t="str">
        <f ca="1">IF($A131&gt;$H$4+1,"",OFFSET('FUNDS DATA'!D128,SELECTED!$G$4-1,0))</f>
        <v/>
      </c>
    </row>
    <row r="132" spans="1:5" x14ac:dyDescent="0.2">
      <c r="A132" s="126" t="str">
        <f t="shared" si="1"/>
        <v/>
      </c>
      <c r="B132" s="126" t="str">
        <f ca="1">IF($A132&gt;$H$4+1,"",OFFSET('FUNDS DATA'!A129,SELECTED!$G$4-1,0))</f>
        <v/>
      </c>
      <c r="C132" s="100" t="str">
        <f ca="1">IF($A132&gt;$H$4+1,"",OFFSET('FUNDS DATA'!B129,SELECTED!$G$4-1,0))</f>
        <v/>
      </c>
      <c r="D132" s="126" t="str">
        <f ca="1">IF($A132&gt;$H$4+1,"",OFFSET('FUNDS DATA'!C129,SELECTED!$G$4-1,0))</f>
        <v/>
      </c>
      <c r="E132" s="126" t="str">
        <f ca="1">IF($A132&gt;$H$4+1,"",OFFSET('FUNDS DATA'!D129,SELECTED!$G$4-1,0))</f>
        <v/>
      </c>
    </row>
    <row r="133" spans="1:5" x14ac:dyDescent="0.2">
      <c r="A133" s="126" t="str">
        <f t="shared" si="1"/>
        <v/>
      </c>
      <c r="B133" s="126" t="str">
        <f ca="1">IF($A133&gt;$H$4+1,"",OFFSET('FUNDS DATA'!A130,SELECTED!$G$4-1,0))</f>
        <v/>
      </c>
      <c r="C133" s="100" t="str">
        <f ca="1">IF($A133&gt;$H$4+1,"",OFFSET('FUNDS DATA'!B130,SELECTED!$G$4-1,0))</f>
        <v/>
      </c>
      <c r="D133" s="126" t="str">
        <f ca="1">IF($A133&gt;$H$4+1,"",OFFSET('FUNDS DATA'!C130,SELECTED!$G$4-1,0))</f>
        <v/>
      </c>
      <c r="E133" s="126" t="str">
        <f ca="1">IF($A133&gt;$H$4+1,"",OFFSET('FUNDS DATA'!D130,SELECTED!$G$4-1,0))</f>
        <v/>
      </c>
    </row>
    <row r="134" spans="1:5" x14ac:dyDescent="0.2">
      <c r="A134" s="126" t="str">
        <f t="shared" ref="A134:A197" si="2">IF(A133&lt;$H$4,A133+1,"")</f>
        <v/>
      </c>
      <c r="B134" s="126" t="str">
        <f ca="1">IF($A134&gt;$H$4+1,"",OFFSET('FUNDS DATA'!A131,SELECTED!$G$4-1,0))</f>
        <v/>
      </c>
      <c r="C134" s="100" t="str">
        <f ca="1">IF($A134&gt;$H$4+1,"",OFFSET('FUNDS DATA'!B131,SELECTED!$G$4-1,0))</f>
        <v/>
      </c>
      <c r="D134" s="126" t="str">
        <f ca="1">IF($A134&gt;$H$4+1,"",OFFSET('FUNDS DATA'!C131,SELECTED!$G$4-1,0))</f>
        <v/>
      </c>
      <c r="E134" s="126" t="str">
        <f ca="1">IF($A134&gt;$H$4+1,"",OFFSET('FUNDS DATA'!D131,SELECTED!$G$4-1,0))</f>
        <v/>
      </c>
    </row>
    <row r="135" spans="1:5" x14ac:dyDescent="0.2">
      <c r="A135" s="126" t="str">
        <f t="shared" si="2"/>
        <v/>
      </c>
      <c r="B135" s="126" t="str">
        <f ca="1">IF($A135&gt;$H$4+1,"",OFFSET('FUNDS DATA'!A132,SELECTED!$G$4-1,0))</f>
        <v/>
      </c>
      <c r="C135" s="100" t="str">
        <f ca="1">IF($A135&gt;$H$4+1,"",OFFSET('FUNDS DATA'!B132,SELECTED!$G$4-1,0))</f>
        <v/>
      </c>
      <c r="D135" s="126" t="str">
        <f ca="1">IF($A135&gt;$H$4+1,"",OFFSET('FUNDS DATA'!C132,SELECTED!$G$4-1,0))</f>
        <v/>
      </c>
      <c r="E135" s="126" t="str">
        <f ca="1">IF($A135&gt;$H$4+1,"",OFFSET('FUNDS DATA'!D132,SELECTED!$G$4-1,0))</f>
        <v/>
      </c>
    </row>
    <row r="136" spans="1:5" x14ac:dyDescent="0.2">
      <c r="A136" s="126" t="str">
        <f t="shared" si="2"/>
        <v/>
      </c>
      <c r="B136" s="126" t="str">
        <f ca="1">IF($A136&gt;$H$4+1,"",OFFSET('FUNDS DATA'!A133,SELECTED!$G$4-1,0))</f>
        <v/>
      </c>
      <c r="C136" s="100" t="str">
        <f ca="1">IF($A136&gt;$H$4+1,"",OFFSET('FUNDS DATA'!B133,SELECTED!$G$4-1,0))</f>
        <v/>
      </c>
      <c r="D136" s="126" t="str">
        <f ca="1">IF($A136&gt;$H$4+1,"",OFFSET('FUNDS DATA'!C133,SELECTED!$G$4-1,0))</f>
        <v/>
      </c>
      <c r="E136" s="126" t="str">
        <f ca="1">IF($A136&gt;$H$4+1,"",OFFSET('FUNDS DATA'!D133,SELECTED!$G$4-1,0))</f>
        <v/>
      </c>
    </row>
    <row r="137" spans="1:5" x14ac:dyDescent="0.2">
      <c r="A137" s="126" t="str">
        <f t="shared" si="2"/>
        <v/>
      </c>
      <c r="B137" s="126" t="str">
        <f ca="1">IF($A137&gt;$H$4+1,"",OFFSET('FUNDS DATA'!A134,SELECTED!$G$4-1,0))</f>
        <v/>
      </c>
      <c r="C137" s="100" t="str">
        <f ca="1">IF($A137&gt;$H$4+1,"",OFFSET('FUNDS DATA'!B134,SELECTED!$G$4-1,0))</f>
        <v/>
      </c>
      <c r="D137" s="126" t="str">
        <f ca="1">IF($A137&gt;$H$4+1,"",OFFSET('FUNDS DATA'!C134,SELECTED!$G$4-1,0))</f>
        <v/>
      </c>
      <c r="E137" s="126" t="str">
        <f ca="1">IF($A137&gt;$H$4+1,"",OFFSET('FUNDS DATA'!D134,SELECTED!$G$4-1,0))</f>
        <v/>
      </c>
    </row>
    <row r="138" spans="1:5" x14ac:dyDescent="0.2">
      <c r="A138" s="126" t="str">
        <f t="shared" si="2"/>
        <v/>
      </c>
      <c r="B138" s="126" t="str">
        <f ca="1">IF($A138&gt;$H$4+1,"",OFFSET('FUNDS DATA'!A135,SELECTED!$G$4-1,0))</f>
        <v/>
      </c>
      <c r="C138" s="100" t="str">
        <f ca="1">IF($A138&gt;$H$4+1,"",OFFSET('FUNDS DATA'!B135,SELECTED!$G$4-1,0))</f>
        <v/>
      </c>
      <c r="D138" s="126" t="str">
        <f ca="1">IF($A138&gt;$H$4+1,"",OFFSET('FUNDS DATA'!C135,SELECTED!$G$4-1,0))</f>
        <v/>
      </c>
      <c r="E138" s="126" t="str">
        <f ca="1">IF($A138&gt;$H$4+1,"",OFFSET('FUNDS DATA'!D135,SELECTED!$G$4-1,0))</f>
        <v/>
      </c>
    </row>
    <row r="139" spans="1:5" x14ac:dyDescent="0.2">
      <c r="A139" s="126" t="str">
        <f t="shared" si="2"/>
        <v/>
      </c>
      <c r="B139" s="126" t="str">
        <f ca="1">IF($A139&gt;$H$4+1,"",OFFSET('FUNDS DATA'!A136,SELECTED!$G$4-1,0))</f>
        <v/>
      </c>
      <c r="C139" s="100" t="str">
        <f ca="1">IF($A139&gt;$H$4+1,"",OFFSET('FUNDS DATA'!B136,SELECTED!$G$4-1,0))</f>
        <v/>
      </c>
      <c r="D139" s="126" t="str">
        <f ca="1">IF($A139&gt;$H$4+1,"",OFFSET('FUNDS DATA'!C136,SELECTED!$G$4-1,0))</f>
        <v/>
      </c>
      <c r="E139" s="126" t="str">
        <f ca="1">IF($A139&gt;$H$4+1,"",OFFSET('FUNDS DATA'!D136,SELECTED!$G$4-1,0))</f>
        <v/>
      </c>
    </row>
    <row r="140" spans="1:5" x14ac:dyDescent="0.2">
      <c r="A140" s="126" t="str">
        <f t="shared" si="2"/>
        <v/>
      </c>
      <c r="B140" s="126" t="str">
        <f ca="1">IF($A140&gt;$H$4+1,"",OFFSET('FUNDS DATA'!A137,SELECTED!$G$4-1,0))</f>
        <v/>
      </c>
      <c r="C140" s="100" t="str">
        <f ca="1">IF($A140&gt;$H$4+1,"",OFFSET('FUNDS DATA'!B137,SELECTED!$G$4-1,0))</f>
        <v/>
      </c>
      <c r="D140" s="126" t="str">
        <f ca="1">IF($A140&gt;$H$4+1,"",OFFSET('FUNDS DATA'!C137,SELECTED!$G$4-1,0))</f>
        <v/>
      </c>
      <c r="E140" s="126" t="str">
        <f ca="1">IF($A140&gt;$H$4+1,"",OFFSET('FUNDS DATA'!D137,SELECTED!$G$4-1,0))</f>
        <v/>
      </c>
    </row>
    <row r="141" spans="1:5" x14ac:dyDescent="0.2">
      <c r="A141" s="126" t="str">
        <f t="shared" si="2"/>
        <v/>
      </c>
      <c r="B141" s="126" t="str">
        <f ca="1">IF($A141&gt;$H$4+1,"",OFFSET('FUNDS DATA'!A138,SELECTED!$G$4-1,0))</f>
        <v/>
      </c>
      <c r="C141" s="100" t="str">
        <f ca="1">IF($A141&gt;$H$4+1,"",OFFSET('FUNDS DATA'!B138,SELECTED!$G$4-1,0))</f>
        <v/>
      </c>
      <c r="D141" s="126" t="str">
        <f ca="1">IF($A141&gt;$H$4+1,"",OFFSET('FUNDS DATA'!C138,SELECTED!$G$4-1,0))</f>
        <v/>
      </c>
      <c r="E141" s="126" t="str">
        <f ca="1">IF($A141&gt;$H$4+1,"",OFFSET('FUNDS DATA'!D138,SELECTED!$G$4-1,0))</f>
        <v/>
      </c>
    </row>
    <row r="142" spans="1:5" x14ac:dyDescent="0.2">
      <c r="A142" s="126" t="str">
        <f t="shared" si="2"/>
        <v/>
      </c>
      <c r="B142" s="126" t="str">
        <f ca="1">IF($A142&gt;$H$4+1,"",OFFSET('FUNDS DATA'!A139,SELECTED!$G$4-1,0))</f>
        <v/>
      </c>
      <c r="C142" s="100" t="str">
        <f ca="1">IF($A142&gt;$H$4+1,"",OFFSET('FUNDS DATA'!B139,SELECTED!$G$4-1,0))</f>
        <v/>
      </c>
      <c r="D142" s="126" t="str">
        <f ca="1">IF($A142&gt;$H$4+1,"",OFFSET('FUNDS DATA'!C139,SELECTED!$G$4-1,0))</f>
        <v/>
      </c>
      <c r="E142" s="126" t="str">
        <f ca="1">IF($A142&gt;$H$4+1,"",OFFSET('FUNDS DATA'!D139,SELECTED!$G$4-1,0))</f>
        <v/>
      </c>
    </row>
    <row r="143" spans="1:5" x14ac:dyDescent="0.2">
      <c r="A143" s="126" t="str">
        <f t="shared" si="2"/>
        <v/>
      </c>
      <c r="B143" s="126" t="str">
        <f ca="1">IF($A143&gt;$H$4+1,"",OFFSET('FUNDS DATA'!A140,SELECTED!$G$4-1,0))</f>
        <v/>
      </c>
      <c r="C143" s="100" t="str">
        <f ca="1">IF($A143&gt;$H$4+1,"",OFFSET('FUNDS DATA'!B140,SELECTED!$G$4-1,0))</f>
        <v/>
      </c>
      <c r="D143" s="126" t="str">
        <f ca="1">IF($A143&gt;$H$4+1,"",OFFSET('FUNDS DATA'!C140,SELECTED!$G$4-1,0))</f>
        <v/>
      </c>
      <c r="E143" s="126" t="str">
        <f ca="1">IF($A143&gt;$H$4+1,"",OFFSET('FUNDS DATA'!D140,SELECTED!$G$4-1,0))</f>
        <v/>
      </c>
    </row>
    <row r="144" spans="1:5" x14ac:dyDescent="0.2">
      <c r="A144" s="126" t="str">
        <f t="shared" si="2"/>
        <v/>
      </c>
      <c r="B144" s="126" t="str">
        <f ca="1">IF($A144&gt;$H$4+1,"",OFFSET('FUNDS DATA'!A141,SELECTED!$G$4-1,0))</f>
        <v/>
      </c>
      <c r="C144" s="100" t="str">
        <f ca="1">IF($A144&gt;$H$4+1,"",OFFSET('FUNDS DATA'!B141,SELECTED!$G$4-1,0))</f>
        <v/>
      </c>
      <c r="D144" s="126" t="str">
        <f ca="1">IF($A144&gt;$H$4+1,"",OFFSET('FUNDS DATA'!C141,SELECTED!$G$4-1,0))</f>
        <v/>
      </c>
      <c r="E144" s="126" t="str">
        <f ca="1">IF($A144&gt;$H$4+1,"",OFFSET('FUNDS DATA'!D141,SELECTED!$G$4-1,0))</f>
        <v/>
      </c>
    </row>
    <row r="145" spans="1:5" x14ac:dyDescent="0.2">
      <c r="A145" s="126" t="str">
        <f t="shared" si="2"/>
        <v/>
      </c>
      <c r="B145" s="126" t="str">
        <f ca="1">IF($A145&gt;$H$4+1,"",OFFSET('FUNDS DATA'!A142,SELECTED!$G$4-1,0))</f>
        <v/>
      </c>
      <c r="C145" s="100" t="str">
        <f ca="1">IF($A145&gt;$H$4+1,"",OFFSET('FUNDS DATA'!B142,SELECTED!$G$4-1,0))</f>
        <v/>
      </c>
      <c r="D145" s="126" t="str">
        <f ca="1">IF($A145&gt;$H$4+1,"",OFFSET('FUNDS DATA'!C142,SELECTED!$G$4-1,0))</f>
        <v/>
      </c>
      <c r="E145" s="126" t="str">
        <f ca="1">IF($A145&gt;$H$4+1,"",OFFSET('FUNDS DATA'!D142,SELECTED!$G$4-1,0))</f>
        <v/>
      </c>
    </row>
    <row r="146" spans="1:5" x14ac:dyDescent="0.2">
      <c r="A146" s="126" t="str">
        <f t="shared" si="2"/>
        <v/>
      </c>
      <c r="B146" s="126" t="str">
        <f ca="1">IF($A146&gt;$H$4+1,"",OFFSET('FUNDS DATA'!A143,SELECTED!$G$4-1,0))</f>
        <v/>
      </c>
      <c r="C146" s="100" t="str">
        <f ca="1">IF($A146&gt;$H$4+1,"",OFFSET('FUNDS DATA'!B143,SELECTED!$G$4-1,0))</f>
        <v/>
      </c>
      <c r="D146" s="126" t="str">
        <f ca="1">IF($A146&gt;$H$4+1,"",OFFSET('FUNDS DATA'!C143,SELECTED!$G$4-1,0))</f>
        <v/>
      </c>
      <c r="E146" s="126" t="str">
        <f ca="1">IF($A146&gt;$H$4+1,"",OFFSET('FUNDS DATA'!D143,SELECTED!$G$4-1,0))</f>
        <v/>
      </c>
    </row>
    <row r="147" spans="1:5" x14ac:dyDescent="0.2">
      <c r="A147" s="126" t="str">
        <f t="shared" si="2"/>
        <v/>
      </c>
      <c r="B147" s="126" t="str">
        <f ca="1">IF($A147&gt;$H$4+1,"",OFFSET('FUNDS DATA'!A144,SELECTED!$G$4-1,0))</f>
        <v/>
      </c>
      <c r="C147" s="100" t="str">
        <f ca="1">IF($A147&gt;$H$4+1,"",OFFSET('FUNDS DATA'!B144,SELECTED!$G$4-1,0))</f>
        <v/>
      </c>
      <c r="D147" s="126" t="str">
        <f ca="1">IF($A147&gt;$H$4+1,"",OFFSET('FUNDS DATA'!C144,SELECTED!$G$4-1,0))</f>
        <v/>
      </c>
      <c r="E147" s="126" t="str">
        <f ca="1">IF($A147&gt;$H$4+1,"",OFFSET('FUNDS DATA'!D144,SELECTED!$G$4-1,0))</f>
        <v/>
      </c>
    </row>
    <row r="148" spans="1:5" x14ac:dyDescent="0.2">
      <c r="A148" s="126" t="str">
        <f t="shared" si="2"/>
        <v/>
      </c>
      <c r="B148" s="126" t="str">
        <f ca="1">IF($A148&gt;$H$4+1,"",OFFSET('FUNDS DATA'!A145,SELECTED!$G$4-1,0))</f>
        <v/>
      </c>
      <c r="C148" s="100" t="str">
        <f ca="1">IF($A148&gt;$H$4+1,"",OFFSET('FUNDS DATA'!B145,SELECTED!$G$4-1,0))</f>
        <v/>
      </c>
      <c r="D148" s="126" t="str">
        <f ca="1">IF($A148&gt;$H$4+1,"",OFFSET('FUNDS DATA'!C145,SELECTED!$G$4-1,0))</f>
        <v/>
      </c>
      <c r="E148" s="126" t="str">
        <f ca="1">IF($A148&gt;$H$4+1,"",OFFSET('FUNDS DATA'!D145,SELECTED!$G$4-1,0))</f>
        <v/>
      </c>
    </row>
    <row r="149" spans="1:5" x14ac:dyDescent="0.2">
      <c r="A149" s="126" t="str">
        <f t="shared" si="2"/>
        <v/>
      </c>
      <c r="B149" s="126" t="str">
        <f ca="1">IF($A149&gt;$H$4+1,"",OFFSET('FUNDS DATA'!A146,SELECTED!$G$4-1,0))</f>
        <v/>
      </c>
      <c r="C149" s="100" t="str">
        <f ca="1">IF($A149&gt;$H$4+1,"",OFFSET('FUNDS DATA'!B146,SELECTED!$G$4-1,0))</f>
        <v/>
      </c>
      <c r="D149" s="126" t="str">
        <f ca="1">IF($A149&gt;$H$4+1,"",OFFSET('FUNDS DATA'!C146,SELECTED!$G$4-1,0))</f>
        <v/>
      </c>
      <c r="E149" s="126" t="str">
        <f ca="1">IF($A149&gt;$H$4+1,"",OFFSET('FUNDS DATA'!D146,SELECTED!$G$4-1,0))</f>
        <v/>
      </c>
    </row>
    <row r="150" spans="1:5" x14ac:dyDescent="0.2">
      <c r="A150" s="126" t="str">
        <f t="shared" si="2"/>
        <v/>
      </c>
      <c r="B150" s="126" t="str">
        <f ca="1">IF($A150&gt;$H$4+1,"",OFFSET('FUNDS DATA'!A147,SELECTED!$G$4-1,0))</f>
        <v/>
      </c>
      <c r="C150" s="100" t="str">
        <f ca="1">IF($A150&gt;$H$4+1,"",OFFSET('FUNDS DATA'!B147,SELECTED!$G$4-1,0))</f>
        <v/>
      </c>
      <c r="D150" s="126" t="str">
        <f ca="1">IF($A150&gt;$H$4+1,"",OFFSET('FUNDS DATA'!C147,SELECTED!$G$4-1,0))</f>
        <v/>
      </c>
      <c r="E150" s="126" t="str">
        <f ca="1">IF($A150&gt;$H$4+1,"",OFFSET('FUNDS DATA'!D147,SELECTED!$G$4-1,0))</f>
        <v/>
      </c>
    </row>
    <row r="151" spans="1:5" x14ac:dyDescent="0.2">
      <c r="A151" s="126" t="str">
        <f t="shared" si="2"/>
        <v/>
      </c>
      <c r="B151" s="126" t="str">
        <f ca="1">IF($A151&gt;$H$4+1,"",OFFSET('FUNDS DATA'!A148,SELECTED!$G$4-1,0))</f>
        <v/>
      </c>
      <c r="C151" s="100" t="str">
        <f ca="1">IF($A151&gt;$H$4+1,"",OFFSET('FUNDS DATA'!B148,SELECTED!$G$4-1,0))</f>
        <v/>
      </c>
      <c r="D151" s="126" t="str">
        <f ca="1">IF($A151&gt;$H$4+1,"",OFFSET('FUNDS DATA'!C148,SELECTED!$G$4-1,0))</f>
        <v/>
      </c>
      <c r="E151" s="126" t="str">
        <f ca="1">IF($A151&gt;$H$4+1,"",OFFSET('FUNDS DATA'!D148,SELECTED!$G$4-1,0))</f>
        <v/>
      </c>
    </row>
    <row r="152" spans="1:5" x14ac:dyDescent="0.2">
      <c r="A152" s="126" t="str">
        <f t="shared" si="2"/>
        <v/>
      </c>
      <c r="B152" s="126" t="str">
        <f ca="1">IF($A152&gt;$H$4+1,"",OFFSET('FUNDS DATA'!A149,SELECTED!$G$4-1,0))</f>
        <v/>
      </c>
      <c r="C152" s="100" t="str">
        <f ca="1">IF($A152&gt;$H$4+1,"",OFFSET('FUNDS DATA'!B149,SELECTED!$G$4-1,0))</f>
        <v/>
      </c>
      <c r="D152" s="126" t="str">
        <f ca="1">IF($A152&gt;$H$4+1,"",OFFSET('FUNDS DATA'!C149,SELECTED!$G$4-1,0))</f>
        <v/>
      </c>
      <c r="E152" s="126" t="str">
        <f ca="1">IF($A152&gt;$H$4+1,"",OFFSET('FUNDS DATA'!D149,SELECTED!$G$4-1,0))</f>
        <v/>
      </c>
    </row>
    <row r="153" spans="1:5" x14ac:dyDescent="0.2">
      <c r="A153" s="126" t="str">
        <f t="shared" si="2"/>
        <v/>
      </c>
      <c r="B153" s="126" t="str">
        <f ca="1">IF($A153&gt;$H$4+1,"",OFFSET('FUNDS DATA'!A150,SELECTED!$G$4-1,0))</f>
        <v/>
      </c>
      <c r="C153" s="100" t="str">
        <f ca="1">IF($A153&gt;$H$4+1,"",OFFSET('FUNDS DATA'!B150,SELECTED!$G$4-1,0))</f>
        <v/>
      </c>
      <c r="D153" s="126" t="str">
        <f ca="1">IF($A153&gt;$H$4+1,"",OFFSET('FUNDS DATA'!C150,SELECTED!$G$4-1,0))</f>
        <v/>
      </c>
      <c r="E153" s="126" t="str">
        <f ca="1">IF($A153&gt;$H$4+1,"",OFFSET('FUNDS DATA'!D150,SELECTED!$G$4-1,0))</f>
        <v/>
      </c>
    </row>
    <row r="154" spans="1:5" x14ac:dyDescent="0.2">
      <c r="A154" s="126" t="str">
        <f t="shared" si="2"/>
        <v/>
      </c>
      <c r="B154" s="126" t="str">
        <f ca="1">IF($A154&gt;$H$4+1,"",OFFSET('FUNDS DATA'!A151,SELECTED!$G$4-1,0))</f>
        <v/>
      </c>
      <c r="C154" s="100" t="str">
        <f ca="1">IF($A154&gt;$H$4+1,"",OFFSET('FUNDS DATA'!B151,SELECTED!$G$4-1,0))</f>
        <v/>
      </c>
      <c r="D154" s="126" t="str">
        <f ca="1">IF($A154&gt;$H$4+1,"",OFFSET('FUNDS DATA'!C151,SELECTED!$G$4-1,0))</f>
        <v/>
      </c>
      <c r="E154" s="126" t="str">
        <f ca="1">IF($A154&gt;$H$4+1,"",OFFSET('FUNDS DATA'!D151,SELECTED!$G$4-1,0))</f>
        <v/>
      </c>
    </row>
    <row r="155" spans="1:5" x14ac:dyDescent="0.2">
      <c r="A155" s="126" t="str">
        <f t="shared" si="2"/>
        <v/>
      </c>
      <c r="B155" s="126" t="str">
        <f ca="1">IF($A155&gt;$H$4+1,"",OFFSET('FUNDS DATA'!A152,SELECTED!$G$4-1,0))</f>
        <v/>
      </c>
      <c r="C155" s="100" t="str">
        <f ca="1">IF($A155&gt;$H$4+1,"",OFFSET('FUNDS DATA'!B152,SELECTED!$G$4-1,0))</f>
        <v/>
      </c>
      <c r="D155" s="126" t="str">
        <f ca="1">IF($A155&gt;$H$4+1,"",OFFSET('FUNDS DATA'!C152,SELECTED!$G$4-1,0))</f>
        <v/>
      </c>
      <c r="E155" s="126" t="str">
        <f ca="1">IF($A155&gt;$H$4+1,"",OFFSET('FUNDS DATA'!D152,SELECTED!$G$4-1,0))</f>
        <v/>
      </c>
    </row>
    <row r="156" spans="1:5" x14ac:dyDescent="0.2">
      <c r="A156" s="126" t="str">
        <f t="shared" si="2"/>
        <v/>
      </c>
      <c r="B156" s="126" t="str">
        <f ca="1">IF($A156&gt;$H$4+1,"",OFFSET('FUNDS DATA'!A153,SELECTED!$G$4-1,0))</f>
        <v/>
      </c>
      <c r="C156" s="100" t="str">
        <f ca="1">IF($A156&gt;$H$4+1,"",OFFSET('FUNDS DATA'!B153,SELECTED!$G$4-1,0))</f>
        <v/>
      </c>
      <c r="D156" s="126" t="str">
        <f ca="1">IF($A156&gt;$H$4+1,"",OFFSET('FUNDS DATA'!C153,SELECTED!$G$4-1,0))</f>
        <v/>
      </c>
      <c r="E156" s="126" t="str">
        <f ca="1">IF($A156&gt;$H$4+1,"",OFFSET('FUNDS DATA'!D153,SELECTED!$G$4-1,0))</f>
        <v/>
      </c>
    </row>
    <row r="157" spans="1:5" x14ac:dyDescent="0.2">
      <c r="A157" s="126" t="str">
        <f t="shared" si="2"/>
        <v/>
      </c>
      <c r="B157" s="126" t="str">
        <f ca="1">IF($A157&gt;$H$4+1,"",OFFSET('FUNDS DATA'!A154,SELECTED!$G$4-1,0))</f>
        <v/>
      </c>
      <c r="C157" s="100" t="str">
        <f ca="1">IF($A157&gt;$H$4+1,"",OFFSET('FUNDS DATA'!B154,SELECTED!$G$4-1,0))</f>
        <v/>
      </c>
      <c r="D157" s="126" t="str">
        <f ca="1">IF($A157&gt;$H$4+1,"",OFFSET('FUNDS DATA'!C154,SELECTED!$G$4-1,0))</f>
        <v/>
      </c>
      <c r="E157" s="126" t="str">
        <f ca="1">IF($A157&gt;$H$4+1,"",OFFSET('FUNDS DATA'!D154,SELECTED!$G$4-1,0))</f>
        <v/>
      </c>
    </row>
    <row r="158" spans="1:5" x14ac:dyDescent="0.2">
      <c r="A158" s="126" t="str">
        <f t="shared" si="2"/>
        <v/>
      </c>
      <c r="B158" s="126" t="str">
        <f ca="1">IF($A158&gt;$H$4+1,"",OFFSET('FUNDS DATA'!A155,SELECTED!$G$4-1,0))</f>
        <v/>
      </c>
      <c r="C158" s="100" t="str">
        <f ca="1">IF($A158&gt;$H$4+1,"",OFFSET('FUNDS DATA'!B155,SELECTED!$G$4-1,0))</f>
        <v/>
      </c>
      <c r="D158" s="126" t="str">
        <f ca="1">IF($A158&gt;$H$4+1,"",OFFSET('FUNDS DATA'!C155,SELECTED!$G$4-1,0))</f>
        <v/>
      </c>
      <c r="E158" s="126" t="str">
        <f ca="1">IF($A158&gt;$H$4+1,"",OFFSET('FUNDS DATA'!D155,SELECTED!$G$4-1,0))</f>
        <v/>
      </c>
    </row>
    <row r="159" spans="1:5" x14ac:dyDescent="0.2">
      <c r="A159" s="126" t="str">
        <f t="shared" si="2"/>
        <v/>
      </c>
      <c r="B159" s="126" t="str">
        <f ca="1">IF($A159&gt;$H$4+1,"",OFFSET('FUNDS DATA'!A156,SELECTED!$G$4-1,0))</f>
        <v/>
      </c>
      <c r="C159" s="100" t="str">
        <f ca="1">IF($A159&gt;$H$4+1,"",OFFSET('FUNDS DATA'!B156,SELECTED!$G$4-1,0))</f>
        <v/>
      </c>
      <c r="D159" s="126" t="str">
        <f ca="1">IF($A159&gt;$H$4+1,"",OFFSET('FUNDS DATA'!C156,SELECTED!$G$4-1,0))</f>
        <v/>
      </c>
      <c r="E159" s="126" t="str">
        <f ca="1">IF($A159&gt;$H$4+1,"",OFFSET('FUNDS DATA'!D156,SELECTED!$G$4-1,0))</f>
        <v/>
      </c>
    </row>
    <row r="160" spans="1:5" x14ac:dyDescent="0.2">
      <c r="A160" s="126" t="str">
        <f t="shared" si="2"/>
        <v/>
      </c>
      <c r="B160" s="126" t="str">
        <f ca="1">IF($A160&gt;$H$4+1,"",OFFSET('FUNDS DATA'!A157,SELECTED!$G$4-1,0))</f>
        <v/>
      </c>
      <c r="C160" s="100" t="str">
        <f ca="1">IF($A160&gt;$H$4+1,"",OFFSET('FUNDS DATA'!B157,SELECTED!$G$4-1,0))</f>
        <v/>
      </c>
      <c r="D160" s="126" t="str">
        <f ca="1">IF($A160&gt;$H$4+1,"",OFFSET('FUNDS DATA'!C157,SELECTED!$G$4-1,0))</f>
        <v/>
      </c>
      <c r="E160" s="126" t="str">
        <f ca="1">IF($A160&gt;$H$4+1,"",OFFSET('FUNDS DATA'!D157,SELECTED!$G$4-1,0))</f>
        <v/>
      </c>
    </row>
    <row r="161" spans="1:5" x14ac:dyDescent="0.2">
      <c r="A161" s="126" t="str">
        <f t="shared" si="2"/>
        <v/>
      </c>
      <c r="B161" s="126" t="str">
        <f ca="1">IF($A161&gt;$H$4+1,"",OFFSET('FUNDS DATA'!A158,SELECTED!$G$4-1,0))</f>
        <v/>
      </c>
      <c r="C161" s="100" t="str">
        <f ca="1">IF($A161&gt;$H$4+1,"",OFFSET('FUNDS DATA'!B158,SELECTED!$G$4-1,0))</f>
        <v/>
      </c>
      <c r="D161" s="126" t="str">
        <f ca="1">IF($A161&gt;$H$4+1,"",OFFSET('FUNDS DATA'!C158,SELECTED!$G$4-1,0))</f>
        <v/>
      </c>
      <c r="E161" s="126" t="str">
        <f ca="1">IF($A161&gt;$H$4+1,"",OFFSET('FUNDS DATA'!D158,SELECTED!$G$4-1,0))</f>
        <v/>
      </c>
    </row>
    <row r="162" spans="1:5" x14ac:dyDescent="0.2">
      <c r="A162" s="126" t="str">
        <f t="shared" si="2"/>
        <v/>
      </c>
      <c r="B162" s="126" t="str">
        <f ca="1">IF($A162&gt;$H$4+1,"",OFFSET('FUNDS DATA'!A159,SELECTED!$G$4-1,0))</f>
        <v/>
      </c>
      <c r="C162" s="100" t="str">
        <f ca="1">IF($A162&gt;$H$4+1,"",OFFSET('FUNDS DATA'!B159,SELECTED!$G$4-1,0))</f>
        <v/>
      </c>
      <c r="D162" s="126" t="str">
        <f ca="1">IF($A162&gt;$H$4+1,"",OFFSET('FUNDS DATA'!C159,SELECTED!$G$4-1,0))</f>
        <v/>
      </c>
      <c r="E162" s="126" t="str">
        <f ca="1">IF($A162&gt;$H$4+1,"",OFFSET('FUNDS DATA'!D159,SELECTED!$G$4-1,0))</f>
        <v/>
      </c>
    </row>
    <row r="163" spans="1:5" x14ac:dyDescent="0.2">
      <c r="A163" s="126" t="str">
        <f t="shared" si="2"/>
        <v/>
      </c>
      <c r="B163" s="126" t="str">
        <f ca="1">IF($A163&gt;$H$4+1,"",OFFSET('FUNDS DATA'!A160,SELECTED!$G$4-1,0))</f>
        <v/>
      </c>
      <c r="C163" s="100" t="str">
        <f ca="1">IF($A163&gt;$H$4+1,"",OFFSET('FUNDS DATA'!B160,SELECTED!$G$4-1,0))</f>
        <v/>
      </c>
      <c r="D163" s="126" t="str">
        <f ca="1">IF($A163&gt;$H$4+1,"",OFFSET('FUNDS DATA'!C160,SELECTED!$G$4-1,0))</f>
        <v/>
      </c>
      <c r="E163" s="126" t="str">
        <f ca="1">IF($A163&gt;$H$4+1,"",OFFSET('FUNDS DATA'!D160,SELECTED!$G$4-1,0))</f>
        <v/>
      </c>
    </row>
    <row r="164" spans="1:5" x14ac:dyDescent="0.2">
      <c r="A164" s="126" t="str">
        <f t="shared" si="2"/>
        <v/>
      </c>
      <c r="B164" s="126" t="str">
        <f ca="1">IF($A164&gt;$H$4+1,"",OFFSET('FUNDS DATA'!A161,SELECTED!$G$4-1,0))</f>
        <v/>
      </c>
      <c r="C164" s="100" t="str">
        <f ca="1">IF($A164&gt;$H$4+1,"",OFFSET('FUNDS DATA'!B161,SELECTED!$G$4-1,0))</f>
        <v/>
      </c>
      <c r="D164" s="126" t="str">
        <f ca="1">IF($A164&gt;$H$4+1,"",OFFSET('FUNDS DATA'!C161,SELECTED!$G$4-1,0))</f>
        <v/>
      </c>
      <c r="E164" s="126" t="str">
        <f ca="1">IF($A164&gt;$H$4+1,"",OFFSET('FUNDS DATA'!D161,SELECTED!$G$4-1,0))</f>
        <v/>
      </c>
    </row>
    <row r="165" spans="1:5" x14ac:dyDescent="0.2">
      <c r="A165" s="126" t="str">
        <f t="shared" si="2"/>
        <v/>
      </c>
      <c r="B165" s="126" t="str">
        <f ca="1">IF($A165&gt;$H$4+1,"",OFFSET('FUNDS DATA'!A162,SELECTED!$G$4-1,0))</f>
        <v/>
      </c>
      <c r="C165" s="100" t="str">
        <f ca="1">IF($A165&gt;$H$4+1,"",OFFSET('FUNDS DATA'!B162,SELECTED!$G$4-1,0))</f>
        <v/>
      </c>
      <c r="D165" s="126" t="str">
        <f ca="1">IF($A165&gt;$H$4+1,"",OFFSET('FUNDS DATA'!C162,SELECTED!$G$4-1,0))</f>
        <v/>
      </c>
      <c r="E165" s="126" t="str">
        <f ca="1">IF($A165&gt;$H$4+1,"",OFFSET('FUNDS DATA'!D162,SELECTED!$G$4-1,0))</f>
        <v/>
      </c>
    </row>
    <row r="166" spans="1:5" x14ac:dyDescent="0.2">
      <c r="A166" s="126" t="str">
        <f t="shared" si="2"/>
        <v/>
      </c>
      <c r="B166" s="126" t="str">
        <f ca="1">IF($A166&gt;$H$4+1,"",OFFSET('FUNDS DATA'!A163,SELECTED!$G$4-1,0))</f>
        <v/>
      </c>
      <c r="C166" s="100" t="str">
        <f ca="1">IF($A166&gt;$H$4+1,"",OFFSET('FUNDS DATA'!B163,SELECTED!$G$4-1,0))</f>
        <v/>
      </c>
      <c r="D166" s="126" t="str">
        <f ca="1">IF($A166&gt;$H$4+1,"",OFFSET('FUNDS DATA'!C163,SELECTED!$G$4-1,0))</f>
        <v/>
      </c>
      <c r="E166" s="126" t="str">
        <f ca="1">IF($A166&gt;$H$4+1,"",OFFSET('FUNDS DATA'!D163,SELECTED!$G$4-1,0))</f>
        <v/>
      </c>
    </row>
    <row r="167" spans="1:5" x14ac:dyDescent="0.2">
      <c r="A167" s="126" t="str">
        <f t="shared" si="2"/>
        <v/>
      </c>
      <c r="B167" s="126" t="str">
        <f ca="1">IF($A167&gt;$H$4+1,"",OFFSET('FUNDS DATA'!A164,SELECTED!$G$4-1,0))</f>
        <v/>
      </c>
      <c r="C167" s="100" t="str">
        <f ca="1">IF($A167&gt;$H$4+1,"",OFFSET('FUNDS DATA'!B164,SELECTED!$G$4-1,0))</f>
        <v/>
      </c>
      <c r="D167" s="126" t="str">
        <f ca="1">IF($A167&gt;$H$4+1,"",OFFSET('FUNDS DATA'!C164,SELECTED!$G$4-1,0))</f>
        <v/>
      </c>
      <c r="E167" s="126" t="str">
        <f ca="1">IF($A167&gt;$H$4+1,"",OFFSET('FUNDS DATA'!D164,SELECTED!$G$4-1,0))</f>
        <v/>
      </c>
    </row>
    <row r="168" spans="1:5" x14ac:dyDescent="0.2">
      <c r="A168" s="126" t="str">
        <f t="shared" si="2"/>
        <v/>
      </c>
      <c r="B168" s="126" t="str">
        <f ca="1">IF($A168&gt;$H$4+1,"",OFFSET('FUNDS DATA'!A165,SELECTED!$G$4-1,0))</f>
        <v/>
      </c>
      <c r="C168" s="100" t="str">
        <f ca="1">IF($A168&gt;$H$4+1,"",OFFSET('FUNDS DATA'!B165,SELECTED!$G$4-1,0))</f>
        <v/>
      </c>
      <c r="D168" s="126" t="str">
        <f ca="1">IF($A168&gt;$H$4+1,"",OFFSET('FUNDS DATA'!C165,SELECTED!$G$4-1,0))</f>
        <v/>
      </c>
      <c r="E168" s="126" t="str">
        <f ca="1">IF($A168&gt;$H$4+1,"",OFFSET('FUNDS DATA'!D165,SELECTED!$G$4-1,0))</f>
        <v/>
      </c>
    </row>
    <row r="169" spans="1:5" x14ac:dyDescent="0.2">
      <c r="A169" s="126" t="str">
        <f t="shared" si="2"/>
        <v/>
      </c>
      <c r="B169" s="126" t="str">
        <f ca="1">IF($A169&gt;$H$4+1,"",OFFSET('FUNDS DATA'!A166,SELECTED!$G$4-1,0))</f>
        <v/>
      </c>
      <c r="C169" s="100" t="str">
        <f ca="1">IF($A169&gt;$H$4+1,"",OFFSET('FUNDS DATA'!B166,SELECTED!$G$4-1,0))</f>
        <v/>
      </c>
      <c r="D169" s="126" t="str">
        <f ca="1">IF($A169&gt;$H$4+1,"",OFFSET('FUNDS DATA'!C166,SELECTED!$G$4-1,0))</f>
        <v/>
      </c>
      <c r="E169" s="126" t="str">
        <f ca="1">IF($A169&gt;$H$4+1,"",OFFSET('FUNDS DATA'!D166,SELECTED!$G$4-1,0))</f>
        <v/>
      </c>
    </row>
    <row r="170" spans="1:5" x14ac:dyDescent="0.2">
      <c r="A170" s="126" t="str">
        <f t="shared" si="2"/>
        <v/>
      </c>
      <c r="B170" s="126" t="str">
        <f ca="1">IF($A170&gt;$H$4+1,"",OFFSET('FUNDS DATA'!A167,SELECTED!$G$4-1,0))</f>
        <v/>
      </c>
      <c r="C170" s="100" t="str">
        <f ca="1">IF($A170&gt;$H$4+1,"",OFFSET('FUNDS DATA'!B167,SELECTED!$G$4-1,0))</f>
        <v/>
      </c>
      <c r="D170" s="126" t="str">
        <f ca="1">IF($A170&gt;$H$4+1,"",OFFSET('FUNDS DATA'!C167,SELECTED!$G$4-1,0))</f>
        <v/>
      </c>
      <c r="E170" s="126" t="str">
        <f ca="1">IF($A170&gt;$H$4+1,"",OFFSET('FUNDS DATA'!D167,SELECTED!$G$4-1,0))</f>
        <v/>
      </c>
    </row>
    <row r="171" spans="1:5" x14ac:dyDescent="0.2">
      <c r="A171" s="126" t="str">
        <f t="shared" si="2"/>
        <v/>
      </c>
      <c r="B171" s="126" t="str">
        <f ca="1">IF($A171&gt;$H$4+1,"",OFFSET('FUNDS DATA'!A168,SELECTED!$G$4-1,0))</f>
        <v/>
      </c>
      <c r="C171" s="100" t="str">
        <f ca="1">IF($A171&gt;$H$4+1,"",OFFSET('FUNDS DATA'!B168,SELECTED!$G$4-1,0))</f>
        <v/>
      </c>
      <c r="D171" s="126" t="str">
        <f ca="1">IF($A171&gt;$H$4+1,"",OFFSET('FUNDS DATA'!C168,SELECTED!$G$4-1,0))</f>
        <v/>
      </c>
      <c r="E171" s="126" t="str">
        <f ca="1">IF($A171&gt;$H$4+1,"",OFFSET('FUNDS DATA'!D168,SELECTED!$G$4-1,0))</f>
        <v/>
      </c>
    </row>
    <row r="172" spans="1:5" x14ac:dyDescent="0.2">
      <c r="A172" s="126" t="str">
        <f t="shared" si="2"/>
        <v/>
      </c>
      <c r="B172" s="126" t="str">
        <f ca="1">IF($A172&gt;$H$4+1,"",OFFSET('FUNDS DATA'!A169,SELECTED!$G$4-1,0))</f>
        <v/>
      </c>
      <c r="C172" s="100" t="str">
        <f ca="1">IF($A172&gt;$H$4+1,"",OFFSET('FUNDS DATA'!B169,SELECTED!$G$4-1,0))</f>
        <v/>
      </c>
      <c r="D172" s="126" t="str">
        <f ca="1">IF($A172&gt;$H$4+1,"",OFFSET('FUNDS DATA'!C169,SELECTED!$G$4-1,0))</f>
        <v/>
      </c>
      <c r="E172" s="126" t="str">
        <f ca="1">IF($A172&gt;$H$4+1,"",OFFSET('FUNDS DATA'!D169,SELECTED!$G$4-1,0))</f>
        <v/>
      </c>
    </row>
    <row r="173" spans="1:5" x14ac:dyDescent="0.2">
      <c r="A173" s="126" t="str">
        <f t="shared" si="2"/>
        <v/>
      </c>
      <c r="B173" s="126" t="str">
        <f ca="1">IF($A173&gt;$H$4+1,"",OFFSET('FUNDS DATA'!A170,SELECTED!$G$4-1,0))</f>
        <v/>
      </c>
      <c r="C173" s="100" t="str">
        <f ca="1">IF($A173&gt;$H$4+1,"",OFFSET('FUNDS DATA'!B170,SELECTED!$G$4-1,0))</f>
        <v/>
      </c>
      <c r="D173" s="126" t="str">
        <f ca="1">IF($A173&gt;$H$4+1,"",OFFSET('FUNDS DATA'!C170,SELECTED!$G$4-1,0))</f>
        <v/>
      </c>
      <c r="E173" s="126" t="str">
        <f ca="1">IF($A173&gt;$H$4+1,"",OFFSET('FUNDS DATA'!D170,SELECTED!$G$4-1,0))</f>
        <v/>
      </c>
    </row>
    <row r="174" spans="1:5" x14ac:dyDescent="0.2">
      <c r="A174" s="126" t="str">
        <f t="shared" si="2"/>
        <v/>
      </c>
      <c r="B174" s="126" t="str">
        <f ca="1">IF($A174&gt;$H$4+1,"",OFFSET('FUNDS DATA'!A171,SELECTED!$G$4-1,0))</f>
        <v/>
      </c>
      <c r="C174" s="100" t="str">
        <f ca="1">IF($A174&gt;$H$4+1,"",OFFSET('FUNDS DATA'!B171,SELECTED!$G$4-1,0))</f>
        <v/>
      </c>
      <c r="D174" s="126" t="str">
        <f ca="1">IF($A174&gt;$H$4+1,"",OFFSET('FUNDS DATA'!C171,SELECTED!$G$4-1,0))</f>
        <v/>
      </c>
      <c r="E174" s="126" t="str">
        <f ca="1">IF($A174&gt;$H$4+1,"",OFFSET('FUNDS DATA'!D171,SELECTED!$G$4-1,0))</f>
        <v/>
      </c>
    </row>
    <row r="175" spans="1:5" x14ac:dyDescent="0.2">
      <c r="A175" s="126" t="str">
        <f t="shared" si="2"/>
        <v/>
      </c>
      <c r="B175" s="126" t="str">
        <f ca="1">IF($A175&gt;$H$4+1,"",OFFSET('FUNDS DATA'!A172,SELECTED!$G$4-1,0))</f>
        <v/>
      </c>
      <c r="C175" s="100" t="str">
        <f ca="1">IF($A175&gt;$H$4+1,"",OFFSET('FUNDS DATA'!B172,SELECTED!$G$4-1,0))</f>
        <v/>
      </c>
      <c r="D175" s="126" t="str">
        <f ca="1">IF($A175&gt;$H$4+1,"",OFFSET('FUNDS DATA'!C172,SELECTED!$G$4-1,0))</f>
        <v/>
      </c>
      <c r="E175" s="126" t="str">
        <f ca="1">IF($A175&gt;$H$4+1,"",OFFSET('FUNDS DATA'!D172,SELECTED!$G$4-1,0))</f>
        <v/>
      </c>
    </row>
    <row r="176" spans="1:5" x14ac:dyDescent="0.2">
      <c r="A176" s="126" t="str">
        <f t="shared" si="2"/>
        <v/>
      </c>
      <c r="B176" s="126" t="str">
        <f ca="1">IF($A176&gt;$H$4+1,"",OFFSET('FUNDS DATA'!A173,SELECTED!$G$4-1,0))</f>
        <v/>
      </c>
      <c r="C176" s="100" t="str">
        <f ca="1">IF($A176&gt;$H$4+1,"",OFFSET('FUNDS DATA'!B173,SELECTED!$G$4-1,0))</f>
        <v/>
      </c>
      <c r="D176" s="126" t="str">
        <f ca="1">IF($A176&gt;$H$4+1,"",OFFSET('FUNDS DATA'!C173,SELECTED!$G$4-1,0))</f>
        <v/>
      </c>
      <c r="E176" s="126" t="str">
        <f ca="1">IF($A176&gt;$H$4+1,"",OFFSET('FUNDS DATA'!D173,SELECTED!$G$4-1,0))</f>
        <v/>
      </c>
    </row>
    <row r="177" spans="1:5" x14ac:dyDescent="0.2">
      <c r="A177" s="126" t="str">
        <f t="shared" si="2"/>
        <v/>
      </c>
      <c r="B177" s="126" t="str">
        <f ca="1">IF($A177&gt;$H$4+1,"",OFFSET('FUNDS DATA'!A174,SELECTED!$G$4-1,0))</f>
        <v/>
      </c>
      <c r="C177" s="100" t="str">
        <f ca="1">IF($A177&gt;$H$4+1,"",OFFSET('FUNDS DATA'!B174,SELECTED!$G$4-1,0))</f>
        <v/>
      </c>
      <c r="D177" s="126" t="str">
        <f ca="1">IF($A177&gt;$H$4+1,"",OFFSET('FUNDS DATA'!C174,SELECTED!$G$4-1,0))</f>
        <v/>
      </c>
      <c r="E177" s="126" t="str">
        <f ca="1">IF($A177&gt;$H$4+1,"",OFFSET('FUNDS DATA'!D174,SELECTED!$G$4-1,0))</f>
        <v/>
      </c>
    </row>
    <row r="178" spans="1:5" x14ac:dyDescent="0.2">
      <c r="A178" s="126" t="str">
        <f t="shared" si="2"/>
        <v/>
      </c>
      <c r="B178" s="126" t="str">
        <f ca="1">IF($A178&gt;$H$4+1,"",OFFSET('FUNDS DATA'!A175,SELECTED!$G$4-1,0))</f>
        <v/>
      </c>
      <c r="C178" s="100" t="str">
        <f ca="1">IF($A178&gt;$H$4+1,"",OFFSET('FUNDS DATA'!B175,SELECTED!$G$4-1,0))</f>
        <v/>
      </c>
      <c r="D178" s="126" t="str">
        <f ca="1">IF($A178&gt;$H$4+1,"",OFFSET('FUNDS DATA'!C175,SELECTED!$G$4-1,0))</f>
        <v/>
      </c>
      <c r="E178" s="126" t="str">
        <f ca="1">IF($A178&gt;$H$4+1,"",OFFSET('FUNDS DATA'!D175,SELECTED!$G$4-1,0))</f>
        <v/>
      </c>
    </row>
    <row r="179" spans="1:5" x14ac:dyDescent="0.2">
      <c r="A179" s="126" t="str">
        <f t="shared" si="2"/>
        <v/>
      </c>
      <c r="B179" s="126" t="str">
        <f ca="1">IF($A179&gt;$H$4+1,"",OFFSET('FUNDS DATA'!A176,SELECTED!$G$4-1,0))</f>
        <v/>
      </c>
      <c r="C179" s="100" t="str">
        <f ca="1">IF($A179&gt;$H$4+1,"",OFFSET('FUNDS DATA'!B176,SELECTED!$G$4-1,0))</f>
        <v/>
      </c>
      <c r="D179" s="126" t="str">
        <f ca="1">IF($A179&gt;$H$4+1,"",OFFSET('FUNDS DATA'!C176,SELECTED!$G$4-1,0))</f>
        <v/>
      </c>
      <c r="E179" s="126" t="str">
        <f ca="1">IF($A179&gt;$H$4+1,"",OFFSET('FUNDS DATA'!D176,SELECTED!$G$4-1,0))</f>
        <v/>
      </c>
    </row>
    <row r="180" spans="1:5" x14ac:dyDescent="0.2">
      <c r="A180" s="126" t="str">
        <f t="shared" si="2"/>
        <v/>
      </c>
      <c r="B180" s="126" t="str">
        <f ca="1">IF($A180&gt;$H$4+1,"",OFFSET('FUNDS DATA'!A177,SELECTED!$G$4-1,0))</f>
        <v/>
      </c>
      <c r="C180" s="100" t="str">
        <f ca="1">IF($A180&gt;$H$4+1,"",OFFSET('FUNDS DATA'!B177,SELECTED!$G$4-1,0))</f>
        <v/>
      </c>
      <c r="D180" s="126" t="str">
        <f ca="1">IF($A180&gt;$H$4+1,"",OFFSET('FUNDS DATA'!C177,SELECTED!$G$4-1,0))</f>
        <v/>
      </c>
      <c r="E180" s="126" t="str">
        <f ca="1">IF($A180&gt;$H$4+1,"",OFFSET('FUNDS DATA'!D177,SELECTED!$G$4-1,0))</f>
        <v/>
      </c>
    </row>
    <row r="181" spans="1:5" x14ac:dyDescent="0.2">
      <c r="A181" s="126" t="str">
        <f t="shared" si="2"/>
        <v/>
      </c>
      <c r="B181" s="126" t="str">
        <f ca="1">IF($A181&gt;$H$4+1,"",OFFSET('FUNDS DATA'!A178,SELECTED!$G$4-1,0))</f>
        <v/>
      </c>
      <c r="C181" s="100" t="str">
        <f ca="1">IF($A181&gt;$H$4+1,"",OFFSET('FUNDS DATA'!B178,SELECTED!$G$4-1,0))</f>
        <v/>
      </c>
      <c r="D181" s="126" t="str">
        <f ca="1">IF($A181&gt;$H$4+1,"",OFFSET('FUNDS DATA'!C178,SELECTED!$G$4-1,0))</f>
        <v/>
      </c>
      <c r="E181" s="126" t="str">
        <f ca="1">IF($A181&gt;$H$4+1,"",OFFSET('FUNDS DATA'!D178,SELECTED!$G$4-1,0))</f>
        <v/>
      </c>
    </row>
    <row r="182" spans="1:5" x14ac:dyDescent="0.2">
      <c r="A182" s="126" t="str">
        <f t="shared" si="2"/>
        <v/>
      </c>
      <c r="B182" s="126" t="str">
        <f ca="1">IF($A182&gt;$H$4+1,"",OFFSET('FUNDS DATA'!A179,SELECTED!$G$4-1,0))</f>
        <v/>
      </c>
      <c r="C182" s="100" t="str">
        <f ca="1">IF($A182&gt;$H$4+1,"",OFFSET('FUNDS DATA'!B179,SELECTED!$G$4-1,0))</f>
        <v/>
      </c>
      <c r="D182" s="126" t="str">
        <f ca="1">IF($A182&gt;$H$4+1,"",OFFSET('FUNDS DATA'!C179,SELECTED!$G$4-1,0))</f>
        <v/>
      </c>
      <c r="E182" s="126" t="str">
        <f ca="1">IF($A182&gt;$H$4+1,"",OFFSET('FUNDS DATA'!D179,SELECTED!$G$4-1,0))</f>
        <v/>
      </c>
    </row>
    <row r="183" spans="1:5" x14ac:dyDescent="0.2">
      <c r="A183" s="126" t="str">
        <f t="shared" si="2"/>
        <v/>
      </c>
      <c r="B183" s="126" t="str">
        <f ca="1">IF($A183&gt;$H$4+1,"",OFFSET('FUNDS DATA'!A180,SELECTED!$G$4-1,0))</f>
        <v/>
      </c>
      <c r="C183" s="100" t="str">
        <f ca="1">IF($A183&gt;$H$4+1,"",OFFSET('FUNDS DATA'!B180,SELECTED!$G$4-1,0))</f>
        <v/>
      </c>
      <c r="D183" s="126" t="str">
        <f ca="1">IF($A183&gt;$H$4+1,"",OFFSET('FUNDS DATA'!C180,SELECTED!$G$4-1,0))</f>
        <v/>
      </c>
      <c r="E183" s="126" t="str">
        <f ca="1">IF($A183&gt;$H$4+1,"",OFFSET('FUNDS DATA'!D180,SELECTED!$G$4-1,0))</f>
        <v/>
      </c>
    </row>
    <row r="184" spans="1:5" x14ac:dyDescent="0.2">
      <c r="A184" s="126" t="str">
        <f t="shared" si="2"/>
        <v/>
      </c>
      <c r="B184" s="126" t="str">
        <f ca="1">IF($A184&gt;$H$4+1,"",OFFSET('FUNDS DATA'!A181,SELECTED!$G$4-1,0))</f>
        <v/>
      </c>
      <c r="C184" s="100" t="str">
        <f ca="1">IF($A184&gt;$H$4+1,"",OFFSET('FUNDS DATA'!B181,SELECTED!$G$4-1,0))</f>
        <v/>
      </c>
      <c r="D184" s="126" t="str">
        <f ca="1">IF($A184&gt;$H$4+1,"",OFFSET('FUNDS DATA'!C181,SELECTED!$G$4-1,0))</f>
        <v/>
      </c>
      <c r="E184" s="126" t="str">
        <f ca="1">IF($A184&gt;$H$4+1,"",OFFSET('FUNDS DATA'!D181,SELECTED!$G$4-1,0))</f>
        <v/>
      </c>
    </row>
    <row r="185" spans="1:5" x14ac:dyDescent="0.2">
      <c r="A185" s="126" t="str">
        <f t="shared" si="2"/>
        <v/>
      </c>
      <c r="B185" s="126" t="str">
        <f ca="1">IF($A185&gt;$H$4+1,"",OFFSET('FUNDS DATA'!A182,SELECTED!$G$4-1,0))</f>
        <v/>
      </c>
      <c r="C185" s="100" t="str">
        <f ca="1">IF($A185&gt;$H$4+1,"",OFFSET('FUNDS DATA'!B182,SELECTED!$G$4-1,0))</f>
        <v/>
      </c>
      <c r="D185" s="126" t="str">
        <f ca="1">IF($A185&gt;$H$4+1,"",OFFSET('FUNDS DATA'!C182,SELECTED!$G$4-1,0))</f>
        <v/>
      </c>
      <c r="E185" s="126" t="str">
        <f ca="1">IF($A185&gt;$H$4+1,"",OFFSET('FUNDS DATA'!D182,SELECTED!$G$4-1,0))</f>
        <v/>
      </c>
    </row>
    <row r="186" spans="1:5" x14ac:dyDescent="0.2">
      <c r="A186" s="126" t="str">
        <f t="shared" si="2"/>
        <v/>
      </c>
      <c r="B186" s="126" t="str">
        <f ca="1">IF($A186&gt;$H$4+1,"",OFFSET('FUNDS DATA'!A183,SELECTED!$G$4-1,0))</f>
        <v/>
      </c>
      <c r="C186" s="100" t="str">
        <f ca="1">IF($A186&gt;$H$4+1,"",OFFSET('FUNDS DATA'!B183,SELECTED!$G$4-1,0))</f>
        <v/>
      </c>
      <c r="D186" s="126" t="str">
        <f ca="1">IF($A186&gt;$H$4+1,"",OFFSET('FUNDS DATA'!C183,SELECTED!$G$4-1,0))</f>
        <v/>
      </c>
      <c r="E186" s="126" t="str">
        <f ca="1">IF($A186&gt;$H$4+1,"",OFFSET('FUNDS DATA'!D183,SELECTED!$G$4-1,0))</f>
        <v/>
      </c>
    </row>
    <row r="187" spans="1:5" x14ac:dyDescent="0.2">
      <c r="A187" s="126" t="str">
        <f t="shared" si="2"/>
        <v/>
      </c>
      <c r="B187" s="126" t="str">
        <f ca="1">IF($A187&gt;$H$4+1,"",OFFSET('FUNDS DATA'!A184,SELECTED!$G$4-1,0))</f>
        <v/>
      </c>
      <c r="C187" s="100" t="str">
        <f ca="1">IF($A187&gt;$H$4+1,"",OFFSET('FUNDS DATA'!B184,SELECTED!$G$4-1,0))</f>
        <v/>
      </c>
      <c r="D187" s="126" t="str">
        <f ca="1">IF($A187&gt;$H$4+1,"",OFFSET('FUNDS DATA'!C184,SELECTED!$G$4-1,0))</f>
        <v/>
      </c>
      <c r="E187" s="126" t="str">
        <f ca="1">IF($A187&gt;$H$4+1,"",OFFSET('FUNDS DATA'!D184,SELECTED!$G$4-1,0))</f>
        <v/>
      </c>
    </row>
    <row r="188" spans="1:5" x14ac:dyDescent="0.2">
      <c r="A188" s="126" t="str">
        <f t="shared" si="2"/>
        <v/>
      </c>
      <c r="B188" s="126" t="str">
        <f ca="1">IF($A188&gt;$H$4+1,"",OFFSET('FUNDS DATA'!A185,SELECTED!$G$4-1,0))</f>
        <v/>
      </c>
      <c r="C188" s="100" t="str">
        <f ca="1">IF($A188&gt;$H$4+1,"",OFFSET('FUNDS DATA'!B185,SELECTED!$G$4-1,0))</f>
        <v/>
      </c>
      <c r="D188" s="126" t="str">
        <f ca="1">IF($A188&gt;$H$4+1,"",OFFSET('FUNDS DATA'!C185,SELECTED!$G$4-1,0))</f>
        <v/>
      </c>
      <c r="E188" s="126" t="str">
        <f ca="1">IF($A188&gt;$H$4+1,"",OFFSET('FUNDS DATA'!D185,SELECTED!$G$4-1,0))</f>
        <v/>
      </c>
    </row>
    <row r="189" spans="1:5" x14ac:dyDescent="0.2">
      <c r="A189" s="126" t="str">
        <f t="shared" si="2"/>
        <v/>
      </c>
      <c r="B189" s="126" t="str">
        <f ca="1">IF($A189&gt;$H$4+1,"",OFFSET('FUNDS DATA'!A186,SELECTED!$G$4-1,0))</f>
        <v/>
      </c>
      <c r="C189" s="100" t="str">
        <f ca="1">IF($A189&gt;$H$4+1,"",OFFSET('FUNDS DATA'!B186,SELECTED!$G$4-1,0))</f>
        <v/>
      </c>
      <c r="D189" s="126" t="str">
        <f ca="1">IF($A189&gt;$H$4+1,"",OFFSET('FUNDS DATA'!C186,SELECTED!$G$4-1,0))</f>
        <v/>
      </c>
      <c r="E189" s="126" t="str">
        <f ca="1">IF($A189&gt;$H$4+1,"",OFFSET('FUNDS DATA'!D186,SELECTED!$G$4-1,0))</f>
        <v/>
      </c>
    </row>
    <row r="190" spans="1:5" x14ac:dyDescent="0.2">
      <c r="A190" s="126" t="str">
        <f t="shared" si="2"/>
        <v/>
      </c>
      <c r="B190" s="126" t="str">
        <f ca="1">IF($A190&gt;$H$4+1,"",OFFSET('FUNDS DATA'!A187,SELECTED!$G$4-1,0))</f>
        <v/>
      </c>
      <c r="C190" s="100" t="str">
        <f ca="1">IF($A190&gt;$H$4+1,"",OFFSET('FUNDS DATA'!B187,SELECTED!$G$4-1,0))</f>
        <v/>
      </c>
      <c r="D190" s="126" t="str">
        <f ca="1">IF($A190&gt;$H$4+1,"",OFFSET('FUNDS DATA'!C187,SELECTED!$G$4-1,0))</f>
        <v/>
      </c>
      <c r="E190" s="126" t="str">
        <f ca="1">IF($A190&gt;$H$4+1,"",OFFSET('FUNDS DATA'!D187,SELECTED!$G$4-1,0))</f>
        <v/>
      </c>
    </row>
    <row r="191" spans="1:5" x14ac:dyDescent="0.2">
      <c r="A191" s="126" t="str">
        <f t="shared" si="2"/>
        <v/>
      </c>
      <c r="B191" s="126" t="str">
        <f ca="1">IF($A191&gt;$H$4+1,"",OFFSET('FUNDS DATA'!A188,SELECTED!$G$4-1,0))</f>
        <v/>
      </c>
      <c r="C191" s="100" t="str">
        <f ca="1">IF($A191&gt;$H$4+1,"",OFFSET('FUNDS DATA'!B188,SELECTED!$G$4-1,0))</f>
        <v/>
      </c>
      <c r="D191" s="126" t="str">
        <f ca="1">IF($A191&gt;$H$4+1,"",OFFSET('FUNDS DATA'!C188,SELECTED!$G$4-1,0))</f>
        <v/>
      </c>
      <c r="E191" s="126" t="str">
        <f ca="1">IF($A191&gt;$H$4+1,"",OFFSET('FUNDS DATA'!D188,SELECTED!$G$4-1,0))</f>
        <v/>
      </c>
    </row>
    <row r="192" spans="1:5" x14ac:dyDescent="0.2">
      <c r="A192" s="126" t="str">
        <f t="shared" si="2"/>
        <v/>
      </c>
      <c r="B192" s="126" t="str">
        <f ca="1">IF($A192&gt;$H$4+1,"",OFFSET('FUNDS DATA'!A189,SELECTED!$G$4-1,0))</f>
        <v/>
      </c>
      <c r="C192" s="100" t="str">
        <f ca="1">IF($A192&gt;$H$4+1,"",OFFSET('FUNDS DATA'!B189,SELECTED!$G$4-1,0))</f>
        <v/>
      </c>
      <c r="D192" s="126" t="str">
        <f ca="1">IF($A192&gt;$H$4+1,"",OFFSET('FUNDS DATA'!C189,SELECTED!$G$4-1,0))</f>
        <v/>
      </c>
      <c r="E192" s="126" t="str">
        <f ca="1">IF($A192&gt;$H$4+1,"",OFFSET('FUNDS DATA'!D189,SELECTED!$G$4-1,0))</f>
        <v/>
      </c>
    </row>
    <row r="193" spans="1:5" x14ac:dyDescent="0.2">
      <c r="A193" s="126" t="str">
        <f t="shared" si="2"/>
        <v/>
      </c>
      <c r="B193" s="126" t="str">
        <f ca="1">IF($A193&gt;$H$4+1,"",OFFSET('FUNDS DATA'!A190,SELECTED!$G$4-1,0))</f>
        <v/>
      </c>
      <c r="C193" s="100" t="str">
        <f ca="1">IF($A193&gt;$H$4+1,"",OFFSET('FUNDS DATA'!B190,SELECTED!$G$4-1,0))</f>
        <v/>
      </c>
      <c r="D193" s="126" t="str">
        <f ca="1">IF($A193&gt;$H$4+1,"",OFFSET('FUNDS DATA'!C190,SELECTED!$G$4-1,0))</f>
        <v/>
      </c>
      <c r="E193" s="126" t="str">
        <f ca="1">IF($A193&gt;$H$4+1,"",OFFSET('FUNDS DATA'!D190,SELECTED!$G$4-1,0))</f>
        <v/>
      </c>
    </row>
    <row r="194" spans="1:5" x14ac:dyDescent="0.2">
      <c r="A194" s="126" t="str">
        <f t="shared" si="2"/>
        <v/>
      </c>
      <c r="B194" s="126" t="str">
        <f ca="1">IF($A194&gt;$H$4+1,"",OFFSET('FUNDS DATA'!A191,SELECTED!$G$4-1,0))</f>
        <v/>
      </c>
      <c r="C194" s="100" t="str">
        <f ca="1">IF($A194&gt;$H$4+1,"",OFFSET('FUNDS DATA'!B191,SELECTED!$G$4-1,0))</f>
        <v/>
      </c>
      <c r="D194" s="126" t="str">
        <f ca="1">IF($A194&gt;$H$4+1,"",OFFSET('FUNDS DATA'!C191,SELECTED!$G$4-1,0))</f>
        <v/>
      </c>
      <c r="E194" s="126" t="str">
        <f ca="1">IF($A194&gt;$H$4+1,"",OFFSET('FUNDS DATA'!D191,SELECTED!$G$4-1,0))</f>
        <v/>
      </c>
    </row>
    <row r="195" spans="1:5" x14ac:dyDescent="0.2">
      <c r="A195" s="126" t="str">
        <f t="shared" si="2"/>
        <v/>
      </c>
      <c r="B195" s="126" t="str">
        <f ca="1">IF($A195&gt;$H$4+1,"",OFFSET('FUNDS DATA'!A192,SELECTED!$G$4-1,0))</f>
        <v/>
      </c>
      <c r="C195" s="100" t="str">
        <f ca="1">IF($A195&gt;$H$4+1,"",OFFSET('FUNDS DATA'!B192,SELECTED!$G$4-1,0))</f>
        <v/>
      </c>
      <c r="D195" s="126" t="str">
        <f ca="1">IF($A195&gt;$H$4+1,"",OFFSET('FUNDS DATA'!C192,SELECTED!$G$4-1,0))</f>
        <v/>
      </c>
      <c r="E195" s="126" t="str">
        <f ca="1">IF($A195&gt;$H$4+1,"",OFFSET('FUNDS DATA'!D192,SELECTED!$G$4-1,0))</f>
        <v/>
      </c>
    </row>
    <row r="196" spans="1:5" x14ac:dyDescent="0.2">
      <c r="A196" s="126" t="str">
        <f t="shared" si="2"/>
        <v/>
      </c>
      <c r="B196" s="126" t="str">
        <f ca="1">IF($A196&gt;$H$4+1,"",OFFSET('FUNDS DATA'!A193,SELECTED!$G$4-1,0))</f>
        <v/>
      </c>
      <c r="C196" s="100" t="str">
        <f ca="1">IF($A196&gt;$H$4+1,"",OFFSET('FUNDS DATA'!B193,SELECTED!$G$4-1,0))</f>
        <v/>
      </c>
      <c r="D196" s="126" t="str">
        <f ca="1">IF($A196&gt;$H$4+1,"",OFFSET('FUNDS DATA'!C193,SELECTED!$G$4-1,0))</f>
        <v/>
      </c>
      <c r="E196" s="126" t="str">
        <f ca="1">IF($A196&gt;$H$4+1,"",OFFSET('FUNDS DATA'!D193,SELECTED!$G$4-1,0))</f>
        <v/>
      </c>
    </row>
    <row r="197" spans="1:5" x14ac:dyDescent="0.2">
      <c r="A197" s="126" t="str">
        <f t="shared" si="2"/>
        <v/>
      </c>
      <c r="B197" s="126" t="str">
        <f ca="1">IF($A197&gt;$H$4+1,"",OFFSET('FUNDS DATA'!A194,SELECTED!$G$4-1,0))</f>
        <v/>
      </c>
      <c r="C197" s="100" t="str">
        <f ca="1">IF($A197&gt;$H$4+1,"",OFFSET('FUNDS DATA'!B194,SELECTED!$G$4-1,0))</f>
        <v/>
      </c>
      <c r="D197" s="126" t="str">
        <f ca="1">IF($A197&gt;$H$4+1,"",OFFSET('FUNDS DATA'!C194,SELECTED!$G$4-1,0))</f>
        <v/>
      </c>
      <c r="E197" s="126" t="str">
        <f ca="1">IF($A197&gt;$H$4+1,"",OFFSET('FUNDS DATA'!D194,SELECTED!$G$4-1,0))</f>
        <v/>
      </c>
    </row>
    <row r="198" spans="1:5" x14ac:dyDescent="0.2">
      <c r="A198" s="126" t="str">
        <f t="shared" ref="A198:A261" si="3">IF(A197&lt;$H$4,A197+1,"")</f>
        <v/>
      </c>
      <c r="B198" s="126" t="str">
        <f ca="1">IF($A198&gt;$H$4+1,"",OFFSET('FUNDS DATA'!A195,SELECTED!$G$4-1,0))</f>
        <v/>
      </c>
      <c r="C198" s="100" t="str">
        <f ca="1">IF($A198&gt;$H$4+1,"",OFFSET('FUNDS DATA'!B195,SELECTED!$G$4-1,0))</f>
        <v/>
      </c>
      <c r="D198" s="126" t="str">
        <f ca="1">IF($A198&gt;$H$4+1,"",OFFSET('FUNDS DATA'!C195,SELECTED!$G$4-1,0))</f>
        <v/>
      </c>
      <c r="E198" s="126" t="str">
        <f ca="1">IF($A198&gt;$H$4+1,"",OFFSET('FUNDS DATA'!D195,SELECTED!$G$4-1,0))</f>
        <v/>
      </c>
    </row>
    <row r="199" spans="1:5" x14ac:dyDescent="0.2">
      <c r="A199" s="126" t="str">
        <f t="shared" si="3"/>
        <v/>
      </c>
      <c r="B199" s="126" t="str">
        <f ca="1">IF($A199&gt;$H$4+1,"",OFFSET('FUNDS DATA'!A196,SELECTED!$G$4-1,0))</f>
        <v/>
      </c>
      <c r="C199" s="100" t="str">
        <f ca="1">IF($A199&gt;$H$4+1,"",OFFSET('FUNDS DATA'!B196,SELECTED!$G$4-1,0))</f>
        <v/>
      </c>
      <c r="D199" s="126" t="str">
        <f ca="1">IF($A199&gt;$H$4+1,"",OFFSET('FUNDS DATA'!C196,SELECTED!$G$4-1,0))</f>
        <v/>
      </c>
      <c r="E199" s="126" t="str">
        <f ca="1">IF($A199&gt;$H$4+1,"",OFFSET('FUNDS DATA'!D196,SELECTED!$G$4-1,0))</f>
        <v/>
      </c>
    </row>
    <row r="200" spans="1:5" x14ac:dyDescent="0.2">
      <c r="A200" s="126" t="str">
        <f t="shared" si="3"/>
        <v/>
      </c>
      <c r="B200" s="126" t="str">
        <f ca="1">IF($A200&gt;$H$4+1,"",OFFSET('FUNDS DATA'!A197,SELECTED!$G$4-1,0))</f>
        <v/>
      </c>
      <c r="C200" s="100" t="str">
        <f ca="1">IF($A200&gt;$H$4+1,"",OFFSET('FUNDS DATA'!B197,SELECTED!$G$4-1,0))</f>
        <v/>
      </c>
      <c r="D200" s="126" t="str">
        <f ca="1">IF($A200&gt;$H$4+1,"",OFFSET('FUNDS DATA'!C197,SELECTED!$G$4-1,0))</f>
        <v/>
      </c>
      <c r="E200" s="126" t="str">
        <f ca="1">IF($A200&gt;$H$4+1,"",OFFSET('FUNDS DATA'!D197,SELECTED!$G$4-1,0))</f>
        <v/>
      </c>
    </row>
    <row r="201" spans="1:5" x14ac:dyDescent="0.2">
      <c r="A201" s="126" t="str">
        <f t="shared" si="3"/>
        <v/>
      </c>
      <c r="B201" s="126" t="str">
        <f ca="1">IF($A201&gt;$H$4+1,"",OFFSET('FUNDS DATA'!A198,SELECTED!$G$4-1,0))</f>
        <v/>
      </c>
      <c r="C201" s="100" t="str">
        <f ca="1">IF($A201&gt;$H$4+1,"",OFFSET('FUNDS DATA'!B198,SELECTED!$G$4-1,0))</f>
        <v/>
      </c>
      <c r="D201" s="126" t="str">
        <f ca="1">IF($A201&gt;$H$4+1,"",OFFSET('FUNDS DATA'!C198,SELECTED!$G$4-1,0))</f>
        <v/>
      </c>
      <c r="E201" s="126" t="str">
        <f ca="1">IF($A201&gt;$H$4+1,"",OFFSET('FUNDS DATA'!D198,SELECTED!$G$4-1,0))</f>
        <v/>
      </c>
    </row>
    <row r="202" spans="1:5" x14ac:dyDescent="0.2">
      <c r="A202" s="126" t="str">
        <f t="shared" si="3"/>
        <v/>
      </c>
      <c r="B202" s="126" t="str">
        <f ca="1">IF($A202&gt;$H$4+1,"",OFFSET('FUNDS DATA'!A199,SELECTED!$G$4-1,0))</f>
        <v/>
      </c>
      <c r="C202" s="100" t="str">
        <f ca="1">IF($A202&gt;$H$4+1,"",OFFSET('FUNDS DATA'!B199,SELECTED!$G$4-1,0))</f>
        <v/>
      </c>
      <c r="D202" s="126" t="str">
        <f ca="1">IF($A202&gt;$H$4+1,"",OFFSET('FUNDS DATA'!C199,SELECTED!$G$4-1,0))</f>
        <v/>
      </c>
      <c r="E202" s="126" t="str">
        <f ca="1">IF($A202&gt;$H$4+1,"",OFFSET('FUNDS DATA'!D199,SELECTED!$G$4-1,0))</f>
        <v/>
      </c>
    </row>
    <row r="203" spans="1:5" x14ac:dyDescent="0.2">
      <c r="A203" s="126" t="str">
        <f t="shared" si="3"/>
        <v/>
      </c>
      <c r="B203" s="126" t="str">
        <f ca="1">IF($A203&gt;$H$4+1,"",OFFSET('FUNDS DATA'!A200,SELECTED!$G$4-1,0))</f>
        <v/>
      </c>
      <c r="C203" s="100" t="str">
        <f ca="1">IF($A203&gt;$H$4+1,"",OFFSET('FUNDS DATA'!B200,SELECTED!$G$4-1,0))</f>
        <v/>
      </c>
      <c r="D203" s="126" t="str">
        <f ca="1">IF($A203&gt;$H$4+1,"",OFFSET('FUNDS DATA'!C200,SELECTED!$G$4-1,0))</f>
        <v/>
      </c>
      <c r="E203" s="126" t="str">
        <f ca="1">IF($A203&gt;$H$4+1,"",OFFSET('FUNDS DATA'!D200,SELECTED!$G$4-1,0))</f>
        <v/>
      </c>
    </row>
    <row r="204" spans="1:5" x14ac:dyDescent="0.2">
      <c r="A204" s="126" t="str">
        <f t="shared" si="3"/>
        <v/>
      </c>
      <c r="B204" s="126" t="str">
        <f ca="1">IF($A204&gt;$H$4+1,"",OFFSET('FUNDS DATA'!A201,SELECTED!$G$4-1,0))</f>
        <v/>
      </c>
      <c r="C204" s="100" t="str">
        <f ca="1">IF($A204&gt;$H$4+1,"",OFFSET('FUNDS DATA'!B201,SELECTED!$G$4-1,0))</f>
        <v/>
      </c>
      <c r="D204" s="126" t="str">
        <f ca="1">IF($A204&gt;$H$4+1,"",OFFSET('FUNDS DATA'!C201,SELECTED!$G$4-1,0))</f>
        <v/>
      </c>
      <c r="E204" s="126" t="str">
        <f ca="1">IF($A204&gt;$H$4+1,"",OFFSET('FUNDS DATA'!D201,SELECTED!$G$4-1,0))</f>
        <v/>
      </c>
    </row>
    <row r="205" spans="1:5" x14ac:dyDescent="0.2">
      <c r="A205" s="126" t="str">
        <f t="shared" si="3"/>
        <v/>
      </c>
      <c r="B205" s="126" t="str">
        <f ca="1">IF($A205&gt;$H$4+1,"",OFFSET('FUNDS DATA'!A202,SELECTED!$G$4-1,0))</f>
        <v/>
      </c>
      <c r="C205" s="100" t="str">
        <f ca="1">IF($A205&gt;$H$4+1,"",OFFSET('FUNDS DATA'!B202,SELECTED!$G$4-1,0))</f>
        <v/>
      </c>
      <c r="D205" s="126" t="str">
        <f ca="1">IF($A205&gt;$H$4+1,"",OFFSET('FUNDS DATA'!C202,SELECTED!$G$4-1,0))</f>
        <v/>
      </c>
      <c r="E205" s="126" t="str">
        <f ca="1">IF($A205&gt;$H$4+1,"",OFFSET('FUNDS DATA'!D202,SELECTED!$G$4-1,0))</f>
        <v/>
      </c>
    </row>
    <row r="206" spans="1:5" x14ac:dyDescent="0.2">
      <c r="A206" s="126" t="str">
        <f t="shared" si="3"/>
        <v/>
      </c>
      <c r="B206" s="126" t="str">
        <f ca="1">IF($A206&gt;$H$4+1,"",OFFSET('FUNDS DATA'!A203,SELECTED!$G$4-1,0))</f>
        <v/>
      </c>
      <c r="C206" s="100" t="str">
        <f ca="1">IF($A206&gt;$H$4+1,"",OFFSET('FUNDS DATA'!B203,SELECTED!$G$4-1,0))</f>
        <v/>
      </c>
      <c r="D206" s="126" t="str">
        <f ca="1">IF($A206&gt;$H$4+1,"",OFFSET('FUNDS DATA'!C203,SELECTED!$G$4-1,0))</f>
        <v/>
      </c>
      <c r="E206" s="126" t="str">
        <f ca="1">IF($A206&gt;$H$4+1,"",OFFSET('FUNDS DATA'!D203,SELECTED!$G$4-1,0))</f>
        <v/>
      </c>
    </row>
    <row r="207" spans="1:5" x14ac:dyDescent="0.2">
      <c r="A207" s="126" t="str">
        <f t="shared" si="3"/>
        <v/>
      </c>
      <c r="B207" s="126" t="str">
        <f ca="1">IF($A207&gt;$H$4+1,"",OFFSET('FUNDS DATA'!A204,SELECTED!$G$4-1,0))</f>
        <v/>
      </c>
      <c r="C207" s="100" t="str">
        <f ca="1">IF($A207&gt;$H$4+1,"",OFFSET('FUNDS DATA'!B204,SELECTED!$G$4-1,0))</f>
        <v/>
      </c>
      <c r="D207" s="126" t="str">
        <f ca="1">IF($A207&gt;$H$4+1,"",OFFSET('FUNDS DATA'!C204,SELECTED!$G$4-1,0))</f>
        <v/>
      </c>
      <c r="E207" s="126" t="str">
        <f ca="1">IF($A207&gt;$H$4+1,"",OFFSET('FUNDS DATA'!D204,SELECTED!$G$4-1,0))</f>
        <v/>
      </c>
    </row>
    <row r="208" spans="1:5" x14ac:dyDescent="0.2">
      <c r="A208" s="126" t="str">
        <f t="shared" si="3"/>
        <v/>
      </c>
      <c r="B208" s="126" t="str">
        <f ca="1">IF($A208&gt;$H$4+1,"",OFFSET('FUNDS DATA'!A205,SELECTED!$G$4-1,0))</f>
        <v/>
      </c>
      <c r="C208" s="100" t="str">
        <f ca="1">IF($A208&gt;$H$4+1,"",OFFSET('FUNDS DATA'!B205,SELECTED!$G$4-1,0))</f>
        <v/>
      </c>
      <c r="D208" s="126" t="str">
        <f ca="1">IF($A208&gt;$H$4+1,"",OFFSET('FUNDS DATA'!C205,SELECTED!$G$4-1,0))</f>
        <v/>
      </c>
      <c r="E208" s="126" t="str">
        <f ca="1">IF($A208&gt;$H$4+1,"",OFFSET('FUNDS DATA'!D205,SELECTED!$G$4-1,0))</f>
        <v/>
      </c>
    </row>
    <row r="209" spans="1:5" x14ac:dyDescent="0.2">
      <c r="A209" s="126" t="str">
        <f t="shared" si="3"/>
        <v/>
      </c>
      <c r="B209" s="126" t="str">
        <f ca="1">IF($A209&gt;$H$4+1,"",OFFSET('FUNDS DATA'!A206,SELECTED!$G$4-1,0))</f>
        <v/>
      </c>
      <c r="C209" s="100" t="str">
        <f ca="1">IF($A209&gt;$H$4+1,"",OFFSET('FUNDS DATA'!B206,SELECTED!$G$4-1,0))</f>
        <v/>
      </c>
      <c r="D209" s="126" t="str">
        <f ca="1">IF($A209&gt;$H$4+1,"",OFFSET('FUNDS DATA'!C206,SELECTED!$G$4-1,0))</f>
        <v/>
      </c>
      <c r="E209" s="126" t="str">
        <f ca="1">IF($A209&gt;$H$4+1,"",OFFSET('FUNDS DATA'!D206,SELECTED!$G$4-1,0))</f>
        <v/>
      </c>
    </row>
    <row r="210" spans="1:5" x14ac:dyDescent="0.2">
      <c r="A210" s="126" t="str">
        <f t="shared" si="3"/>
        <v/>
      </c>
      <c r="B210" s="126" t="str">
        <f ca="1">IF($A210&gt;$H$4+1,"",OFFSET('FUNDS DATA'!A207,SELECTED!$G$4-1,0))</f>
        <v/>
      </c>
      <c r="C210" s="100" t="str">
        <f ca="1">IF($A210&gt;$H$4+1,"",OFFSET('FUNDS DATA'!B207,SELECTED!$G$4-1,0))</f>
        <v/>
      </c>
      <c r="D210" s="126" t="str">
        <f ca="1">IF($A210&gt;$H$4+1,"",OFFSET('FUNDS DATA'!C207,SELECTED!$G$4-1,0))</f>
        <v/>
      </c>
      <c r="E210" s="126" t="str">
        <f ca="1">IF($A210&gt;$H$4+1,"",OFFSET('FUNDS DATA'!D207,SELECTED!$G$4-1,0))</f>
        <v/>
      </c>
    </row>
    <row r="211" spans="1:5" x14ac:dyDescent="0.2">
      <c r="A211" s="126" t="str">
        <f t="shared" si="3"/>
        <v/>
      </c>
      <c r="B211" s="126" t="str">
        <f ca="1">IF($A211&gt;$H$4+1,"",OFFSET('FUNDS DATA'!A208,SELECTED!$G$4-1,0))</f>
        <v/>
      </c>
      <c r="C211" s="100" t="str">
        <f ca="1">IF($A211&gt;$H$4+1,"",OFFSET('FUNDS DATA'!B208,SELECTED!$G$4-1,0))</f>
        <v/>
      </c>
      <c r="D211" s="126" t="str">
        <f ca="1">IF($A211&gt;$H$4+1,"",OFFSET('FUNDS DATA'!C208,SELECTED!$G$4-1,0))</f>
        <v/>
      </c>
      <c r="E211" s="126" t="str">
        <f ca="1">IF($A211&gt;$H$4+1,"",OFFSET('FUNDS DATA'!D208,SELECTED!$G$4-1,0))</f>
        <v/>
      </c>
    </row>
    <row r="212" spans="1:5" x14ac:dyDescent="0.2">
      <c r="A212" s="126" t="str">
        <f t="shared" si="3"/>
        <v/>
      </c>
      <c r="B212" s="126" t="str">
        <f ca="1">IF($A212&gt;$H$4+1,"",OFFSET('FUNDS DATA'!A209,SELECTED!$G$4-1,0))</f>
        <v/>
      </c>
      <c r="C212" s="100" t="str">
        <f ca="1">IF($A212&gt;$H$4+1,"",OFFSET('FUNDS DATA'!B209,SELECTED!$G$4-1,0))</f>
        <v/>
      </c>
      <c r="D212" s="126" t="str">
        <f ca="1">IF($A212&gt;$H$4+1,"",OFFSET('FUNDS DATA'!C209,SELECTED!$G$4-1,0))</f>
        <v/>
      </c>
      <c r="E212" s="126" t="str">
        <f ca="1">IF($A212&gt;$H$4+1,"",OFFSET('FUNDS DATA'!D209,SELECTED!$G$4-1,0))</f>
        <v/>
      </c>
    </row>
    <row r="213" spans="1:5" x14ac:dyDescent="0.2">
      <c r="A213" s="126" t="str">
        <f t="shared" si="3"/>
        <v/>
      </c>
      <c r="B213" s="126" t="str">
        <f ca="1">IF($A213&gt;$H$4+1,"",OFFSET('FUNDS DATA'!A210,SELECTED!$G$4-1,0))</f>
        <v/>
      </c>
      <c r="C213" s="100" t="str">
        <f ca="1">IF($A213&gt;$H$4+1,"",OFFSET('FUNDS DATA'!B210,SELECTED!$G$4-1,0))</f>
        <v/>
      </c>
      <c r="D213" s="126" t="str">
        <f ca="1">IF($A213&gt;$H$4+1,"",OFFSET('FUNDS DATA'!C210,SELECTED!$G$4-1,0))</f>
        <v/>
      </c>
      <c r="E213" s="126" t="str">
        <f ca="1">IF($A213&gt;$H$4+1,"",OFFSET('FUNDS DATA'!D210,SELECTED!$G$4-1,0))</f>
        <v/>
      </c>
    </row>
    <row r="214" spans="1:5" x14ac:dyDescent="0.2">
      <c r="A214" s="126" t="str">
        <f t="shared" si="3"/>
        <v/>
      </c>
      <c r="B214" s="126" t="str">
        <f ca="1">IF($A214&gt;$H$4+1,"",OFFSET('FUNDS DATA'!A211,SELECTED!$G$4-1,0))</f>
        <v/>
      </c>
      <c r="C214" s="100" t="str">
        <f ca="1">IF($A214&gt;$H$4+1,"",OFFSET('FUNDS DATA'!B211,SELECTED!$G$4-1,0))</f>
        <v/>
      </c>
      <c r="D214" s="126" t="str">
        <f ca="1">IF($A214&gt;$H$4+1,"",OFFSET('FUNDS DATA'!C211,SELECTED!$G$4-1,0))</f>
        <v/>
      </c>
      <c r="E214" s="126" t="str">
        <f ca="1">IF($A214&gt;$H$4+1,"",OFFSET('FUNDS DATA'!D211,SELECTED!$G$4-1,0))</f>
        <v/>
      </c>
    </row>
    <row r="215" spans="1:5" x14ac:dyDescent="0.2">
      <c r="A215" s="126" t="str">
        <f t="shared" si="3"/>
        <v/>
      </c>
      <c r="B215" s="126" t="str">
        <f ca="1">IF($A215&gt;$H$4+1,"",OFFSET('FUNDS DATA'!A212,SELECTED!$G$4-1,0))</f>
        <v/>
      </c>
      <c r="C215" s="100" t="str">
        <f ca="1">IF($A215&gt;$H$4+1,"",OFFSET('FUNDS DATA'!B212,SELECTED!$G$4-1,0))</f>
        <v/>
      </c>
      <c r="D215" s="126" t="str">
        <f ca="1">IF($A215&gt;$H$4+1,"",OFFSET('FUNDS DATA'!C212,SELECTED!$G$4-1,0))</f>
        <v/>
      </c>
      <c r="E215" s="126" t="str">
        <f ca="1">IF($A215&gt;$H$4+1,"",OFFSET('FUNDS DATA'!D212,SELECTED!$G$4-1,0))</f>
        <v/>
      </c>
    </row>
    <row r="216" spans="1:5" x14ac:dyDescent="0.2">
      <c r="A216" s="126" t="str">
        <f t="shared" si="3"/>
        <v/>
      </c>
      <c r="B216" s="126" t="str">
        <f ca="1">IF($A216&gt;$H$4+1,"",OFFSET('FUNDS DATA'!A213,SELECTED!$G$4-1,0))</f>
        <v/>
      </c>
      <c r="C216" s="100" t="str">
        <f ca="1">IF($A216&gt;$H$4+1,"",OFFSET('FUNDS DATA'!B213,SELECTED!$G$4-1,0))</f>
        <v/>
      </c>
      <c r="D216" s="126" t="str">
        <f ca="1">IF($A216&gt;$H$4+1,"",OFFSET('FUNDS DATA'!C213,SELECTED!$G$4-1,0))</f>
        <v/>
      </c>
      <c r="E216" s="126" t="str">
        <f ca="1">IF($A216&gt;$H$4+1,"",OFFSET('FUNDS DATA'!D213,SELECTED!$G$4-1,0))</f>
        <v/>
      </c>
    </row>
    <row r="217" spans="1:5" x14ac:dyDescent="0.2">
      <c r="A217" s="126" t="str">
        <f t="shared" si="3"/>
        <v/>
      </c>
      <c r="B217" s="126" t="str">
        <f ca="1">IF($A217&gt;$H$4+1,"",OFFSET('FUNDS DATA'!A214,SELECTED!$G$4-1,0))</f>
        <v/>
      </c>
      <c r="C217" s="100" t="str">
        <f ca="1">IF($A217&gt;$H$4+1,"",OFFSET('FUNDS DATA'!B214,SELECTED!$G$4-1,0))</f>
        <v/>
      </c>
      <c r="D217" s="126" t="str">
        <f ca="1">IF($A217&gt;$H$4+1,"",OFFSET('FUNDS DATA'!C214,SELECTED!$G$4-1,0))</f>
        <v/>
      </c>
      <c r="E217" s="126" t="str">
        <f ca="1">IF($A217&gt;$H$4+1,"",OFFSET('FUNDS DATA'!D214,SELECTED!$G$4-1,0))</f>
        <v/>
      </c>
    </row>
    <row r="218" spans="1:5" x14ac:dyDescent="0.2">
      <c r="A218" s="126" t="str">
        <f t="shared" si="3"/>
        <v/>
      </c>
      <c r="B218" s="126" t="str">
        <f ca="1">IF($A218&gt;$H$4+1,"",OFFSET('FUNDS DATA'!A215,SELECTED!$G$4-1,0))</f>
        <v/>
      </c>
      <c r="C218" s="100" t="str">
        <f ca="1">IF($A218&gt;$H$4+1,"",OFFSET('FUNDS DATA'!B215,SELECTED!$G$4-1,0))</f>
        <v/>
      </c>
      <c r="D218" s="126" t="str">
        <f ca="1">IF($A218&gt;$H$4+1,"",OFFSET('FUNDS DATA'!C215,SELECTED!$G$4-1,0))</f>
        <v/>
      </c>
      <c r="E218" s="126" t="str">
        <f ca="1">IF($A218&gt;$H$4+1,"",OFFSET('FUNDS DATA'!D215,SELECTED!$G$4-1,0))</f>
        <v/>
      </c>
    </row>
    <row r="219" spans="1:5" x14ac:dyDescent="0.2">
      <c r="A219" s="126" t="str">
        <f t="shared" si="3"/>
        <v/>
      </c>
      <c r="B219" s="126" t="str">
        <f ca="1">IF($A219&gt;$H$4+1,"",OFFSET('FUNDS DATA'!A216,SELECTED!$G$4-1,0))</f>
        <v/>
      </c>
      <c r="C219" s="100" t="str">
        <f ca="1">IF($A219&gt;$H$4+1,"",OFFSET('FUNDS DATA'!B216,SELECTED!$G$4-1,0))</f>
        <v/>
      </c>
      <c r="D219" s="126" t="str">
        <f ca="1">IF($A219&gt;$H$4+1,"",OFFSET('FUNDS DATA'!C216,SELECTED!$G$4-1,0))</f>
        <v/>
      </c>
      <c r="E219" s="126" t="str">
        <f ca="1">IF($A219&gt;$H$4+1,"",OFFSET('FUNDS DATA'!D216,SELECTED!$G$4-1,0))</f>
        <v/>
      </c>
    </row>
    <row r="220" spans="1:5" x14ac:dyDescent="0.2">
      <c r="A220" s="126" t="str">
        <f t="shared" si="3"/>
        <v/>
      </c>
      <c r="B220" s="126" t="str">
        <f ca="1">IF($A220&gt;$H$4+1,"",OFFSET('FUNDS DATA'!A217,SELECTED!$G$4-1,0))</f>
        <v/>
      </c>
      <c r="C220" s="100" t="str">
        <f ca="1">IF($A220&gt;$H$4+1,"",OFFSET('FUNDS DATA'!B217,SELECTED!$G$4-1,0))</f>
        <v/>
      </c>
      <c r="D220" s="126" t="str">
        <f ca="1">IF($A220&gt;$H$4+1,"",OFFSET('FUNDS DATA'!C217,SELECTED!$G$4-1,0))</f>
        <v/>
      </c>
      <c r="E220" s="126" t="str">
        <f ca="1">IF($A220&gt;$H$4+1,"",OFFSET('FUNDS DATA'!D217,SELECTED!$G$4-1,0))</f>
        <v/>
      </c>
    </row>
    <row r="221" spans="1:5" x14ac:dyDescent="0.2">
      <c r="A221" s="126" t="str">
        <f t="shared" si="3"/>
        <v/>
      </c>
      <c r="B221" s="126" t="str">
        <f ca="1">IF($A221&gt;$H$4+1,"",OFFSET('FUNDS DATA'!A218,SELECTED!$G$4-1,0))</f>
        <v/>
      </c>
      <c r="C221" s="100" t="str">
        <f ca="1">IF($A221&gt;$H$4+1,"",OFFSET('FUNDS DATA'!B218,SELECTED!$G$4-1,0))</f>
        <v/>
      </c>
      <c r="D221" s="126" t="str">
        <f ca="1">IF($A221&gt;$H$4+1,"",OFFSET('FUNDS DATA'!C218,SELECTED!$G$4-1,0))</f>
        <v/>
      </c>
      <c r="E221" s="126" t="str">
        <f ca="1">IF($A221&gt;$H$4+1,"",OFFSET('FUNDS DATA'!D218,SELECTED!$G$4-1,0))</f>
        <v/>
      </c>
    </row>
    <row r="222" spans="1:5" x14ac:dyDescent="0.2">
      <c r="A222" s="126" t="str">
        <f t="shared" si="3"/>
        <v/>
      </c>
      <c r="B222" s="126" t="str">
        <f ca="1">IF($A222&gt;$H$4+1,"",OFFSET('FUNDS DATA'!A219,SELECTED!$G$4-1,0))</f>
        <v/>
      </c>
      <c r="C222" s="100" t="str">
        <f ca="1">IF($A222&gt;$H$4+1,"",OFFSET('FUNDS DATA'!B219,SELECTED!$G$4-1,0))</f>
        <v/>
      </c>
      <c r="D222" s="126" t="str">
        <f ca="1">IF($A222&gt;$H$4+1,"",OFFSET('FUNDS DATA'!C219,SELECTED!$G$4-1,0))</f>
        <v/>
      </c>
      <c r="E222" s="126" t="str">
        <f ca="1">IF($A222&gt;$H$4+1,"",OFFSET('FUNDS DATA'!D219,SELECTED!$G$4-1,0))</f>
        <v/>
      </c>
    </row>
    <row r="223" spans="1:5" x14ac:dyDescent="0.2">
      <c r="A223" s="126" t="str">
        <f t="shared" si="3"/>
        <v/>
      </c>
      <c r="B223" s="126" t="str">
        <f ca="1">IF($A223&gt;$H$4+1,"",OFFSET('FUNDS DATA'!A220,SELECTED!$G$4-1,0))</f>
        <v/>
      </c>
      <c r="C223" s="100" t="str">
        <f ca="1">IF($A223&gt;$H$4+1,"",OFFSET('FUNDS DATA'!B220,SELECTED!$G$4-1,0))</f>
        <v/>
      </c>
      <c r="D223" s="126" t="str">
        <f ca="1">IF($A223&gt;$H$4+1,"",OFFSET('FUNDS DATA'!C220,SELECTED!$G$4-1,0))</f>
        <v/>
      </c>
      <c r="E223" s="126" t="str">
        <f ca="1">IF($A223&gt;$H$4+1,"",OFFSET('FUNDS DATA'!D220,SELECTED!$G$4-1,0))</f>
        <v/>
      </c>
    </row>
    <row r="224" spans="1:5" x14ac:dyDescent="0.2">
      <c r="A224" s="126" t="str">
        <f t="shared" si="3"/>
        <v/>
      </c>
      <c r="B224" s="126" t="str">
        <f ca="1">IF($A224&gt;$H$4+1,"",OFFSET('FUNDS DATA'!A221,SELECTED!$G$4-1,0))</f>
        <v/>
      </c>
      <c r="C224" s="100" t="str">
        <f ca="1">IF($A224&gt;$H$4+1,"",OFFSET('FUNDS DATA'!B221,SELECTED!$G$4-1,0))</f>
        <v/>
      </c>
      <c r="D224" s="126" t="str">
        <f ca="1">IF($A224&gt;$H$4+1,"",OFFSET('FUNDS DATA'!C221,SELECTED!$G$4-1,0))</f>
        <v/>
      </c>
      <c r="E224" s="126" t="str">
        <f ca="1">IF($A224&gt;$H$4+1,"",OFFSET('FUNDS DATA'!D221,SELECTED!$G$4-1,0))</f>
        <v/>
      </c>
    </row>
    <row r="225" spans="1:5" x14ac:dyDescent="0.2">
      <c r="A225" s="126" t="str">
        <f t="shared" si="3"/>
        <v/>
      </c>
      <c r="B225" s="126" t="str">
        <f ca="1">IF($A225&gt;$H$4+1,"",OFFSET('FUNDS DATA'!A222,SELECTED!$G$4-1,0))</f>
        <v/>
      </c>
      <c r="C225" s="100" t="str">
        <f ca="1">IF($A225&gt;$H$4+1,"",OFFSET('FUNDS DATA'!B222,SELECTED!$G$4-1,0))</f>
        <v/>
      </c>
      <c r="D225" s="126" t="str">
        <f ca="1">IF($A225&gt;$H$4+1,"",OFFSET('FUNDS DATA'!C222,SELECTED!$G$4-1,0))</f>
        <v/>
      </c>
      <c r="E225" s="126" t="str">
        <f ca="1">IF($A225&gt;$H$4+1,"",OFFSET('FUNDS DATA'!D222,SELECTED!$G$4-1,0))</f>
        <v/>
      </c>
    </row>
    <row r="226" spans="1:5" x14ac:dyDescent="0.2">
      <c r="A226" s="126" t="str">
        <f t="shared" si="3"/>
        <v/>
      </c>
      <c r="B226" s="126" t="str">
        <f ca="1">IF($A226&gt;$H$4+1,"",OFFSET('FUNDS DATA'!A223,SELECTED!$G$4-1,0))</f>
        <v/>
      </c>
      <c r="C226" s="100" t="str">
        <f ca="1">IF($A226&gt;$H$4+1,"",OFFSET('FUNDS DATA'!B223,SELECTED!$G$4-1,0))</f>
        <v/>
      </c>
      <c r="D226" s="126" t="str">
        <f ca="1">IF($A226&gt;$H$4+1,"",OFFSET('FUNDS DATA'!C223,SELECTED!$G$4-1,0))</f>
        <v/>
      </c>
      <c r="E226" s="126" t="str">
        <f ca="1">IF($A226&gt;$H$4+1,"",OFFSET('FUNDS DATA'!D223,SELECTED!$G$4-1,0))</f>
        <v/>
      </c>
    </row>
    <row r="227" spans="1:5" x14ac:dyDescent="0.2">
      <c r="A227" s="126" t="str">
        <f t="shared" si="3"/>
        <v/>
      </c>
      <c r="B227" s="126" t="str">
        <f ca="1">IF($A227&gt;$H$4+1,"",OFFSET('FUNDS DATA'!A224,SELECTED!$G$4-1,0))</f>
        <v/>
      </c>
      <c r="C227" s="100" t="str">
        <f ca="1">IF($A227&gt;$H$4+1,"",OFFSET('FUNDS DATA'!B224,SELECTED!$G$4-1,0))</f>
        <v/>
      </c>
      <c r="D227" s="126" t="str">
        <f ca="1">IF($A227&gt;$H$4+1,"",OFFSET('FUNDS DATA'!C224,SELECTED!$G$4-1,0))</f>
        <v/>
      </c>
      <c r="E227" s="126" t="str">
        <f ca="1">IF($A227&gt;$H$4+1,"",OFFSET('FUNDS DATA'!D224,SELECTED!$G$4-1,0))</f>
        <v/>
      </c>
    </row>
    <row r="228" spans="1:5" x14ac:dyDescent="0.2">
      <c r="A228" s="126" t="str">
        <f t="shared" si="3"/>
        <v/>
      </c>
      <c r="B228" s="126" t="str">
        <f ca="1">IF($A228&gt;$H$4+1,"",OFFSET('FUNDS DATA'!A225,SELECTED!$G$4-1,0))</f>
        <v/>
      </c>
      <c r="C228" s="100" t="str">
        <f ca="1">IF($A228&gt;$H$4+1,"",OFFSET('FUNDS DATA'!B225,SELECTED!$G$4-1,0))</f>
        <v/>
      </c>
      <c r="D228" s="126" t="str">
        <f ca="1">IF($A228&gt;$H$4+1,"",OFFSET('FUNDS DATA'!C225,SELECTED!$G$4-1,0))</f>
        <v/>
      </c>
      <c r="E228" s="126" t="str">
        <f ca="1">IF($A228&gt;$H$4+1,"",OFFSET('FUNDS DATA'!D225,SELECTED!$G$4-1,0))</f>
        <v/>
      </c>
    </row>
    <row r="229" spans="1:5" x14ac:dyDescent="0.2">
      <c r="A229" s="126" t="str">
        <f t="shared" si="3"/>
        <v/>
      </c>
      <c r="B229" s="126" t="str">
        <f ca="1">IF($A229&gt;$H$4+1,"",OFFSET('FUNDS DATA'!A226,SELECTED!$G$4-1,0))</f>
        <v/>
      </c>
      <c r="C229" s="100" t="str">
        <f ca="1">IF($A229&gt;$H$4+1,"",OFFSET('FUNDS DATA'!B226,SELECTED!$G$4-1,0))</f>
        <v/>
      </c>
      <c r="D229" s="126" t="str">
        <f ca="1">IF($A229&gt;$H$4+1,"",OFFSET('FUNDS DATA'!C226,SELECTED!$G$4-1,0))</f>
        <v/>
      </c>
      <c r="E229" s="126" t="str">
        <f ca="1">IF($A229&gt;$H$4+1,"",OFFSET('FUNDS DATA'!D226,SELECTED!$G$4-1,0))</f>
        <v/>
      </c>
    </row>
    <row r="230" spans="1:5" x14ac:dyDescent="0.2">
      <c r="A230" s="126" t="str">
        <f t="shared" si="3"/>
        <v/>
      </c>
      <c r="B230" s="126" t="str">
        <f ca="1">IF($A230&gt;$H$4+1,"",OFFSET('FUNDS DATA'!A227,SELECTED!$G$4-1,0))</f>
        <v/>
      </c>
      <c r="C230" s="100" t="str">
        <f ca="1">IF($A230&gt;$H$4+1,"",OFFSET('FUNDS DATA'!B227,SELECTED!$G$4-1,0))</f>
        <v/>
      </c>
      <c r="D230" s="126" t="str">
        <f ca="1">IF($A230&gt;$H$4+1,"",OFFSET('FUNDS DATA'!C227,SELECTED!$G$4-1,0))</f>
        <v/>
      </c>
      <c r="E230" s="126" t="str">
        <f ca="1">IF($A230&gt;$H$4+1,"",OFFSET('FUNDS DATA'!D227,SELECTED!$G$4-1,0))</f>
        <v/>
      </c>
    </row>
    <row r="231" spans="1:5" x14ac:dyDescent="0.2">
      <c r="A231" s="126" t="str">
        <f t="shared" si="3"/>
        <v/>
      </c>
      <c r="B231" s="126" t="str">
        <f ca="1">IF($A231&gt;$H$4+1,"",OFFSET('FUNDS DATA'!A228,SELECTED!$G$4-1,0))</f>
        <v/>
      </c>
      <c r="C231" s="100" t="str">
        <f ca="1">IF($A231&gt;$H$4+1,"",OFFSET('FUNDS DATA'!B228,SELECTED!$G$4-1,0))</f>
        <v/>
      </c>
      <c r="D231" s="126" t="str">
        <f ca="1">IF($A231&gt;$H$4+1,"",OFFSET('FUNDS DATA'!C228,SELECTED!$G$4-1,0))</f>
        <v/>
      </c>
      <c r="E231" s="126" t="str">
        <f ca="1">IF($A231&gt;$H$4+1,"",OFFSET('FUNDS DATA'!D228,SELECTED!$G$4-1,0))</f>
        <v/>
      </c>
    </row>
    <row r="232" spans="1:5" x14ac:dyDescent="0.2">
      <c r="A232" s="126" t="str">
        <f t="shared" si="3"/>
        <v/>
      </c>
      <c r="B232" s="126" t="str">
        <f ca="1">IF($A232&gt;$H$4+1,"",OFFSET('FUNDS DATA'!A229,SELECTED!$G$4-1,0))</f>
        <v/>
      </c>
      <c r="C232" s="100" t="str">
        <f ca="1">IF($A232&gt;$H$4+1,"",OFFSET('FUNDS DATA'!B229,SELECTED!$G$4-1,0))</f>
        <v/>
      </c>
      <c r="D232" s="126" t="str">
        <f ca="1">IF($A232&gt;$H$4+1,"",OFFSET('FUNDS DATA'!C229,SELECTED!$G$4-1,0))</f>
        <v/>
      </c>
      <c r="E232" s="126" t="str">
        <f ca="1">IF($A232&gt;$H$4+1,"",OFFSET('FUNDS DATA'!D229,SELECTED!$G$4-1,0))</f>
        <v/>
      </c>
    </row>
    <row r="233" spans="1:5" x14ac:dyDescent="0.2">
      <c r="A233" s="126" t="str">
        <f t="shared" si="3"/>
        <v/>
      </c>
      <c r="B233" s="126" t="str">
        <f ca="1">IF($A233&gt;$H$4+1,"",OFFSET('FUNDS DATA'!A230,SELECTED!$G$4-1,0))</f>
        <v/>
      </c>
      <c r="C233" s="100" t="str">
        <f ca="1">IF($A233&gt;$H$4+1,"",OFFSET('FUNDS DATA'!B230,SELECTED!$G$4-1,0))</f>
        <v/>
      </c>
      <c r="D233" s="126" t="str">
        <f ca="1">IF($A233&gt;$H$4+1,"",OFFSET('FUNDS DATA'!C230,SELECTED!$G$4-1,0))</f>
        <v/>
      </c>
      <c r="E233" s="126" t="str">
        <f ca="1">IF($A233&gt;$H$4+1,"",OFFSET('FUNDS DATA'!D230,SELECTED!$G$4-1,0))</f>
        <v/>
      </c>
    </row>
    <row r="234" spans="1:5" x14ac:dyDescent="0.2">
      <c r="A234" s="126" t="str">
        <f t="shared" si="3"/>
        <v/>
      </c>
      <c r="B234" s="126" t="str">
        <f ca="1">IF($A234&gt;$H$4+1,"",OFFSET('FUNDS DATA'!A231,SELECTED!$G$4-1,0))</f>
        <v/>
      </c>
      <c r="C234" s="100" t="str">
        <f ca="1">IF($A234&gt;$H$4+1,"",OFFSET('FUNDS DATA'!B231,SELECTED!$G$4-1,0))</f>
        <v/>
      </c>
      <c r="D234" s="126" t="str">
        <f ca="1">IF($A234&gt;$H$4+1,"",OFFSET('FUNDS DATA'!C231,SELECTED!$G$4-1,0))</f>
        <v/>
      </c>
      <c r="E234" s="126" t="str">
        <f ca="1">IF($A234&gt;$H$4+1,"",OFFSET('FUNDS DATA'!D231,SELECTED!$G$4-1,0))</f>
        <v/>
      </c>
    </row>
    <row r="235" spans="1:5" x14ac:dyDescent="0.2">
      <c r="A235" s="126" t="str">
        <f t="shared" si="3"/>
        <v/>
      </c>
      <c r="B235" s="126" t="str">
        <f ca="1">IF($A235&gt;$H$4+1,"",OFFSET('FUNDS DATA'!A232,SELECTED!$G$4-1,0))</f>
        <v/>
      </c>
      <c r="C235" s="100" t="str">
        <f ca="1">IF($A235&gt;$H$4+1,"",OFFSET('FUNDS DATA'!B232,SELECTED!$G$4-1,0))</f>
        <v/>
      </c>
      <c r="D235" s="126" t="str">
        <f ca="1">IF($A235&gt;$H$4+1,"",OFFSET('FUNDS DATA'!C232,SELECTED!$G$4-1,0))</f>
        <v/>
      </c>
      <c r="E235" s="126" t="str">
        <f ca="1">IF($A235&gt;$H$4+1,"",OFFSET('FUNDS DATA'!D232,SELECTED!$G$4-1,0))</f>
        <v/>
      </c>
    </row>
    <row r="236" spans="1:5" x14ac:dyDescent="0.2">
      <c r="A236" s="126" t="str">
        <f t="shared" si="3"/>
        <v/>
      </c>
      <c r="B236" s="126" t="str">
        <f ca="1">IF($A236&gt;$H$4+1,"",OFFSET('FUNDS DATA'!A233,SELECTED!$G$4-1,0))</f>
        <v/>
      </c>
      <c r="C236" s="100" t="str">
        <f ca="1">IF($A236&gt;$H$4+1,"",OFFSET('FUNDS DATA'!B233,SELECTED!$G$4-1,0))</f>
        <v/>
      </c>
      <c r="D236" s="126" t="str">
        <f ca="1">IF($A236&gt;$H$4+1,"",OFFSET('FUNDS DATA'!C233,SELECTED!$G$4-1,0))</f>
        <v/>
      </c>
      <c r="E236" s="126" t="str">
        <f ca="1">IF($A236&gt;$H$4+1,"",OFFSET('FUNDS DATA'!D233,SELECTED!$G$4-1,0))</f>
        <v/>
      </c>
    </row>
    <row r="237" spans="1:5" x14ac:dyDescent="0.2">
      <c r="A237" s="126" t="str">
        <f t="shared" si="3"/>
        <v/>
      </c>
      <c r="B237" s="126" t="str">
        <f ca="1">IF($A237&gt;$H$4+1,"",OFFSET('FUNDS DATA'!A234,SELECTED!$G$4-1,0))</f>
        <v/>
      </c>
      <c r="C237" s="100" t="str">
        <f ca="1">IF($A237&gt;$H$4+1,"",OFFSET('FUNDS DATA'!B234,SELECTED!$G$4-1,0))</f>
        <v/>
      </c>
      <c r="D237" s="126" t="str">
        <f ca="1">IF($A237&gt;$H$4+1,"",OFFSET('FUNDS DATA'!C234,SELECTED!$G$4-1,0))</f>
        <v/>
      </c>
      <c r="E237" s="126" t="str">
        <f ca="1">IF($A237&gt;$H$4+1,"",OFFSET('FUNDS DATA'!D234,SELECTED!$G$4-1,0))</f>
        <v/>
      </c>
    </row>
    <row r="238" spans="1:5" x14ac:dyDescent="0.2">
      <c r="A238" s="126" t="str">
        <f t="shared" si="3"/>
        <v/>
      </c>
      <c r="B238" s="126" t="str">
        <f ca="1">IF($A238&gt;$H$4+1,"",OFFSET('FUNDS DATA'!A235,SELECTED!$G$4-1,0))</f>
        <v/>
      </c>
      <c r="C238" s="100" t="str">
        <f ca="1">IF($A238&gt;$H$4+1,"",OFFSET('FUNDS DATA'!B235,SELECTED!$G$4-1,0))</f>
        <v/>
      </c>
      <c r="D238" s="126" t="str">
        <f ca="1">IF($A238&gt;$H$4+1,"",OFFSET('FUNDS DATA'!C235,SELECTED!$G$4-1,0))</f>
        <v/>
      </c>
      <c r="E238" s="126" t="str">
        <f ca="1">IF($A238&gt;$H$4+1,"",OFFSET('FUNDS DATA'!D235,SELECTED!$G$4-1,0))</f>
        <v/>
      </c>
    </row>
    <row r="239" spans="1:5" x14ac:dyDescent="0.2">
      <c r="A239" s="126" t="str">
        <f t="shared" si="3"/>
        <v/>
      </c>
      <c r="B239" s="126" t="str">
        <f ca="1">IF($A239&gt;$H$4+1,"",OFFSET('FUNDS DATA'!A236,SELECTED!$G$4-1,0))</f>
        <v/>
      </c>
      <c r="C239" s="100" t="str">
        <f ca="1">IF($A239&gt;$H$4+1,"",OFFSET('FUNDS DATA'!B236,SELECTED!$G$4-1,0))</f>
        <v/>
      </c>
      <c r="D239" s="126" t="str">
        <f ca="1">IF($A239&gt;$H$4+1,"",OFFSET('FUNDS DATA'!C236,SELECTED!$G$4-1,0))</f>
        <v/>
      </c>
      <c r="E239" s="126" t="str">
        <f ca="1">IF($A239&gt;$H$4+1,"",OFFSET('FUNDS DATA'!D236,SELECTED!$G$4-1,0))</f>
        <v/>
      </c>
    </row>
    <row r="240" spans="1:5" x14ac:dyDescent="0.2">
      <c r="A240" s="126" t="str">
        <f t="shared" si="3"/>
        <v/>
      </c>
      <c r="B240" s="126" t="str">
        <f ca="1">IF($A240&gt;$H$4+1,"",OFFSET('FUNDS DATA'!A237,SELECTED!$G$4-1,0))</f>
        <v/>
      </c>
      <c r="C240" s="100" t="str">
        <f ca="1">IF($A240&gt;$H$4+1,"",OFFSET('FUNDS DATA'!B237,SELECTED!$G$4-1,0))</f>
        <v/>
      </c>
      <c r="D240" s="126" t="str">
        <f ca="1">IF($A240&gt;$H$4+1,"",OFFSET('FUNDS DATA'!C237,SELECTED!$G$4-1,0))</f>
        <v/>
      </c>
      <c r="E240" s="126" t="str">
        <f ca="1">IF($A240&gt;$H$4+1,"",OFFSET('FUNDS DATA'!D237,SELECTED!$G$4-1,0))</f>
        <v/>
      </c>
    </row>
    <row r="241" spans="1:5" x14ac:dyDescent="0.2">
      <c r="A241" s="126" t="str">
        <f t="shared" si="3"/>
        <v/>
      </c>
      <c r="B241" s="126" t="str">
        <f ca="1">IF($A241&gt;$H$4+1,"",OFFSET('FUNDS DATA'!A238,SELECTED!$G$4-1,0))</f>
        <v/>
      </c>
      <c r="C241" s="100" t="str">
        <f ca="1">IF($A241&gt;$H$4+1,"",OFFSET('FUNDS DATA'!B238,SELECTED!$G$4-1,0))</f>
        <v/>
      </c>
      <c r="D241" s="126" t="str">
        <f ca="1">IF($A241&gt;$H$4+1,"",OFFSET('FUNDS DATA'!C238,SELECTED!$G$4-1,0))</f>
        <v/>
      </c>
      <c r="E241" s="126" t="str">
        <f ca="1">IF($A241&gt;$H$4+1,"",OFFSET('FUNDS DATA'!D238,SELECTED!$G$4-1,0))</f>
        <v/>
      </c>
    </row>
    <row r="242" spans="1:5" x14ac:dyDescent="0.2">
      <c r="A242" s="126" t="str">
        <f t="shared" si="3"/>
        <v/>
      </c>
      <c r="B242" s="126" t="str">
        <f ca="1">IF($A242&gt;$H$4+1,"",OFFSET('FUNDS DATA'!A239,SELECTED!$G$4-1,0))</f>
        <v/>
      </c>
      <c r="C242" s="100" t="str">
        <f ca="1">IF($A242&gt;$H$4+1,"",OFFSET('FUNDS DATA'!B239,SELECTED!$G$4-1,0))</f>
        <v/>
      </c>
      <c r="D242" s="126" t="str">
        <f ca="1">IF($A242&gt;$H$4+1,"",OFFSET('FUNDS DATA'!C239,SELECTED!$G$4-1,0))</f>
        <v/>
      </c>
      <c r="E242" s="126" t="str">
        <f ca="1">IF($A242&gt;$H$4+1,"",OFFSET('FUNDS DATA'!D239,SELECTED!$G$4-1,0))</f>
        <v/>
      </c>
    </row>
    <row r="243" spans="1:5" x14ac:dyDescent="0.2">
      <c r="A243" s="126" t="str">
        <f t="shared" si="3"/>
        <v/>
      </c>
      <c r="B243" s="126" t="str">
        <f ca="1">IF($A243&gt;$H$4+1,"",OFFSET('FUNDS DATA'!A240,SELECTED!$G$4-1,0))</f>
        <v/>
      </c>
      <c r="C243" s="100" t="str">
        <f ca="1">IF($A243&gt;$H$4+1,"",OFFSET('FUNDS DATA'!B240,SELECTED!$G$4-1,0))</f>
        <v/>
      </c>
      <c r="D243" s="126" t="str">
        <f ca="1">IF($A243&gt;$H$4+1,"",OFFSET('FUNDS DATA'!C240,SELECTED!$G$4-1,0))</f>
        <v/>
      </c>
      <c r="E243" s="126" t="str">
        <f ca="1">IF($A243&gt;$H$4+1,"",OFFSET('FUNDS DATA'!D240,SELECTED!$G$4-1,0))</f>
        <v/>
      </c>
    </row>
    <row r="244" spans="1:5" x14ac:dyDescent="0.2">
      <c r="A244" s="126" t="str">
        <f t="shared" si="3"/>
        <v/>
      </c>
      <c r="B244" s="126" t="str">
        <f ca="1">IF($A244&gt;$H$4+1,"",OFFSET('FUNDS DATA'!A241,SELECTED!$G$4-1,0))</f>
        <v/>
      </c>
      <c r="C244" s="100" t="str">
        <f ca="1">IF($A244&gt;$H$4+1,"",OFFSET('FUNDS DATA'!B241,SELECTED!$G$4-1,0))</f>
        <v/>
      </c>
      <c r="D244" s="126" t="str">
        <f ca="1">IF($A244&gt;$H$4+1,"",OFFSET('FUNDS DATA'!C241,SELECTED!$G$4-1,0))</f>
        <v/>
      </c>
      <c r="E244" s="126" t="str">
        <f ca="1">IF($A244&gt;$H$4+1,"",OFFSET('FUNDS DATA'!D241,SELECTED!$G$4-1,0))</f>
        <v/>
      </c>
    </row>
    <row r="245" spans="1:5" x14ac:dyDescent="0.2">
      <c r="A245" s="126" t="str">
        <f t="shared" si="3"/>
        <v/>
      </c>
      <c r="B245" s="126" t="str">
        <f ca="1">IF($A245&gt;$H$4+1,"",OFFSET('FUNDS DATA'!A242,SELECTED!$G$4-1,0))</f>
        <v/>
      </c>
      <c r="C245" s="100" t="str">
        <f ca="1">IF($A245&gt;$H$4+1,"",OFFSET('FUNDS DATA'!B242,SELECTED!$G$4-1,0))</f>
        <v/>
      </c>
      <c r="D245" s="126" t="str">
        <f ca="1">IF($A245&gt;$H$4+1,"",OFFSET('FUNDS DATA'!C242,SELECTED!$G$4-1,0))</f>
        <v/>
      </c>
      <c r="E245" s="126" t="str">
        <f ca="1">IF($A245&gt;$H$4+1,"",OFFSET('FUNDS DATA'!D242,SELECTED!$G$4-1,0))</f>
        <v/>
      </c>
    </row>
    <row r="246" spans="1:5" x14ac:dyDescent="0.2">
      <c r="A246" s="126" t="str">
        <f t="shared" si="3"/>
        <v/>
      </c>
      <c r="B246" s="126" t="str">
        <f ca="1">IF($A246&gt;$H$4+1,"",OFFSET('FUNDS DATA'!A243,SELECTED!$G$4-1,0))</f>
        <v/>
      </c>
      <c r="C246" s="100" t="str">
        <f ca="1">IF($A246&gt;$H$4+1,"",OFFSET('FUNDS DATA'!B243,SELECTED!$G$4-1,0))</f>
        <v/>
      </c>
      <c r="D246" s="126" t="str">
        <f ca="1">IF($A246&gt;$H$4+1,"",OFFSET('FUNDS DATA'!C243,SELECTED!$G$4-1,0))</f>
        <v/>
      </c>
      <c r="E246" s="126" t="str">
        <f ca="1">IF($A246&gt;$H$4+1,"",OFFSET('FUNDS DATA'!D243,SELECTED!$G$4-1,0))</f>
        <v/>
      </c>
    </row>
    <row r="247" spans="1:5" x14ac:dyDescent="0.2">
      <c r="A247" s="126" t="str">
        <f t="shared" si="3"/>
        <v/>
      </c>
      <c r="B247" s="126" t="str">
        <f ca="1">IF($A247&gt;$H$4+1,"",OFFSET('FUNDS DATA'!A244,SELECTED!$G$4-1,0))</f>
        <v/>
      </c>
      <c r="C247" s="100" t="str">
        <f ca="1">IF($A247&gt;$H$4+1,"",OFFSET('FUNDS DATA'!B244,SELECTED!$G$4-1,0))</f>
        <v/>
      </c>
      <c r="D247" s="126" t="str">
        <f ca="1">IF($A247&gt;$H$4+1,"",OFFSET('FUNDS DATA'!C244,SELECTED!$G$4-1,0))</f>
        <v/>
      </c>
      <c r="E247" s="126" t="str">
        <f ca="1">IF($A247&gt;$H$4+1,"",OFFSET('FUNDS DATA'!D244,SELECTED!$G$4-1,0))</f>
        <v/>
      </c>
    </row>
    <row r="248" spans="1:5" x14ac:dyDescent="0.2">
      <c r="A248" s="126" t="str">
        <f t="shared" si="3"/>
        <v/>
      </c>
      <c r="B248" s="126" t="str">
        <f ca="1">IF($A248&gt;$H$4+1,"",OFFSET('FUNDS DATA'!A245,SELECTED!$G$4-1,0))</f>
        <v/>
      </c>
      <c r="C248" s="100" t="str">
        <f ca="1">IF($A248&gt;$H$4+1,"",OFFSET('FUNDS DATA'!B245,SELECTED!$G$4-1,0))</f>
        <v/>
      </c>
      <c r="D248" s="126" t="str">
        <f ca="1">IF($A248&gt;$H$4+1,"",OFFSET('FUNDS DATA'!C245,SELECTED!$G$4-1,0))</f>
        <v/>
      </c>
      <c r="E248" s="126" t="str">
        <f ca="1">IF($A248&gt;$H$4+1,"",OFFSET('FUNDS DATA'!D245,SELECTED!$G$4-1,0))</f>
        <v/>
      </c>
    </row>
    <row r="249" spans="1:5" x14ac:dyDescent="0.2">
      <c r="A249" s="126" t="str">
        <f t="shared" si="3"/>
        <v/>
      </c>
      <c r="B249" s="126" t="str">
        <f ca="1">IF($A249&gt;$H$4+1,"",OFFSET('FUNDS DATA'!A246,SELECTED!$G$4-1,0))</f>
        <v/>
      </c>
      <c r="C249" s="100" t="str">
        <f ca="1">IF($A249&gt;$H$4+1,"",OFFSET('FUNDS DATA'!B246,SELECTED!$G$4-1,0))</f>
        <v/>
      </c>
      <c r="D249" s="126" t="str">
        <f ca="1">IF($A249&gt;$H$4+1,"",OFFSET('FUNDS DATA'!C246,SELECTED!$G$4-1,0))</f>
        <v/>
      </c>
      <c r="E249" s="126" t="str">
        <f ca="1">IF($A249&gt;$H$4+1,"",OFFSET('FUNDS DATA'!D246,SELECTED!$G$4-1,0))</f>
        <v/>
      </c>
    </row>
    <row r="250" spans="1:5" x14ac:dyDescent="0.2">
      <c r="A250" s="126" t="str">
        <f t="shared" si="3"/>
        <v/>
      </c>
      <c r="B250" s="126" t="str">
        <f ca="1">IF($A250&gt;$H$4+1,"",OFFSET('FUNDS DATA'!A247,SELECTED!$G$4-1,0))</f>
        <v/>
      </c>
      <c r="C250" s="100" t="str">
        <f ca="1">IF($A250&gt;$H$4+1,"",OFFSET('FUNDS DATA'!B247,SELECTED!$G$4-1,0))</f>
        <v/>
      </c>
      <c r="D250" s="126" t="str">
        <f ca="1">IF($A250&gt;$H$4+1,"",OFFSET('FUNDS DATA'!C247,SELECTED!$G$4-1,0))</f>
        <v/>
      </c>
      <c r="E250" s="126" t="str">
        <f ca="1">IF($A250&gt;$H$4+1,"",OFFSET('FUNDS DATA'!D247,SELECTED!$G$4-1,0))</f>
        <v/>
      </c>
    </row>
    <row r="251" spans="1:5" x14ac:dyDescent="0.2">
      <c r="A251" s="126" t="str">
        <f t="shared" si="3"/>
        <v/>
      </c>
      <c r="B251" s="126" t="str">
        <f ca="1">IF($A251&gt;$H$4+1,"",OFFSET('FUNDS DATA'!A248,SELECTED!$G$4-1,0))</f>
        <v/>
      </c>
      <c r="C251" s="100" t="str">
        <f ca="1">IF($A251&gt;$H$4+1,"",OFFSET('FUNDS DATA'!B248,SELECTED!$G$4-1,0))</f>
        <v/>
      </c>
      <c r="D251" s="126" t="str">
        <f ca="1">IF($A251&gt;$H$4+1,"",OFFSET('FUNDS DATA'!C248,SELECTED!$G$4-1,0))</f>
        <v/>
      </c>
      <c r="E251" s="126" t="str">
        <f ca="1">IF($A251&gt;$H$4+1,"",OFFSET('FUNDS DATA'!D248,SELECTED!$G$4-1,0))</f>
        <v/>
      </c>
    </row>
    <row r="252" spans="1:5" x14ac:dyDescent="0.2">
      <c r="A252" s="126" t="str">
        <f t="shared" si="3"/>
        <v/>
      </c>
      <c r="B252" s="126" t="str">
        <f ca="1">IF($A252&gt;$H$4+1,"",OFFSET('FUNDS DATA'!A249,SELECTED!$G$4-1,0))</f>
        <v/>
      </c>
      <c r="C252" s="100" t="str">
        <f ca="1">IF($A252&gt;$H$4+1,"",OFFSET('FUNDS DATA'!B249,SELECTED!$G$4-1,0))</f>
        <v/>
      </c>
      <c r="D252" s="126" t="str">
        <f ca="1">IF($A252&gt;$H$4+1,"",OFFSET('FUNDS DATA'!C249,SELECTED!$G$4-1,0))</f>
        <v/>
      </c>
      <c r="E252" s="126" t="str">
        <f ca="1">IF($A252&gt;$H$4+1,"",OFFSET('FUNDS DATA'!D249,SELECTED!$G$4-1,0))</f>
        <v/>
      </c>
    </row>
    <row r="253" spans="1:5" x14ac:dyDescent="0.2">
      <c r="A253" s="126" t="str">
        <f t="shared" si="3"/>
        <v/>
      </c>
      <c r="B253" s="126" t="str">
        <f ca="1">IF($A253&gt;$H$4+1,"",OFFSET('FUNDS DATA'!A250,SELECTED!$G$4-1,0))</f>
        <v/>
      </c>
      <c r="C253" s="100" t="str">
        <f ca="1">IF($A253&gt;$H$4+1,"",OFFSET('FUNDS DATA'!B250,SELECTED!$G$4-1,0))</f>
        <v/>
      </c>
      <c r="D253" s="126" t="str">
        <f ca="1">IF($A253&gt;$H$4+1,"",OFFSET('FUNDS DATA'!C250,SELECTED!$G$4-1,0))</f>
        <v/>
      </c>
      <c r="E253" s="126" t="str">
        <f ca="1">IF($A253&gt;$H$4+1,"",OFFSET('FUNDS DATA'!D250,SELECTED!$G$4-1,0))</f>
        <v/>
      </c>
    </row>
    <row r="254" spans="1:5" x14ac:dyDescent="0.2">
      <c r="A254" s="126" t="str">
        <f t="shared" si="3"/>
        <v/>
      </c>
      <c r="B254" s="126" t="str">
        <f ca="1">IF($A254&gt;$H$4+1,"",OFFSET('FUNDS DATA'!A251,SELECTED!$G$4-1,0))</f>
        <v/>
      </c>
      <c r="C254" s="100" t="str">
        <f ca="1">IF($A254&gt;$H$4+1,"",OFFSET('FUNDS DATA'!B251,SELECTED!$G$4-1,0))</f>
        <v/>
      </c>
      <c r="D254" s="126" t="str">
        <f ca="1">IF($A254&gt;$H$4+1,"",OFFSET('FUNDS DATA'!C251,SELECTED!$G$4-1,0))</f>
        <v/>
      </c>
      <c r="E254" s="126" t="str">
        <f ca="1">IF($A254&gt;$H$4+1,"",OFFSET('FUNDS DATA'!D251,SELECTED!$G$4-1,0))</f>
        <v/>
      </c>
    </row>
    <row r="255" spans="1:5" x14ac:dyDescent="0.2">
      <c r="A255" s="126" t="str">
        <f t="shared" si="3"/>
        <v/>
      </c>
      <c r="B255" s="126" t="str">
        <f ca="1">IF($A255&gt;$H$4+1,"",OFFSET('FUNDS DATA'!A252,SELECTED!$G$4-1,0))</f>
        <v/>
      </c>
      <c r="C255" s="100" t="str">
        <f ca="1">IF($A255&gt;$H$4+1,"",OFFSET('FUNDS DATA'!B252,SELECTED!$G$4-1,0))</f>
        <v/>
      </c>
      <c r="D255" s="126" t="str">
        <f ca="1">IF($A255&gt;$H$4+1,"",OFFSET('FUNDS DATA'!C252,SELECTED!$G$4-1,0))</f>
        <v/>
      </c>
      <c r="E255" s="126" t="str">
        <f ca="1">IF($A255&gt;$H$4+1,"",OFFSET('FUNDS DATA'!D252,SELECTED!$G$4-1,0))</f>
        <v/>
      </c>
    </row>
    <row r="256" spans="1:5" x14ac:dyDescent="0.2">
      <c r="A256" s="126" t="str">
        <f t="shared" si="3"/>
        <v/>
      </c>
      <c r="B256" s="126" t="str">
        <f ca="1">IF($A256&gt;$H$4+1,"",OFFSET('FUNDS DATA'!A253,SELECTED!$G$4-1,0))</f>
        <v/>
      </c>
      <c r="C256" s="100" t="str">
        <f ca="1">IF($A256&gt;$H$4+1,"",OFFSET('FUNDS DATA'!B253,SELECTED!$G$4-1,0))</f>
        <v/>
      </c>
      <c r="D256" s="126" t="str">
        <f ca="1">IF($A256&gt;$H$4+1,"",OFFSET('FUNDS DATA'!C253,SELECTED!$G$4-1,0))</f>
        <v/>
      </c>
      <c r="E256" s="126" t="str">
        <f ca="1">IF($A256&gt;$H$4+1,"",OFFSET('FUNDS DATA'!D253,SELECTED!$G$4-1,0))</f>
        <v/>
      </c>
    </row>
    <row r="257" spans="1:5" x14ac:dyDescent="0.2">
      <c r="A257" s="126" t="str">
        <f t="shared" si="3"/>
        <v/>
      </c>
      <c r="B257" s="126" t="str">
        <f ca="1">IF($A257&gt;$H$4+1,"",OFFSET('FUNDS DATA'!A254,SELECTED!$G$4-1,0))</f>
        <v/>
      </c>
      <c r="C257" s="100" t="str">
        <f ca="1">IF($A257&gt;$H$4+1,"",OFFSET('FUNDS DATA'!B254,SELECTED!$G$4-1,0))</f>
        <v/>
      </c>
      <c r="D257" s="126" t="str">
        <f ca="1">IF($A257&gt;$H$4+1,"",OFFSET('FUNDS DATA'!C254,SELECTED!$G$4-1,0))</f>
        <v/>
      </c>
      <c r="E257" s="126" t="str">
        <f ca="1">IF($A257&gt;$H$4+1,"",OFFSET('FUNDS DATA'!D254,SELECTED!$G$4-1,0))</f>
        <v/>
      </c>
    </row>
    <row r="258" spans="1:5" x14ac:dyDescent="0.2">
      <c r="A258" s="126" t="str">
        <f t="shared" si="3"/>
        <v/>
      </c>
      <c r="B258" s="126" t="str">
        <f ca="1">IF($A258&gt;$H$4+1,"",OFFSET('FUNDS DATA'!A255,SELECTED!$G$4-1,0))</f>
        <v/>
      </c>
      <c r="C258" s="100" t="str">
        <f ca="1">IF($A258&gt;$H$4+1,"",OFFSET('FUNDS DATA'!B255,SELECTED!$G$4-1,0))</f>
        <v/>
      </c>
      <c r="D258" s="126" t="str">
        <f ca="1">IF($A258&gt;$H$4+1,"",OFFSET('FUNDS DATA'!C255,SELECTED!$G$4-1,0))</f>
        <v/>
      </c>
      <c r="E258" s="126" t="str">
        <f ca="1">IF($A258&gt;$H$4+1,"",OFFSET('FUNDS DATA'!D255,SELECTED!$G$4-1,0))</f>
        <v/>
      </c>
    </row>
    <row r="259" spans="1:5" x14ac:dyDescent="0.2">
      <c r="A259" s="126" t="str">
        <f t="shared" si="3"/>
        <v/>
      </c>
      <c r="B259" s="126" t="str">
        <f ca="1">IF($A259&gt;$H$4+1,"",OFFSET('FUNDS DATA'!A256,SELECTED!$G$4-1,0))</f>
        <v/>
      </c>
      <c r="C259" s="100" t="str">
        <f ca="1">IF($A259&gt;$H$4+1,"",OFFSET('FUNDS DATA'!B256,SELECTED!$G$4-1,0))</f>
        <v/>
      </c>
      <c r="D259" s="126" t="str">
        <f ca="1">IF($A259&gt;$H$4+1,"",OFFSET('FUNDS DATA'!C256,SELECTED!$G$4-1,0))</f>
        <v/>
      </c>
      <c r="E259" s="126" t="str">
        <f ca="1">IF($A259&gt;$H$4+1,"",OFFSET('FUNDS DATA'!D256,SELECTED!$G$4-1,0))</f>
        <v/>
      </c>
    </row>
    <row r="260" spans="1:5" x14ac:dyDescent="0.2">
      <c r="A260" s="126" t="str">
        <f t="shared" si="3"/>
        <v/>
      </c>
      <c r="B260" s="126" t="str">
        <f ca="1">IF($A260&gt;$H$4+1,"",OFFSET('FUNDS DATA'!A257,SELECTED!$G$4-1,0))</f>
        <v/>
      </c>
      <c r="C260" s="100" t="str">
        <f ca="1">IF($A260&gt;$H$4+1,"",OFFSET('FUNDS DATA'!B257,SELECTED!$G$4-1,0))</f>
        <v/>
      </c>
      <c r="D260" s="126" t="str">
        <f ca="1">IF($A260&gt;$H$4+1,"",OFFSET('FUNDS DATA'!C257,SELECTED!$G$4-1,0))</f>
        <v/>
      </c>
      <c r="E260" s="126" t="str">
        <f ca="1">IF($A260&gt;$H$4+1,"",OFFSET('FUNDS DATA'!D257,SELECTED!$G$4-1,0))</f>
        <v/>
      </c>
    </row>
    <row r="261" spans="1:5" x14ac:dyDescent="0.2">
      <c r="A261" s="126" t="str">
        <f t="shared" si="3"/>
        <v/>
      </c>
      <c r="B261" s="126" t="str">
        <f ca="1">IF($A261&gt;$H$4+1,"",OFFSET('FUNDS DATA'!A258,SELECTED!$G$4-1,0))</f>
        <v/>
      </c>
      <c r="C261" s="100" t="str">
        <f ca="1">IF($A261&gt;$H$4+1,"",OFFSET('FUNDS DATA'!B258,SELECTED!$G$4-1,0))</f>
        <v/>
      </c>
      <c r="D261" s="126" t="str">
        <f ca="1">IF($A261&gt;$H$4+1,"",OFFSET('FUNDS DATA'!C258,SELECTED!$G$4-1,0))</f>
        <v/>
      </c>
      <c r="E261" s="126" t="str">
        <f ca="1">IF($A261&gt;$H$4+1,"",OFFSET('FUNDS DATA'!D258,SELECTED!$G$4-1,0))</f>
        <v/>
      </c>
    </row>
    <row r="262" spans="1:5" x14ac:dyDescent="0.2">
      <c r="A262" s="126" t="str">
        <f t="shared" ref="A262:A325" si="4">IF(A261&lt;$H$4,A261+1,"")</f>
        <v/>
      </c>
      <c r="B262" s="126" t="str">
        <f ca="1">IF($A262&gt;$H$4+1,"",OFFSET('FUNDS DATA'!A259,SELECTED!$G$4-1,0))</f>
        <v/>
      </c>
      <c r="C262" s="100" t="str">
        <f ca="1">IF($A262&gt;$H$4+1,"",OFFSET('FUNDS DATA'!B259,SELECTED!$G$4-1,0))</f>
        <v/>
      </c>
      <c r="D262" s="126" t="str">
        <f ca="1">IF($A262&gt;$H$4+1,"",OFFSET('FUNDS DATA'!C259,SELECTED!$G$4-1,0))</f>
        <v/>
      </c>
      <c r="E262" s="126" t="str">
        <f ca="1">IF($A262&gt;$H$4+1,"",OFFSET('FUNDS DATA'!D259,SELECTED!$G$4-1,0))</f>
        <v/>
      </c>
    </row>
    <row r="263" spans="1:5" x14ac:dyDescent="0.2">
      <c r="A263" s="126" t="str">
        <f t="shared" si="4"/>
        <v/>
      </c>
      <c r="B263" s="126" t="str">
        <f ca="1">IF($A263&gt;$H$4+1,"",OFFSET('FUNDS DATA'!A260,SELECTED!$G$4-1,0))</f>
        <v/>
      </c>
      <c r="C263" s="100" t="str">
        <f ca="1">IF($A263&gt;$H$4+1,"",OFFSET('FUNDS DATA'!B260,SELECTED!$G$4-1,0))</f>
        <v/>
      </c>
      <c r="D263" s="126" t="str">
        <f ca="1">IF($A263&gt;$H$4+1,"",OFFSET('FUNDS DATA'!C260,SELECTED!$G$4-1,0))</f>
        <v/>
      </c>
      <c r="E263" s="126" t="str">
        <f ca="1">IF($A263&gt;$H$4+1,"",OFFSET('FUNDS DATA'!D260,SELECTED!$G$4-1,0))</f>
        <v/>
      </c>
    </row>
    <row r="264" spans="1:5" x14ac:dyDescent="0.2">
      <c r="A264" s="126" t="str">
        <f t="shared" si="4"/>
        <v/>
      </c>
      <c r="B264" s="126" t="str">
        <f ca="1">IF($A264&gt;$H$4+1,"",OFFSET('FUNDS DATA'!A261,SELECTED!$G$4-1,0))</f>
        <v/>
      </c>
      <c r="C264" s="100" t="str">
        <f ca="1">IF($A264&gt;$H$4+1,"",OFFSET('FUNDS DATA'!B261,SELECTED!$G$4-1,0))</f>
        <v/>
      </c>
      <c r="D264" s="126" t="str">
        <f ca="1">IF($A264&gt;$H$4+1,"",OFFSET('FUNDS DATA'!C261,SELECTED!$G$4-1,0))</f>
        <v/>
      </c>
      <c r="E264" s="126" t="str">
        <f ca="1">IF($A264&gt;$H$4+1,"",OFFSET('FUNDS DATA'!D261,SELECTED!$G$4-1,0))</f>
        <v/>
      </c>
    </row>
    <row r="265" spans="1:5" x14ac:dyDescent="0.2">
      <c r="A265" s="126" t="str">
        <f t="shared" si="4"/>
        <v/>
      </c>
      <c r="B265" s="126" t="str">
        <f ca="1">IF($A265&gt;$H$4+1,"",OFFSET('FUNDS DATA'!A262,SELECTED!$G$4-1,0))</f>
        <v/>
      </c>
      <c r="C265" s="100" t="str">
        <f ca="1">IF($A265&gt;$H$4+1,"",OFFSET('FUNDS DATA'!B262,SELECTED!$G$4-1,0))</f>
        <v/>
      </c>
      <c r="D265" s="126" t="str">
        <f ca="1">IF($A265&gt;$H$4+1,"",OFFSET('FUNDS DATA'!C262,SELECTED!$G$4-1,0))</f>
        <v/>
      </c>
      <c r="E265" s="126" t="str">
        <f ca="1">IF($A265&gt;$H$4+1,"",OFFSET('FUNDS DATA'!D262,SELECTED!$G$4-1,0))</f>
        <v/>
      </c>
    </row>
    <row r="266" spans="1:5" x14ac:dyDescent="0.2">
      <c r="A266" s="126" t="str">
        <f t="shared" si="4"/>
        <v/>
      </c>
      <c r="B266" s="126" t="str">
        <f ca="1">IF($A266&gt;$H$4+1,"",OFFSET('FUNDS DATA'!A263,SELECTED!$G$4-1,0))</f>
        <v/>
      </c>
      <c r="C266" s="100" t="str">
        <f ca="1">IF($A266&gt;$H$4+1,"",OFFSET('FUNDS DATA'!B263,SELECTED!$G$4-1,0))</f>
        <v/>
      </c>
      <c r="D266" s="126" t="str">
        <f ca="1">IF($A266&gt;$H$4+1,"",OFFSET('FUNDS DATA'!C263,SELECTED!$G$4-1,0))</f>
        <v/>
      </c>
      <c r="E266" s="126" t="str">
        <f ca="1">IF($A266&gt;$H$4+1,"",OFFSET('FUNDS DATA'!D263,SELECTED!$G$4-1,0))</f>
        <v/>
      </c>
    </row>
    <row r="267" spans="1:5" x14ac:dyDescent="0.2">
      <c r="A267" s="126" t="str">
        <f t="shared" si="4"/>
        <v/>
      </c>
      <c r="B267" s="126" t="str">
        <f ca="1">IF($A267&gt;$H$4+1,"",OFFSET('FUNDS DATA'!A264,SELECTED!$G$4-1,0))</f>
        <v/>
      </c>
      <c r="C267" s="100" t="str">
        <f ca="1">IF($A267&gt;$H$4+1,"",OFFSET('FUNDS DATA'!B264,SELECTED!$G$4-1,0))</f>
        <v/>
      </c>
      <c r="D267" s="126" t="str">
        <f ca="1">IF($A267&gt;$H$4+1,"",OFFSET('FUNDS DATA'!C264,SELECTED!$G$4-1,0))</f>
        <v/>
      </c>
      <c r="E267" s="126" t="str">
        <f ca="1">IF($A267&gt;$H$4+1,"",OFFSET('FUNDS DATA'!D264,SELECTED!$G$4-1,0))</f>
        <v/>
      </c>
    </row>
    <row r="268" spans="1:5" x14ac:dyDescent="0.2">
      <c r="A268" s="126" t="str">
        <f t="shared" si="4"/>
        <v/>
      </c>
      <c r="B268" s="126" t="str">
        <f ca="1">IF($A268&gt;$H$4+1,"",OFFSET('FUNDS DATA'!A265,SELECTED!$G$4-1,0))</f>
        <v/>
      </c>
      <c r="C268" s="100" t="str">
        <f ca="1">IF($A268&gt;$H$4+1,"",OFFSET('FUNDS DATA'!B265,SELECTED!$G$4-1,0))</f>
        <v/>
      </c>
      <c r="D268" s="126" t="str">
        <f ca="1">IF($A268&gt;$H$4+1,"",OFFSET('FUNDS DATA'!C265,SELECTED!$G$4-1,0))</f>
        <v/>
      </c>
      <c r="E268" s="126" t="str">
        <f ca="1">IF($A268&gt;$H$4+1,"",OFFSET('FUNDS DATA'!D265,SELECTED!$G$4-1,0))</f>
        <v/>
      </c>
    </row>
    <row r="269" spans="1:5" x14ac:dyDescent="0.2">
      <c r="A269" s="126" t="str">
        <f t="shared" si="4"/>
        <v/>
      </c>
      <c r="B269" s="126" t="str">
        <f ca="1">IF($A269&gt;$H$4+1,"",OFFSET('FUNDS DATA'!A266,SELECTED!$G$4-1,0))</f>
        <v/>
      </c>
      <c r="C269" s="100" t="str">
        <f ca="1">IF($A269&gt;$H$4+1,"",OFFSET('FUNDS DATA'!B266,SELECTED!$G$4-1,0))</f>
        <v/>
      </c>
      <c r="D269" s="126" t="str">
        <f ca="1">IF($A269&gt;$H$4+1,"",OFFSET('FUNDS DATA'!C266,SELECTED!$G$4-1,0))</f>
        <v/>
      </c>
      <c r="E269" s="126" t="str">
        <f ca="1">IF($A269&gt;$H$4+1,"",OFFSET('FUNDS DATA'!D266,SELECTED!$G$4-1,0))</f>
        <v/>
      </c>
    </row>
    <row r="270" spans="1:5" x14ac:dyDescent="0.2">
      <c r="A270" s="126" t="str">
        <f t="shared" si="4"/>
        <v/>
      </c>
      <c r="B270" s="126" t="str">
        <f ca="1">IF($A270&gt;$H$4+1,"",OFFSET('FUNDS DATA'!A267,SELECTED!$G$4-1,0))</f>
        <v/>
      </c>
      <c r="C270" s="100" t="str">
        <f ca="1">IF($A270&gt;$H$4+1,"",OFFSET('FUNDS DATA'!B267,SELECTED!$G$4-1,0))</f>
        <v/>
      </c>
      <c r="D270" s="126" t="str">
        <f ca="1">IF($A270&gt;$H$4+1,"",OFFSET('FUNDS DATA'!C267,SELECTED!$G$4-1,0))</f>
        <v/>
      </c>
      <c r="E270" s="126" t="str">
        <f ca="1">IF($A270&gt;$H$4+1,"",OFFSET('FUNDS DATA'!D267,SELECTED!$G$4-1,0))</f>
        <v/>
      </c>
    </row>
    <row r="271" spans="1:5" x14ac:dyDescent="0.2">
      <c r="A271" s="126" t="str">
        <f t="shared" si="4"/>
        <v/>
      </c>
      <c r="B271" s="126" t="str">
        <f ca="1">IF($A271&gt;$H$4+1,"",OFFSET('FUNDS DATA'!A268,SELECTED!$G$4-1,0))</f>
        <v/>
      </c>
      <c r="C271" s="100" t="str">
        <f ca="1">IF($A271&gt;$H$4+1,"",OFFSET('FUNDS DATA'!B268,SELECTED!$G$4-1,0))</f>
        <v/>
      </c>
      <c r="D271" s="126" t="str">
        <f ca="1">IF($A271&gt;$H$4+1,"",OFFSET('FUNDS DATA'!C268,SELECTED!$G$4-1,0))</f>
        <v/>
      </c>
      <c r="E271" s="126" t="str">
        <f ca="1">IF($A271&gt;$H$4+1,"",OFFSET('FUNDS DATA'!D268,SELECTED!$G$4-1,0))</f>
        <v/>
      </c>
    </row>
    <row r="272" spans="1:5" x14ac:dyDescent="0.2">
      <c r="A272" s="126" t="str">
        <f t="shared" si="4"/>
        <v/>
      </c>
      <c r="B272" s="126" t="str">
        <f ca="1">IF($A272&gt;$H$4+1,"",OFFSET('FUNDS DATA'!A269,SELECTED!$G$4-1,0))</f>
        <v/>
      </c>
      <c r="C272" s="100" t="str">
        <f ca="1">IF($A272&gt;$H$4+1,"",OFFSET('FUNDS DATA'!B269,SELECTED!$G$4-1,0))</f>
        <v/>
      </c>
      <c r="D272" s="126" t="str">
        <f ca="1">IF($A272&gt;$H$4+1,"",OFFSET('FUNDS DATA'!C269,SELECTED!$G$4-1,0))</f>
        <v/>
      </c>
      <c r="E272" s="126" t="str">
        <f ca="1">IF($A272&gt;$H$4+1,"",OFFSET('FUNDS DATA'!D269,SELECTED!$G$4-1,0))</f>
        <v/>
      </c>
    </row>
    <row r="273" spans="1:5" x14ac:dyDescent="0.2">
      <c r="A273" s="126" t="str">
        <f t="shared" si="4"/>
        <v/>
      </c>
      <c r="B273" s="126" t="str">
        <f ca="1">IF($A273&gt;$H$4+1,"",OFFSET('FUNDS DATA'!A270,SELECTED!$G$4-1,0))</f>
        <v/>
      </c>
      <c r="C273" s="100" t="str">
        <f ca="1">IF($A273&gt;$H$4+1,"",OFFSET('FUNDS DATA'!B270,SELECTED!$G$4-1,0))</f>
        <v/>
      </c>
      <c r="D273" s="126" t="str">
        <f ca="1">IF($A273&gt;$H$4+1,"",OFFSET('FUNDS DATA'!C270,SELECTED!$G$4-1,0))</f>
        <v/>
      </c>
      <c r="E273" s="126" t="str">
        <f ca="1">IF($A273&gt;$H$4+1,"",OFFSET('FUNDS DATA'!D270,SELECTED!$G$4-1,0))</f>
        <v/>
      </c>
    </row>
    <row r="274" spans="1:5" x14ac:dyDescent="0.2">
      <c r="A274" s="126" t="str">
        <f t="shared" si="4"/>
        <v/>
      </c>
      <c r="B274" s="126" t="str">
        <f ca="1">IF($A274&gt;$H$4+1,"",OFFSET('FUNDS DATA'!A271,SELECTED!$G$4-1,0))</f>
        <v/>
      </c>
      <c r="C274" s="100" t="str">
        <f ca="1">IF($A274&gt;$H$4+1,"",OFFSET('FUNDS DATA'!B271,SELECTED!$G$4-1,0))</f>
        <v/>
      </c>
      <c r="D274" s="126" t="str">
        <f ca="1">IF($A274&gt;$H$4+1,"",OFFSET('FUNDS DATA'!C271,SELECTED!$G$4-1,0))</f>
        <v/>
      </c>
      <c r="E274" s="126" t="str">
        <f ca="1">IF($A274&gt;$H$4+1,"",OFFSET('FUNDS DATA'!D271,SELECTED!$G$4-1,0))</f>
        <v/>
      </c>
    </row>
    <row r="275" spans="1:5" x14ac:dyDescent="0.2">
      <c r="A275" s="126" t="str">
        <f t="shared" si="4"/>
        <v/>
      </c>
      <c r="B275" s="126" t="str">
        <f ca="1">IF($A275&gt;$H$4+1,"",OFFSET('FUNDS DATA'!A272,SELECTED!$G$4-1,0))</f>
        <v/>
      </c>
      <c r="C275" s="100" t="str">
        <f ca="1">IF($A275&gt;$H$4+1,"",OFFSET('FUNDS DATA'!B272,SELECTED!$G$4-1,0))</f>
        <v/>
      </c>
      <c r="D275" s="126" t="str">
        <f ca="1">IF($A275&gt;$H$4+1,"",OFFSET('FUNDS DATA'!C272,SELECTED!$G$4-1,0))</f>
        <v/>
      </c>
      <c r="E275" s="126" t="str">
        <f ca="1">IF($A275&gt;$H$4+1,"",OFFSET('FUNDS DATA'!D272,SELECTED!$G$4-1,0))</f>
        <v/>
      </c>
    </row>
    <row r="276" spans="1:5" x14ac:dyDescent="0.2">
      <c r="A276" s="126" t="str">
        <f t="shared" si="4"/>
        <v/>
      </c>
      <c r="B276" s="126" t="str">
        <f ca="1">IF($A276&gt;$H$4+1,"",OFFSET('FUNDS DATA'!A273,SELECTED!$G$4-1,0))</f>
        <v/>
      </c>
      <c r="C276" s="100" t="str">
        <f ca="1">IF($A276&gt;$H$4+1,"",OFFSET('FUNDS DATA'!B273,SELECTED!$G$4-1,0))</f>
        <v/>
      </c>
      <c r="D276" s="126" t="str">
        <f ca="1">IF($A276&gt;$H$4+1,"",OFFSET('FUNDS DATA'!C273,SELECTED!$G$4-1,0))</f>
        <v/>
      </c>
      <c r="E276" s="126" t="str">
        <f ca="1">IF($A276&gt;$H$4+1,"",OFFSET('FUNDS DATA'!D273,SELECTED!$G$4-1,0))</f>
        <v/>
      </c>
    </row>
    <row r="277" spans="1:5" x14ac:dyDescent="0.2">
      <c r="A277" s="126" t="str">
        <f t="shared" si="4"/>
        <v/>
      </c>
      <c r="B277" s="126" t="str">
        <f ca="1">IF($A277&gt;$H$4+1,"",OFFSET('FUNDS DATA'!A274,SELECTED!$G$4-1,0))</f>
        <v/>
      </c>
      <c r="C277" s="100" t="str">
        <f ca="1">IF($A277&gt;$H$4+1,"",OFFSET('FUNDS DATA'!B274,SELECTED!$G$4-1,0))</f>
        <v/>
      </c>
      <c r="D277" s="126" t="str">
        <f ca="1">IF($A277&gt;$H$4+1,"",OFFSET('FUNDS DATA'!C274,SELECTED!$G$4-1,0))</f>
        <v/>
      </c>
      <c r="E277" s="126" t="str">
        <f ca="1">IF($A277&gt;$H$4+1,"",OFFSET('FUNDS DATA'!D274,SELECTED!$G$4-1,0))</f>
        <v/>
      </c>
    </row>
    <row r="278" spans="1:5" x14ac:dyDescent="0.2">
      <c r="A278" s="126" t="str">
        <f t="shared" si="4"/>
        <v/>
      </c>
      <c r="B278" s="126" t="str">
        <f ca="1">IF($A278&gt;$H$4+1,"",OFFSET('FUNDS DATA'!A275,SELECTED!$G$4-1,0))</f>
        <v/>
      </c>
      <c r="C278" s="100" t="str">
        <f ca="1">IF($A278&gt;$H$4+1,"",OFFSET('FUNDS DATA'!B275,SELECTED!$G$4-1,0))</f>
        <v/>
      </c>
      <c r="D278" s="126" t="str">
        <f ca="1">IF($A278&gt;$H$4+1,"",OFFSET('FUNDS DATA'!C275,SELECTED!$G$4-1,0))</f>
        <v/>
      </c>
      <c r="E278" s="126" t="str">
        <f ca="1">IF($A278&gt;$H$4+1,"",OFFSET('FUNDS DATA'!D275,SELECTED!$G$4-1,0))</f>
        <v/>
      </c>
    </row>
    <row r="279" spans="1:5" x14ac:dyDescent="0.2">
      <c r="A279" s="126" t="str">
        <f t="shared" si="4"/>
        <v/>
      </c>
      <c r="B279" s="126" t="str">
        <f ca="1">IF($A279&gt;$H$4+1,"",OFFSET('FUNDS DATA'!A276,SELECTED!$G$4-1,0))</f>
        <v/>
      </c>
      <c r="C279" s="100" t="str">
        <f ca="1">IF($A279&gt;$H$4+1,"",OFFSET('FUNDS DATA'!B276,SELECTED!$G$4-1,0))</f>
        <v/>
      </c>
      <c r="D279" s="126" t="str">
        <f ca="1">IF($A279&gt;$H$4+1,"",OFFSET('FUNDS DATA'!C276,SELECTED!$G$4-1,0))</f>
        <v/>
      </c>
      <c r="E279" s="126" t="str">
        <f ca="1">IF($A279&gt;$H$4+1,"",OFFSET('FUNDS DATA'!D276,SELECTED!$G$4-1,0))</f>
        <v/>
      </c>
    </row>
    <row r="280" spans="1:5" x14ac:dyDescent="0.2">
      <c r="A280" s="126" t="str">
        <f t="shared" si="4"/>
        <v/>
      </c>
      <c r="B280" s="126" t="str">
        <f ca="1">IF($A280&gt;$H$4+1,"",OFFSET('FUNDS DATA'!A277,SELECTED!$G$4-1,0))</f>
        <v/>
      </c>
      <c r="C280" s="100" t="str">
        <f ca="1">IF($A280&gt;$H$4+1,"",OFFSET('FUNDS DATA'!B277,SELECTED!$G$4-1,0))</f>
        <v/>
      </c>
      <c r="D280" s="126" t="str">
        <f ca="1">IF($A280&gt;$H$4+1,"",OFFSET('FUNDS DATA'!C277,SELECTED!$G$4-1,0))</f>
        <v/>
      </c>
      <c r="E280" s="126" t="str">
        <f ca="1">IF($A280&gt;$H$4+1,"",OFFSET('FUNDS DATA'!D277,SELECTED!$G$4-1,0))</f>
        <v/>
      </c>
    </row>
    <row r="281" spans="1:5" x14ac:dyDescent="0.2">
      <c r="A281" s="126" t="str">
        <f t="shared" si="4"/>
        <v/>
      </c>
      <c r="B281" s="126" t="str">
        <f ca="1">IF($A281&gt;$H$4+1,"",OFFSET('FUNDS DATA'!A278,SELECTED!$G$4-1,0))</f>
        <v/>
      </c>
      <c r="C281" s="100" t="str">
        <f ca="1">IF($A281&gt;$H$4+1,"",OFFSET('FUNDS DATA'!B278,SELECTED!$G$4-1,0))</f>
        <v/>
      </c>
      <c r="D281" s="126" t="str">
        <f ca="1">IF($A281&gt;$H$4+1,"",OFFSET('FUNDS DATA'!C278,SELECTED!$G$4-1,0))</f>
        <v/>
      </c>
      <c r="E281" s="126" t="str">
        <f ca="1">IF($A281&gt;$H$4+1,"",OFFSET('FUNDS DATA'!D278,SELECTED!$G$4-1,0))</f>
        <v/>
      </c>
    </row>
    <row r="282" spans="1:5" x14ac:dyDescent="0.2">
      <c r="A282" s="126" t="str">
        <f t="shared" si="4"/>
        <v/>
      </c>
      <c r="B282" s="126" t="str">
        <f ca="1">IF($A282&gt;$H$4+1,"",OFFSET('FUNDS DATA'!A279,SELECTED!$G$4-1,0))</f>
        <v/>
      </c>
      <c r="C282" s="100" t="str">
        <f ca="1">IF($A282&gt;$H$4+1,"",OFFSET('FUNDS DATA'!B279,SELECTED!$G$4-1,0))</f>
        <v/>
      </c>
      <c r="D282" s="126" t="str">
        <f ca="1">IF($A282&gt;$H$4+1,"",OFFSET('FUNDS DATA'!C279,SELECTED!$G$4-1,0))</f>
        <v/>
      </c>
      <c r="E282" s="126" t="str">
        <f ca="1">IF($A282&gt;$H$4+1,"",OFFSET('FUNDS DATA'!D279,SELECTED!$G$4-1,0))</f>
        <v/>
      </c>
    </row>
    <row r="283" spans="1:5" x14ac:dyDescent="0.2">
      <c r="A283" s="126" t="str">
        <f t="shared" si="4"/>
        <v/>
      </c>
      <c r="B283" s="126" t="str">
        <f ca="1">IF($A283&gt;$H$4+1,"",OFFSET('FUNDS DATA'!A280,SELECTED!$G$4-1,0))</f>
        <v/>
      </c>
      <c r="C283" s="100" t="str">
        <f ca="1">IF($A283&gt;$H$4+1,"",OFFSET('FUNDS DATA'!B280,SELECTED!$G$4-1,0))</f>
        <v/>
      </c>
      <c r="D283" s="126" t="str">
        <f ca="1">IF($A283&gt;$H$4+1,"",OFFSET('FUNDS DATA'!C280,SELECTED!$G$4-1,0))</f>
        <v/>
      </c>
      <c r="E283" s="126" t="str">
        <f ca="1">IF($A283&gt;$H$4+1,"",OFFSET('FUNDS DATA'!D280,SELECTED!$G$4-1,0))</f>
        <v/>
      </c>
    </row>
    <row r="284" spans="1:5" x14ac:dyDescent="0.2">
      <c r="A284" s="126" t="str">
        <f t="shared" si="4"/>
        <v/>
      </c>
      <c r="B284" s="126" t="str">
        <f ca="1">IF($A284&gt;$H$4+1,"",OFFSET('FUNDS DATA'!A281,SELECTED!$G$4-1,0))</f>
        <v/>
      </c>
      <c r="C284" s="100" t="str">
        <f ca="1">IF($A284&gt;$H$4+1,"",OFFSET('FUNDS DATA'!B281,SELECTED!$G$4-1,0))</f>
        <v/>
      </c>
      <c r="D284" s="126" t="str">
        <f ca="1">IF($A284&gt;$H$4+1,"",OFFSET('FUNDS DATA'!C281,SELECTED!$G$4-1,0))</f>
        <v/>
      </c>
      <c r="E284" s="126" t="str">
        <f ca="1">IF($A284&gt;$H$4+1,"",OFFSET('FUNDS DATA'!D281,SELECTED!$G$4-1,0))</f>
        <v/>
      </c>
    </row>
    <row r="285" spans="1:5" x14ac:dyDescent="0.2">
      <c r="A285" s="126" t="str">
        <f t="shared" si="4"/>
        <v/>
      </c>
      <c r="B285" s="126" t="str">
        <f ca="1">IF($A285&gt;$H$4+1,"",OFFSET('FUNDS DATA'!A282,SELECTED!$G$4-1,0))</f>
        <v/>
      </c>
      <c r="C285" s="100" t="str">
        <f ca="1">IF($A285&gt;$H$4+1,"",OFFSET('FUNDS DATA'!B282,SELECTED!$G$4-1,0))</f>
        <v/>
      </c>
      <c r="D285" s="126" t="str">
        <f ca="1">IF($A285&gt;$H$4+1,"",OFFSET('FUNDS DATA'!C282,SELECTED!$G$4-1,0))</f>
        <v/>
      </c>
      <c r="E285" s="126" t="str">
        <f ca="1">IF($A285&gt;$H$4+1,"",OFFSET('FUNDS DATA'!D282,SELECTED!$G$4-1,0))</f>
        <v/>
      </c>
    </row>
    <row r="286" spans="1:5" x14ac:dyDescent="0.2">
      <c r="A286" s="126" t="str">
        <f t="shared" si="4"/>
        <v/>
      </c>
      <c r="B286" s="126" t="str">
        <f ca="1">IF($A286&gt;$H$4+1,"",OFFSET('FUNDS DATA'!A283,SELECTED!$G$4-1,0))</f>
        <v/>
      </c>
      <c r="C286" s="100" t="str">
        <f ca="1">IF($A286&gt;$H$4+1,"",OFFSET('FUNDS DATA'!B283,SELECTED!$G$4-1,0))</f>
        <v/>
      </c>
      <c r="D286" s="126" t="str">
        <f ca="1">IF($A286&gt;$H$4+1,"",OFFSET('FUNDS DATA'!C283,SELECTED!$G$4-1,0))</f>
        <v/>
      </c>
      <c r="E286" s="126" t="str">
        <f ca="1">IF($A286&gt;$H$4+1,"",OFFSET('FUNDS DATA'!D283,SELECTED!$G$4-1,0))</f>
        <v/>
      </c>
    </row>
    <row r="287" spans="1:5" x14ac:dyDescent="0.2">
      <c r="A287" s="126" t="str">
        <f t="shared" si="4"/>
        <v/>
      </c>
      <c r="B287" s="126" t="str">
        <f ca="1">IF($A287&gt;$H$4+1,"",OFFSET('FUNDS DATA'!A284,SELECTED!$G$4-1,0))</f>
        <v/>
      </c>
      <c r="C287" s="100" t="str">
        <f ca="1">IF($A287&gt;$H$4+1,"",OFFSET('FUNDS DATA'!B284,SELECTED!$G$4-1,0))</f>
        <v/>
      </c>
      <c r="D287" s="126" t="str">
        <f ca="1">IF($A287&gt;$H$4+1,"",OFFSET('FUNDS DATA'!C284,SELECTED!$G$4-1,0))</f>
        <v/>
      </c>
      <c r="E287" s="126" t="str">
        <f ca="1">IF($A287&gt;$H$4+1,"",OFFSET('FUNDS DATA'!D284,SELECTED!$G$4-1,0))</f>
        <v/>
      </c>
    </row>
    <row r="288" spans="1:5" x14ac:dyDescent="0.2">
      <c r="A288" s="126" t="str">
        <f t="shared" si="4"/>
        <v/>
      </c>
      <c r="B288" s="126" t="str">
        <f ca="1">IF($A288&gt;$H$4+1,"",OFFSET('FUNDS DATA'!A285,SELECTED!$G$4-1,0))</f>
        <v/>
      </c>
      <c r="C288" s="100" t="str">
        <f ca="1">IF($A288&gt;$H$4+1,"",OFFSET('FUNDS DATA'!B285,SELECTED!$G$4-1,0))</f>
        <v/>
      </c>
      <c r="D288" s="126" t="str">
        <f ca="1">IF($A288&gt;$H$4+1,"",OFFSET('FUNDS DATA'!C285,SELECTED!$G$4-1,0))</f>
        <v/>
      </c>
      <c r="E288" s="126" t="str">
        <f ca="1">IF($A288&gt;$H$4+1,"",OFFSET('FUNDS DATA'!D285,SELECTED!$G$4-1,0))</f>
        <v/>
      </c>
    </row>
    <row r="289" spans="1:5" x14ac:dyDescent="0.2">
      <c r="A289" s="126" t="str">
        <f t="shared" si="4"/>
        <v/>
      </c>
      <c r="B289" s="126" t="str">
        <f ca="1">IF($A289&gt;$H$4+1,"",OFFSET('FUNDS DATA'!A286,SELECTED!$G$4-1,0))</f>
        <v/>
      </c>
      <c r="C289" s="100" t="str">
        <f ca="1">IF($A289&gt;$H$4+1,"",OFFSET('FUNDS DATA'!B286,SELECTED!$G$4-1,0))</f>
        <v/>
      </c>
      <c r="D289" s="126" t="str">
        <f ca="1">IF($A289&gt;$H$4+1,"",OFFSET('FUNDS DATA'!C286,SELECTED!$G$4-1,0))</f>
        <v/>
      </c>
      <c r="E289" s="126" t="str">
        <f ca="1">IF($A289&gt;$H$4+1,"",OFFSET('FUNDS DATA'!D286,SELECTED!$G$4-1,0))</f>
        <v/>
      </c>
    </row>
    <row r="290" spans="1:5" x14ac:dyDescent="0.2">
      <c r="A290" s="126" t="str">
        <f t="shared" si="4"/>
        <v/>
      </c>
      <c r="B290" s="126" t="str">
        <f ca="1">IF($A290&gt;$H$4+1,"",OFFSET('FUNDS DATA'!A287,SELECTED!$G$4-1,0))</f>
        <v/>
      </c>
      <c r="C290" s="100" t="str">
        <f ca="1">IF($A290&gt;$H$4+1,"",OFFSET('FUNDS DATA'!B287,SELECTED!$G$4-1,0))</f>
        <v/>
      </c>
      <c r="D290" s="126" t="str">
        <f ca="1">IF($A290&gt;$H$4+1,"",OFFSET('FUNDS DATA'!C287,SELECTED!$G$4-1,0))</f>
        <v/>
      </c>
      <c r="E290" s="126" t="str">
        <f ca="1">IF($A290&gt;$H$4+1,"",OFFSET('FUNDS DATA'!D287,SELECTED!$G$4-1,0))</f>
        <v/>
      </c>
    </row>
    <row r="291" spans="1:5" x14ac:dyDescent="0.2">
      <c r="A291" s="126" t="str">
        <f t="shared" si="4"/>
        <v/>
      </c>
      <c r="B291" s="126" t="str">
        <f ca="1">IF($A291&gt;$H$4+1,"",OFFSET('FUNDS DATA'!A288,SELECTED!$G$4-1,0))</f>
        <v/>
      </c>
      <c r="C291" s="100" t="str">
        <f ca="1">IF($A291&gt;$H$4+1,"",OFFSET('FUNDS DATA'!B288,SELECTED!$G$4-1,0))</f>
        <v/>
      </c>
      <c r="D291" s="126" t="str">
        <f ca="1">IF($A291&gt;$H$4+1,"",OFFSET('FUNDS DATA'!C288,SELECTED!$G$4-1,0))</f>
        <v/>
      </c>
      <c r="E291" s="126" t="str">
        <f ca="1">IF($A291&gt;$H$4+1,"",OFFSET('FUNDS DATA'!D288,SELECTED!$G$4-1,0))</f>
        <v/>
      </c>
    </row>
    <row r="292" spans="1:5" x14ac:dyDescent="0.2">
      <c r="A292" s="126" t="str">
        <f t="shared" si="4"/>
        <v/>
      </c>
      <c r="B292" s="126" t="str">
        <f ca="1">IF($A292&gt;$H$4+1,"",OFFSET('FUNDS DATA'!A289,SELECTED!$G$4-1,0))</f>
        <v/>
      </c>
      <c r="C292" s="100" t="str">
        <f ca="1">IF($A292&gt;$H$4+1,"",OFFSET('FUNDS DATA'!B289,SELECTED!$G$4-1,0))</f>
        <v/>
      </c>
      <c r="D292" s="126" t="str">
        <f ca="1">IF($A292&gt;$H$4+1,"",OFFSET('FUNDS DATA'!C289,SELECTED!$G$4-1,0))</f>
        <v/>
      </c>
      <c r="E292" s="126" t="str">
        <f ca="1">IF($A292&gt;$H$4+1,"",OFFSET('FUNDS DATA'!D289,SELECTED!$G$4-1,0))</f>
        <v/>
      </c>
    </row>
    <row r="293" spans="1:5" x14ac:dyDescent="0.2">
      <c r="A293" s="126" t="str">
        <f t="shared" si="4"/>
        <v/>
      </c>
      <c r="B293" s="126" t="str">
        <f ca="1">IF($A293&gt;$H$4+1,"",OFFSET('FUNDS DATA'!A290,SELECTED!$G$4-1,0))</f>
        <v/>
      </c>
      <c r="C293" s="100" t="str">
        <f ca="1">IF($A293&gt;$H$4+1,"",OFFSET('FUNDS DATA'!B290,SELECTED!$G$4-1,0))</f>
        <v/>
      </c>
      <c r="D293" s="126" t="str">
        <f ca="1">IF($A293&gt;$H$4+1,"",OFFSET('FUNDS DATA'!C290,SELECTED!$G$4-1,0))</f>
        <v/>
      </c>
      <c r="E293" s="126" t="str">
        <f ca="1">IF($A293&gt;$H$4+1,"",OFFSET('FUNDS DATA'!D290,SELECTED!$G$4-1,0))</f>
        <v/>
      </c>
    </row>
    <row r="294" spans="1:5" x14ac:dyDescent="0.2">
      <c r="A294" s="126" t="str">
        <f t="shared" si="4"/>
        <v/>
      </c>
      <c r="B294" s="126" t="str">
        <f ca="1">IF($A294&gt;$H$4+1,"",OFFSET('FUNDS DATA'!A291,SELECTED!$G$4-1,0))</f>
        <v/>
      </c>
      <c r="C294" s="100" t="str">
        <f ca="1">IF($A294&gt;$H$4+1,"",OFFSET('FUNDS DATA'!B291,SELECTED!$G$4-1,0))</f>
        <v/>
      </c>
      <c r="D294" s="126" t="str">
        <f ca="1">IF($A294&gt;$H$4+1,"",OFFSET('FUNDS DATA'!C291,SELECTED!$G$4-1,0))</f>
        <v/>
      </c>
      <c r="E294" s="126" t="str">
        <f ca="1">IF($A294&gt;$H$4+1,"",OFFSET('FUNDS DATA'!D291,SELECTED!$G$4-1,0))</f>
        <v/>
      </c>
    </row>
    <row r="295" spans="1:5" x14ac:dyDescent="0.2">
      <c r="A295" s="126" t="str">
        <f t="shared" si="4"/>
        <v/>
      </c>
      <c r="B295" s="126" t="str">
        <f ca="1">IF($A295&gt;$H$4+1,"",OFFSET('FUNDS DATA'!A292,SELECTED!$G$4-1,0))</f>
        <v/>
      </c>
      <c r="C295" s="100" t="str">
        <f ca="1">IF($A295&gt;$H$4+1,"",OFFSET('FUNDS DATA'!B292,SELECTED!$G$4-1,0))</f>
        <v/>
      </c>
      <c r="D295" s="126" t="str">
        <f ca="1">IF($A295&gt;$H$4+1,"",OFFSET('FUNDS DATA'!C292,SELECTED!$G$4-1,0))</f>
        <v/>
      </c>
      <c r="E295" s="126" t="str">
        <f ca="1">IF($A295&gt;$H$4+1,"",OFFSET('FUNDS DATA'!D292,SELECTED!$G$4-1,0))</f>
        <v/>
      </c>
    </row>
    <row r="296" spans="1:5" x14ac:dyDescent="0.2">
      <c r="A296" s="126" t="str">
        <f t="shared" si="4"/>
        <v/>
      </c>
      <c r="B296" s="126" t="str">
        <f ca="1">IF($A296&gt;$H$4+1,"",OFFSET('FUNDS DATA'!A293,SELECTED!$G$4-1,0))</f>
        <v/>
      </c>
      <c r="C296" s="100" t="str">
        <f ca="1">IF($A296&gt;$H$4+1,"",OFFSET('FUNDS DATA'!B293,SELECTED!$G$4-1,0))</f>
        <v/>
      </c>
      <c r="D296" s="126" t="str">
        <f ca="1">IF($A296&gt;$H$4+1,"",OFFSET('FUNDS DATA'!C293,SELECTED!$G$4-1,0))</f>
        <v/>
      </c>
      <c r="E296" s="126" t="str">
        <f ca="1">IF($A296&gt;$H$4+1,"",OFFSET('FUNDS DATA'!D293,SELECTED!$G$4-1,0))</f>
        <v/>
      </c>
    </row>
    <row r="297" spans="1:5" x14ac:dyDescent="0.2">
      <c r="A297" s="126" t="str">
        <f t="shared" si="4"/>
        <v/>
      </c>
      <c r="B297" s="126" t="str">
        <f ca="1">IF($A297&gt;$H$4+1,"",OFFSET('FUNDS DATA'!A294,SELECTED!$G$4-1,0))</f>
        <v/>
      </c>
      <c r="C297" s="100" t="str">
        <f ca="1">IF($A297&gt;$H$4+1,"",OFFSET('FUNDS DATA'!B294,SELECTED!$G$4-1,0))</f>
        <v/>
      </c>
      <c r="D297" s="126" t="str">
        <f ca="1">IF($A297&gt;$H$4+1,"",OFFSET('FUNDS DATA'!C294,SELECTED!$G$4-1,0))</f>
        <v/>
      </c>
      <c r="E297" s="126" t="str">
        <f ca="1">IF($A297&gt;$H$4+1,"",OFFSET('FUNDS DATA'!D294,SELECTED!$G$4-1,0))</f>
        <v/>
      </c>
    </row>
    <row r="298" spans="1:5" x14ac:dyDescent="0.2">
      <c r="A298" s="126" t="str">
        <f t="shared" si="4"/>
        <v/>
      </c>
      <c r="B298" s="126" t="str">
        <f ca="1">IF($A298&gt;$H$4+1,"",OFFSET('FUNDS DATA'!A295,SELECTED!$G$4-1,0))</f>
        <v/>
      </c>
      <c r="C298" s="100" t="str">
        <f ca="1">IF($A298&gt;$H$4+1,"",OFFSET('FUNDS DATA'!B295,SELECTED!$G$4-1,0))</f>
        <v/>
      </c>
      <c r="D298" s="126" t="str">
        <f ca="1">IF($A298&gt;$H$4+1,"",OFFSET('FUNDS DATA'!C295,SELECTED!$G$4-1,0))</f>
        <v/>
      </c>
      <c r="E298" s="126" t="str">
        <f ca="1">IF($A298&gt;$H$4+1,"",OFFSET('FUNDS DATA'!D295,SELECTED!$G$4-1,0))</f>
        <v/>
      </c>
    </row>
    <row r="299" spans="1:5" x14ac:dyDescent="0.2">
      <c r="A299" s="126" t="str">
        <f t="shared" si="4"/>
        <v/>
      </c>
      <c r="B299" s="126" t="str">
        <f ca="1">IF($A299&gt;$H$4+1,"",OFFSET('FUNDS DATA'!A296,SELECTED!$G$4-1,0))</f>
        <v/>
      </c>
      <c r="C299" s="100" t="str">
        <f ca="1">IF($A299&gt;$H$4+1,"",OFFSET('FUNDS DATA'!B296,SELECTED!$G$4-1,0))</f>
        <v/>
      </c>
      <c r="D299" s="126" t="str">
        <f ca="1">IF($A299&gt;$H$4+1,"",OFFSET('FUNDS DATA'!C296,SELECTED!$G$4-1,0))</f>
        <v/>
      </c>
      <c r="E299" s="126" t="str">
        <f ca="1">IF($A299&gt;$H$4+1,"",OFFSET('FUNDS DATA'!D296,SELECTED!$G$4-1,0))</f>
        <v/>
      </c>
    </row>
    <row r="300" spans="1:5" x14ac:dyDescent="0.2">
      <c r="A300" s="126" t="str">
        <f t="shared" si="4"/>
        <v/>
      </c>
      <c r="B300" s="126" t="str">
        <f ca="1">IF($A300&gt;$H$4+1,"",OFFSET('FUNDS DATA'!A297,SELECTED!$G$4-1,0))</f>
        <v/>
      </c>
      <c r="C300" s="100" t="str">
        <f ca="1">IF($A300&gt;$H$4+1,"",OFFSET('FUNDS DATA'!B297,SELECTED!$G$4-1,0))</f>
        <v/>
      </c>
      <c r="D300" s="126" t="str">
        <f ca="1">IF($A300&gt;$H$4+1,"",OFFSET('FUNDS DATA'!C297,SELECTED!$G$4-1,0))</f>
        <v/>
      </c>
      <c r="E300" s="126" t="str">
        <f ca="1">IF($A300&gt;$H$4+1,"",OFFSET('FUNDS DATA'!D297,SELECTED!$G$4-1,0))</f>
        <v/>
      </c>
    </row>
    <row r="301" spans="1:5" x14ac:dyDescent="0.2">
      <c r="A301" s="126" t="str">
        <f t="shared" si="4"/>
        <v/>
      </c>
      <c r="B301" s="126" t="str">
        <f ca="1">IF($A301&gt;$H$4+1,"",OFFSET('FUNDS DATA'!A298,SELECTED!$G$4-1,0))</f>
        <v/>
      </c>
      <c r="C301" s="100" t="str">
        <f ca="1">IF($A301&gt;$H$4+1,"",OFFSET('FUNDS DATA'!B298,SELECTED!$G$4-1,0))</f>
        <v/>
      </c>
      <c r="D301" s="126" t="str">
        <f ca="1">IF($A301&gt;$H$4+1,"",OFFSET('FUNDS DATA'!C298,SELECTED!$G$4-1,0))</f>
        <v/>
      </c>
      <c r="E301" s="126" t="str">
        <f ca="1">IF($A301&gt;$H$4+1,"",OFFSET('FUNDS DATA'!D298,SELECTED!$G$4-1,0))</f>
        <v/>
      </c>
    </row>
    <row r="302" spans="1:5" x14ac:dyDescent="0.2">
      <c r="A302" s="126" t="str">
        <f t="shared" si="4"/>
        <v/>
      </c>
      <c r="B302" s="126" t="str">
        <f ca="1">IF($A302&gt;$H$4+1,"",OFFSET('FUNDS DATA'!A299,SELECTED!$G$4-1,0))</f>
        <v/>
      </c>
      <c r="C302" s="100" t="str">
        <f ca="1">IF($A302&gt;$H$4+1,"",OFFSET('FUNDS DATA'!B299,SELECTED!$G$4-1,0))</f>
        <v/>
      </c>
      <c r="D302" s="126" t="str">
        <f ca="1">IF($A302&gt;$H$4+1,"",OFFSET('FUNDS DATA'!C299,SELECTED!$G$4-1,0))</f>
        <v/>
      </c>
      <c r="E302" s="126" t="str">
        <f ca="1">IF($A302&gt;$H$4+1,"",OFFSET('FUNDS DATA'!D299,SELECTED!$G$4-1,0))</f>
        <v/>
      </c>
    </row>
    <row r="303" spans="1:5" x14ac:dyDescent="0.2">
      <c r="A303" s="126" t="str">
        <f t="shared" si="4"/>
        <v/>
      </c>
      <c r="B303" s="126" t="str">
        <f ca="1">IF($A303&gt;$H$4+1,"",OFFSET('FUNDS DATA'!A300,SELECTED!$G$4-1,0))</f>
        <v/>
      </c>
      <c r="C303" s="100" t="str">
        <f ca="1">IF($A303&gt;$H$4+1,"",OFFSET('FUNDS DATA'!B300,SELECTED!$G$4-1,0))</f>
        <v/>
      </c>
      <c r="D303" s="126" t="str">
        <f ca="1">IF($A303&gt;$H$4+1,"",OFFSET('FUNDS DATA'!C300,SELECTED!$G$4-1,0))</f>
        <v/>
      </c>
      <c r="E303" s="126" t="str">
        <f ca="1">IF($A303&gt;$H$4+1,"",OFFSET('FUNDS DATA'!D300,SELECTED!$G$4-1,0))</f>
        <v/>
      </c>
    </row>
    <row r="304" spans="1:5" x14ac:dyDescent="0.2">
      <c r="A304" s="126" t="str">
        <f t="shared" si="4"/>
        <v/>
      </c>
      <c r="B304" s="126" t="str">
        <f ca="1">IF($A304&gt;$H$4+1,"",OFFSET('FUNDS DATA'!A301,SELECTED!$G$4-1,0))</f>
        <v/>
      </c>
      <c r="C304" s="100" t="str">
        <f ca="1">IF($A304&gt;$H$4+1,"",OFFSET('FUNDS DATA'!B301,SELECTED!$G$4-1,0))</f>
        <v/>
      </c>
      <c r="D304" s="126" t="str">
        <f ca="1">IF($A304&gt;$H$4+1,"",OFFSET('FUNDS DATA'!C301,SELECTED!$G$4-1,0))</f>
        <v/>
      </c>
      <c r="E304" s="126" t="str">
        <f ca="1">IF($A304&gt;$H$4+1,"",OFFSET('FUNDS DATA'!D301,SELECTED!$G$4-1,0))</f>
        <v/>
      </c>
    </row>
    <row r="305" spans="1:5" x14ac:dyDescent="0.2">
      <c r="A305" s="126" t="str">
        <f t="shared" si="4"/>
        <v/>
      </c>
      <c r="B305" s="126" t="str">
        <f ca="1">IF($A305&gt;$H$4+1,"",OFFSET('FUNDS DATA'!A302,SELECTED!$G$4-1,0))</f>
        <v/>
      </c>
      <c r="C305" s="100" t="str">
        <f ca="1">IF($A305&gt;$H$4+1,"",OFFSET('FUNDS DATA'!B302,SELECTED!$G$4-1,0))</f>
        <v/>
      </c>
      <c r="D305" s="126" t="str">
        <f ca="1">IF($A305&gt;$H$4+1,"",OFFSET('FUNDS DATA'!C302,SELECTED!$G$4-1,0))</f>
        <v/>
      </c>
      <c r="E305" s="126" t="str">
        <f ca="1">IF($A305&gt;$H$4+1,"",OFFSET('FUNDS DATA'!D302,SELECTED!$G$4-1,0))</f>
        <v/>
      </c>
    </row>
    <row r="306" spans="1:5" x14ac:dyDescent="0.2">
      <c r="A306" s="126" t="str">
        <f t="shared" si="4"/>
        <v/>
      </c>
      <c r="B306" s="126" t="str">
        <f ca="1">IF($A306&gt;$H$4+1,"",OFFSET('FUNDS DATA'!A303,SELECTED!$G$4-1,0))</f>
        <v/>
      </c>
      <c r="C306" s="100" t="str">
        <f ca="1">IF($A306&gt;$H$4+1,"",OFFSET('FUNDS DATA'!B303,SELECTED!$G$4-1,0))</f>
        <v/>
      </c>
      <c r="D306" s="126" t="str">
        <f ca="1">IF($A306&gt;$H$4+1,"",OFFSET('FUNDS DATA'!C303,SELECTED!$G$4-1,0))</f>
        <v/>
      </c>
      <c r="E306" s="126" t="str">
        <f ca="1">IF($A306&gt;$H$4+1,"",OFFSET('FUNDS DATA'!D303,SELECTED!$G$4-1,0))</f>
        <v/>
      </c>
    </row>
    <row r="307" spans="1:5" x14ac:dyDescent="0.2">
      <c r="A307" s="126" t="str">
        <f t="shared" si="4"/>
        <v/>
      </c>
      <c r="B307" s="126" t="str">
        <f ca="1">IF($A307&gt;$H$4+1,"",OFFSET('FUNDS DATA'!A304,SELECTED!$G$4-1,0))</f>
        <v/>
      </c>
      <c r="C307" s="100" t="str">
        <f ca="1">IF($A307&gt;$H$4+1,"",OFFSET('FUNDS DATA'!B304,SELECTED!$G$4-1,0))</f>
        <v/>
      </c>
      <c r="D307" s="126" t="str">
        <f ca="1">IF($A307&gt;$H$4+1,"",OFFSET('FUNDS DATA'!C304,SELECTED!$G$4-1,0))</f>
        <v/>
      </c>
      <c r="E307" s="126" t="str">
        <f ca="1">IF($A307&gt;$H$4+1,"",OFFSET('FUNDS DATA'!D304,SELECTED!$G$4-1,0))</f>
        <v/>
      </c>
    </row>
    <row r="308" spans="1:5" x14ac:dyDescent="0.2">
      <c r="A308" s="126" t="str">
        <f t="shared" si="4"/>
        <v/>
      </c>
      <c r="B308" s="126" t="str">
        <f ca="1">IF($A308&gt;$H$4+1,"",OFFSET('FUNDS DATA'!A305,SELECTED!$G$4-1,0))</f>
        <v/>
      </c>
      <c r="C308" s="100" t="str">
        <f ca="1">IF($A308&gt;$H$4+1,"",OFFSET('FUNDS DATA'!B305,SELECTED!$G$4-1,0))</f>
        <v/>
      </c>
      <c r="D308" s="126" t="str">
        <f ca="1">IF($A308&gt;$H$4+1,"",OFFSET('FUNDS DATA'!C305,SELECTED!$G$4-1,0))</f>
        <v/>
      </c>
      <c r="E308" s="126" t="str">
        <f ca="1">IF($A308&gt;$H$4+1,"",OFFSET('FUNDS DATA'!D305,SELECTED!$G$4-1,0))</f>
        <v/>
      </c>
    </row>
    <row r="309" spans="1:5" x14ac:dyDescent="0.2">
      <c r="A309" s="126" t="str">
        <f t="shared" si="4"/>
        <v/>
      </c>
      <c r="B309" s="126" t="str">
        <f ca="1">IF($A309&gt;$H$4+1,"",OFFSET('FUNDS DATA'!A306,SELECTED!$G$4-1,0))</f>
        <v/>
      </c>
      <c r="C309" s="100" t="str">
        <f ca="1">IF($A309&gt;$H$4+1,"",OFFSET('FUNDS DATA'!B306,SELECTED!$G$4-1,0))</f>
        <v/>
      </c>
      <c r="D309" s="126" t="str">
        <f ca="1">IF($A309&gt;$H$4+1,"",OFFSET('FUNDS DATA'!C306,SELECTED!$G$4-1,0))</f>
        <v/>
      </c>
      <c r="E309" s="126" t="str">
        <f ca="1">IF($A309&gt;$H$4+1,"",OFFSET('FUNDS DATA'!D306,SELECTED!$G$4-1,0))</f>
        <v/>
      </c>
    </row>
    <row r="310" spans="1:5" x14ac:dyDescent="0.2">
      <c r="A310" s="126" t="str">
        <f t="shared" si="4"/>
        <v/>
      </c>
      <c r="B310" s="126" t="str">
        <f ca="1">IF($A310&gt;$H$4+1,"",OFFSET('FUNDS DATA'!A307,SELECTED!$G$4-1,0))</f>
        <v/>
      </c>
      <c r="C310" s="100" t="str">
        <f ca="1">IF($A310&gt;$H$4+1,"",OFFSET('FUNDS DATA'!B307,SELECTED!$G$4-1,0))</f>
        <v/>
      </c>
      <c r="D310" s="126" t="str">
        <f ca="1">IF($A310&gt;$H$4+1,"",OFFSET('FUNDS DATA'!C307,SELECTED!$G$4-1,0))</f>
        <v/>
      </c>
      <c r="E310" s="126" t="str">
        <f ca="1">IF($A310&gt;$H$4+1,"",OFFSET('FUNDS DATA'!D307,SELECTED!$G$4-1,0))</f>
        <v/>
      </c>
    </row>
    <row r="311" spans="1:5" x14ac:dyDescent="0.2">
      <c r="A311" s="126" t="str">
        <f t="shared" si="4"/>
        <v/>
      </c>
      <c r="B311" s="126" t="str">
        <f ca="1">IF($A311&gt;$H$4+1,"",OFFSET('FUNDS DATA'!A308,SELECTED!$G$4-1,0))</f>
        <v/>
      </c>
      <c r="C311" s="100" t="str">
        <f ca="1">IF($A311&gt;$H$4+1,"",OFFSET('FUNDS DATA'!B308,SELECTED!$G$4-1,0))</f>
        <v/>
      </c>
      <c r="D311" s="126" t="str">
        <f ca="1">IF($A311&gt;$H$4+1,"",OFFSET('FUNDS DATA'!C308,SELECTED!$G$4-1,0))</f>
        <v/>
      </c>
      <c r="E311" s="126" t="str">
        <f ca="1">IF($A311&gt;$H$4+1,"",OFFSET('FUNDS DATA'!D308,SELECTED!$G$4-1,0))</f>
        <v/>
      </c>
    </row>
    <row r="312" spans="1:5" x14ac:dyDescent="0.2">
      <c r="A312" s="126" t="str">
        <f t="shared" si="4"/>
        <v/>
      </c>
      <c r="B312" s="126" t="str">
        <f ca="1">IF($A312&gt;$H$4+1,"",OFFSET('FUNDS DATA'!A309,SELECTED!$G$4-1,0))</f>
        <v/>
      </c>
      <c r="C312" s="100" t="str">
        <f ca="1">IF($A312&gt;$H$4+1,"",OFFSET('FUNDS DATA'!B309,SELECTED!$G$4-1,0))</f>
        <v/>
      </c>
      <c r="D312" s="126" t="str">
        <f ca="1">IF($A312&gt;$H$4+1,"",OFFSET('FUNDS DATA'!C309,SELECTED!$G$4-1,0))</f>
        <v/>
      </c>
      <c r="E312" s="126" t="str">
        <f ca="1">IF($A312&gt;$H$4+1,"",OFFSET('FUNDS DATA'!D309,SELECTED!$G$4-1,0))</f>
        <v/>
      </c>
    </row>
    <row r="313" spans="1:5" x14ac:dyDescent="0.2">
      <c r="A313" s="126" t="str">
        <f t="shared" si="4"/>
        <v/>
      </c>
      <c r="B313" s="126" t="str">
        <f ca="1">IF($A313&gt;$H$4+1,"",OFFSET('FUNDS DATA'!A310,SELECTED!$G$4-1,0))</f>
        <v/>
      </c>
      <c r="C313" s="100" t="str">
        <f ca="1">IF($A313&gt;$H$4+1,"",OFFSET('FUNDS DATA'!B310,SELECTED!$G$4-1,0))</f>
        <v/>
      </c>
      <c r="D313" s="126" t="str">
        <f ca="1">IF($A313&gt;$H$4+1,"",OFFSET('FUNDS DATA'!C310,SELECTED!$G$4-1,0))</f>
        <v/>
      </c>
      <c r="E313" s="126" t="str">
        <f ca="1">IF($A313&gt;$H$4+1,"",OFFSET('FUNDS DATA'!D310,SELECTED!$G$4-1,0))</f>
        <v/>
      </c>
    </row>
    <row r="314" spans="1:5" x14ac:dyDescent="0.2">
      <c r="A314" s="126" t="str">
        <f t="shared" si="4"/>
        <v/>
      </c>
      <c r="B314" s="126" t="str">
        <f ca="1">IF($A314&gt;$H$4+1,"",OFFSET('FUNDS DATA'!A311,SELECTED!$G$4-1,0))</f>
        <v/>
      </c>
      <c r="C314" s="100" t="str">
        <f ca="1">IF($A314&gt;$H$4+1,"",OFFSET('FUNDS DATA'!B311,SELECTED!$G$4-1,0))</f>
        <v/>
      </c>
      <c r="D314" s="126" t="str">
        <f ca="1">IF($A314&gt;$H$4+1,"",OFFSET('FUNDS DATA'!C311,SELECTED!$G$4-1,0))</f>
        <v/>
      </c>
      <c r="E314" s="126" t="str">
        <f ca="1">IF($A314&gt;$H$4+1,"",OFFSET('FUNDS DATA'!D311,SELECTED!$G$4-1,0))</f>
        <v/>
      </c>
    </row>
    <row r="315" spans="1:5" x14ac:dyDescent="0.2">
      <c r="A315" s="126" t="str">
        <f t="shared" si="4"/>
        <v/>
      </c>
      <c r="B315" s="126" t="str">
        <f ca="1">IF($A315&gt;$H$4+1,"",OFFSET('FUNDS DATA'!A312,SELECTED!$G$4-1,0))</f>
        <v/>
      </c>
      <c r="C315" s="100" t="str">
        <f ca="1">IF($A315&gt;$H$4+1,"",OFFSET('FUNDS DATA'!B312,SELECTED!$G$4-1,0))</f>
        <v/>
      </c>
      <c r="D315" s="126" t="str">
        <f ca="1">IF($A315&gt;$H$4+1,"",OFFSET('FUNDS DATA'!C312,SELECTED!$G$4-1,0))</f>
        <v/>
      </c>
      <c r="E315" s="126" t="str">
        <f ca="1">IF($A315&gt;$H$4+1,"",OFFSET('FUNDS DATA'!D312,SELECTED!$G$4-1,0))</f>
        <v/>
      </c>
    </row>
    <row r="316" spans="1:5" x14ac:dyDescent="0.2">
      <c r="A316" s="126" t="str">
        <f t="shared" si="4"/>
        <v/>
      </c>
      <c r="B316" s="126" t="str">
        <f ca="1">IF($A316&gt;$H$4+1,"",OFFSET('FUNDS DATA'!A313,SELECTED!$G$4-1,0))</f>
        <v/>
      </c>
      <c r="C316" s="100" t="str">
        <f ca="1">IF($A316&gt;$H$4+1,"",OFFSET('FUNDS DATA'!B313,SELECTED!$G$4-1,0))</f>
        <v/>
      </c>
      <c r="D316" s="126" t="str">
        <f ca="1">IF($A316&gt;$H$4+1,"",OFFSET('FUNDS DATA'!C313,SELECTED!$G$4-1,0))</f>
        <v/>
      </c>
      <c r="E316" s="126" t="str">
        <f ca="1">IF($A316&gt;$H$4+1,"",OFFSET('FUNDS DATA'!D313,SELECTED!$G$4-1,0))</f>
        <v/>
      </c>
    </row>
    <row r="317" spans="1:5" x14ac:dyDescent="0.2">
      <c r="A317" s="126" t="str">
        <f t="shared" si="4"/>
        <v/>
      </c>
      <c r="B317" s="126" t="str">
        <f ca="1">IF($A317&gt;$H$4+1,"",OFFSET('FUNDS DATA'!A314,SELECTED!$G$4-1,0))</f>
        <v/>
      </c>
      <c r="C317" s="100" t="str">
        <f ca="1">IF($A317&gt;$H$4+1,"",OFFSET('FUNDS DATA'!B314,SELECTED!$G$4-1,0))</f>
        <v/>
      </c>
      <c r="D317" s="126" t="str">
        <f ca="1">IF($A317&gt;$H$4+1,"",OFFSET('FUNDS DATA'!C314,SELECTED!$G$4-1,0))</f>
        <v/>
      </c>
      <c r="E317" s="126" t="str">
        <f ca="1">IF($A317&gt;$H$4+1,"",OFFSET('FUNDS DATA'!D314,SELECTED!$G$4-1,0))</f>
        <v/>
      </c>
    </row>
    <row r="318" spans="1:5" x14ac:dyDescent="0.2">
      <c r="A318" s="126" t="str">
        <f t="shared" si="4"/>
        <v/>
      </c>
      <c r="B318" s="126" t="str">
        <f ca="1">IF($A318&gt;$H$4+1,"",OFFSET('FUNDS DATA'!A315,SELECTED!$G$4-1,0))</f>
        <v/>
      </c>
      <c r="C318" s="100" t="str">
        <f ca="1">IF($A318&gt;$H$4+1,"",OFFSET('FUNDS DATA'!B315,SELECTED!$G$4-1,0))</f>
        <v/>
      </c>
      <c r="D318" s="126" t="str">
        <f ca="1">IF($A318&gt;$H$4+1,"",OFFSET('FUNDS DATA'!C315,SELECTED!$G$4-1,0))</f>
        <v/>
      </c>
      <c r="E318" s="126" t="str">
        <f ca="1">IF($A318&gt;$H$4+1,"",OFFSET('FUNDS DATA'!D315,SELECTED!$G$4-1,0))</f>
        <v/>
      </c>
    </row>
    <row r="319" spans="1:5" x14ac:dyDescent="0.2">
      <c r="A319" s="126" t="str">
        <f t="shared" si="4"/>
        <v/>
      </c>
      <c r="B319" s="126" t="str">
        <f ca="1">IF($A319&gt;$H$4+1,"",OFFSET('FUNDS DATA'!A316,SELECTED!$G$4-1,0))</f>
        <v/>
      </c>
      <c r="C319" s="100" t="str">
        <f ca="1">IF($A319&gt;$H$4+1,"",OFFSET('FUNDS DATA'!B316,SELECTED!$G$4-1,0))</f>
        <v/>
      </c>
      <c r="D319" s="126" t="str">
        <f ca="1">IF($A319&gt;$H$4+1,"",OFFSET('FUNDS DATA'!C316,SELECTED!$G$4-1,0))</f>
        <v/>
      </c>
      <c r="E319" s="126" t="str">
        <f ca="1">IF($A319&gt;$H$4+1,"",OFFSET('FUNDS DATA'!D316,SELECTED!$G$4-1,0))</f>
        <v/>
      </c>
    </row>
    <row r="320" spans="1:5" x14ac:dyDescent="0.2">
      <c r="A320" s="126" t="str">
        <f t="shared" si="4"/>
        <v/>
      </c>
      <c r="B320" s="126" t="str">
        <f ca="1">IF($A320&gt;$H$4+1,"",OFFSET('FUNDS DATA'!A317,SELECTED!$G$4-1,0))</f>
        <v/>
      </c>
      <c r="C320" s="100" t="str">
        <f ca="1">IF($A320&gt;$H$4+1,"",OFFSET('FUNDS DATA'!B317,SELECTED!$G$4-1,0))</f>
        <v/>
      </c>
      <c r="D320" s="126" t="str">
        <f ca="1">IF($A320&gt;$H$4+1,"",OFFSET('FUNDS DATA'!C317,SELECTED!$G$4-1,0))</f>
        <v/>
      </c>
      <c r="E320" s="126" t="str">
        <f ca="1">IF($A320&gt;$H$4+1,"",OFFSET('FUNDS DATA'!D317,SELECTED!$G$4-1,0))</f>
        <v/>
      </c>
    </row>
    <row r="321" spans="1:5" x14ac:dyDescent="0.2">
      <c r="A321" s="126" t="str">
        <f t="shared" si="4"/>
        <v/>
      </c>
      <c r="B321" s="126" t="str">
        <f ca="1">IF($A321&gt;$H$4+1,"",OFFSET('FUNDS DATA'!A318,SELECTED!$G$4-1,0))</f>
        <v/>
      </c>
      <c r="C321" s="100" t="str">
        <f ca="1">IF($A321&gt;$H$4+1,"",OFFSET('FUNDS DATA'!B318,SELECTED!$G$4-1,0))</f>
        <v/>
      </c>
      <c r="D321" s="126" t="str">
        <f ca="1">IF($A321&gt;$H$4+1,"",OFFSET('FUNDS DATA'!C318,SELECTED!$G$4-1,0))</f>
        <v/>
      </c>
      <c r="E321" s="126" t="str">
        <f ca="1">IF($A321&gt;$H$4+1,"",OFFSET('FUNDS DATA'!D318,SELECTED!$G$4-1,0))</f>
        <v/>
      </c>
    </row>
    <row r="322" spans="1:5" x14ac:dyDescent="0.2">
      <c r="A322" s="126" t="str">
        <f t="shared" si="4"/>
        <v/>
      </c>
      <c r="B322" s="126" t="str">
        <f ca="1">IF($A322&gt;$H$4+1,"",OFFSET('FUNDS DATA'!A319,SELECTED!$G$4-1,0))</f>
        <v/>
      </c>
      <c r="C322" s="100" t="str">
        <f ca="1">IF($A322&gt;$H$4+1,"",OFFSET('FUNDS DATA'!B319,SELECTED!$G$4-1,0))</f>
        <v/>
      </c>
      <c r="D322" s="126" t="str">
        <f ca="1">IF($A322&gt;$H$4+1,"",OFFSET('FUNDS DATA'!C319,SELECTED!$G$4-1,0))</f>
        <v/>
      </c>
      <c r="E322" s="126" t="str">
        <f ca="1">IF($A322&gt;$H$4+1,"",OFFSET('FUNDS DATA'!D319,SELECTED!$G$4-1,0))</f>
        <v/>
      </c>
    </row>
    <row r="323" spans="1:5" x14ac:dyDescent="0.2">
      <c r="A323" s="126" t="str">
        <f t="shared" si="4"/>
        <v/>
      </c>
      <c r="B323" s="126" t="str">
        <f ca="1">IF($A323&gt;$H$4+1,"",OFFSET('FUNDS DATA'!A320,SELECTED!$G$4-1,0))</f>
        <v/>
      </c>
      <c r="C323" s="100" t="str">
        <f ca="1">IF($A323&gt;$H$4+1,"",OFFSET('FUNDS DATA'!B320,SELECTED!$G$4-1,0))</f>
        <v/>
      </c>
      <c r="D323" s="126" t="str">
        <f ca="1">IF($A323&gt;$H$4+1,"",OFFSET('FUNDS DATA'!C320,SELECTED!$G$4-1,0))</f>
        <v/>
      </c>
      <c r="E323" s="126" t="str">
        <f ca="1">IF($A323&gt;$H$4+1,"",OFFSET('FUNDS DATA'!D320,SELECTED!$G$4-1,0))</f>
        <v/>
      </c>
    </row>
    <row r="324" spans="1:5" x14ac:dyDescent="0.2">
      <c r="A324" s="126" t="str">
        <f t="shared" si="4"/>
        <v/>
      </c>
      <c r="B324" s="126" t="str">
        <f ca="1">IF($A324&gt;$H$4+1,"",OFFSET('FUNDS DATA'!A321,SELECTED!$G$4-1,0))</f>
        <v/>
      </c>
      <c r="C324" s="100" t="str">
        <f ca="1">IF($A324&gt;$H$4+1,"",OFFSET('FUNDS DATA'!B321,SELECTED!$G$4-1,0))</f>
        <v/>
      </c>
      <c r="D324" s="126" t="str">
        <f ca="1">IF($A324&gt;$H$4+1,"",OFFSET('FUNDS DATA'!C321,SELECTED!$G$4-1,0))</f>
        <v/>
      </c>
      <c r="E324" s="126" t="str">
        <f ca="1">IF($A324&gt;$H$4+1,"",OFFSET('FUNDS DATA'!D321,SELECTED!$G$4-1,0))</f>
        <v/>
      </c>
    </row>
    <row r="325" spans="1:5" x14ac:dyDescent="0.2">
      <c r="A325" s="126" t="str">
        <f t="shared" si="4"/>
        <v/>
      </c>
      <c r="B325" s="126" t="str">
        <f ca="1">IF($A325&gt;$H$4+1,"",OFFSET('FUNDS DATA'!A322,SELECTED!$G$4-1,0))</f>
        <v/>
      </c>
      <c r="C325" s="100" t="str">
        <f ca="1">IF($A325&gt;$H$4+1,"",OFFSET('FUNDS DATA'!B322,SELECTED!$G$4-1,0))</f>
        <v/>
      </c>
      <c r="D325" s="126" t="str">
        <f ca="1">IF($A325&gt;$H$4+1,"",OFFSET('FUNDS DATA'!C322,SELECTED!$G$4-1,0))</f>
        <v/>
      </c>
      <c r="E325" s="126" t="str">
        <f ca="1">IF($A325&gt;$H$4+1,"",OFFSET('FUNDS DATA'!D322,SELECTED!$G$4-1,0))</f>
        <v/>
      </c>
    </row>
    <row r="326" spans="1:5" x14ac:dyDescent="0.2">
      <c r="A326" s="126" t="str">
        <f t="shared" ref="A326:A389" si="5">IF(A325&lt;$H$4,A325+1,"")</f>
        <v/>
      </c>
      <c r="B326" s="126" t="str">
        <f ca="1">IF($A326&gt;$H$4+1,"",OFFSET('FUNDS DATA'!A323,SELECTED!$G$4-1,0))</f>
        <v/>
      </c>
      <c r="C326" s="100" t="str">
        <f ca="1">IF($A326&gt;$H$4+1,"",OFFSET('FUNDS DATA'!B323,SELECTED!$G$4-1,0))</f>
        <v/>
      </c>
      <c r="D326" s="126" t="str">
        <f ca="1">IF($A326&gt;$H$4+1,"",OFFSET('FUNDS DATA'!C323,SELECTED!$G$4-1,0))</f>
        <v/>
      </c>
      <c r="E326" s="126" t="str">
        <f ca="1">IF($A326&gt;$H$4+1,"",OFFSET('FUNDS DATA'!D323,SELECTED!$G$4-1,0))</f>
        <v/>
      </c>
    </row>
    <row r="327" spans="1:5" x14ac:dyDescent="0.2">
      <c r="A327" s="126" t="str">
        <f t="shared" si="5"/>
        <v/>
      </c>
      <c r="B327" s="126" t="str">
        <f ca="1">IF($A327&gt;$H$4+1,"",OFFSET('FUNDS DATA'!A324,SELECTED!$G$4-1,0))</f>
        <v/>
      </c>
      <c r="C327" s="100" t="str">
        <f ca="1">IF($A327&gt;$H$4+1,"",OFFSET('FUNDS DATA'!B324,SELECTED!$G$4-1,0))</f>
        <v/>
      </c>
      <c r="D327" s="126" t="str">
        <f ca="1">IF($A327&gt;$H$4+1,"",OFFSET('FUNDS DATA'!C324,SELECTED!$G$4-1,0))</f>
        <v/>
      </c>
      <c r="E327" s="126" t="str">
        <f ca="1">IF($A327&gt;$H$4+1,"",OFFSET('FUNDS DATA'!D324,SELECTED!$G$4-1,0))</f>
        <v/>
      </c>
    </row>
    <row r="328" spans="1:5" x14ac:dyDescent="0.2">
      <c r="A328" s="126" t="str">
        <f t="shared" si="5"/>
        <v/>
      </c>
      <c r="B328" s="126" t="str">
        <f ca="1">IF($A328&gt;$H$4+1,"",OFFSET('FUNDS DATA'!A325,SELECTED!$G$4-1,0))</f>
        <v/>
      </c>
      <c r="C328" s="100" t="str">
        <f ca="1">IF($A328&gt;$H$4+1,"",OFFSET('FUNDS DATA'!B325,SELECTED!$G$4-1,0))</f>
        <v/>
      </c>
      <c r="D328" s="126" t="str">
        <f ca="1">IF($A328&gt;$H$4+1,"",OFFSET('FUNDS DATA'!C325,SELECTED!$G$4-1,0))</f>
        <v/>
      </c>
      <c r="E328" s="126" t="str">
        <f ca="1">IF($A328&gt;$H$4+1,"",OFFSET('FUNDS DATA'!D325,SELECTED!$G$4-1,0))</f>
        <v/>
      </c>
    </row>
    <row r="329" spans="1:5" x14ac:dyDescent="0.2">
      <c r="A329" s="126" t="str">
        <f t="shared" si="5"/>
        <v/>
      </c>
      <c r="B329" s="126" t="str">
        <f ca="1">IF($A329&gt;$H$4+1,"",OFFSET('FUNDS DATA'!A326,SELECTED!$G$4-1,0))</f>
        <v/>
      </c>
      <c r="C329" s="100" t="str">
        <f ca="1">IF($A329&gt;$H$4+1,"",OFFSET('FUNDS DATA'!B326,SELECTED!$G$4-1,0))</f>
        <v/>
      </c>
      <c r="D329" s="126" t="str">
        <f ca="1">IF($A329&gt;$H$4+1,"",OFFSET('FUNDS DATA'!C326,SELECTED!$G$4-1,0))</f>
        <v/>
      </c>
      <c r="E329" s="126" t="str">
        <f ca="1">IF($A329&gt;$H$4+1,"",OFFSET('FUNDS DATA'!D326,SELECTED!$G$4-1,0))</f>
        <v/>
      </c>
    </row>
    <row r="330" spans="1:5" x14ac:dyDescent="0.2">
      <c r="A330" s="126" t="str">
        <f t="shared" si="5"/>
        <v/>
      </c>
      <c r="B330" s="126" t="str">
        <f ca="1">IF($A330&gt;$H$4+1,"",OFFSET('FUNDS DATA'!A327,SELECTED!$G$4-1,0))</f>
        <v/>
      </c>
      <c r="C330" s="100" t="str">
        <f ca="1">IF($A330&gt;$H$4+1,"",OFFSET('FUNDS DATA'!B327,SELECTED!$G$4-1,0))</f>
        <v/>
      </c>
      <c r="D330" s="126" t="str">
        <f ca="1">IF($A330&gt;$H$4+1,"",OFFSET('FUNDS DATA'!C327,SELECTED!$G$4-1,0))</f>
        <v/>
      </c>
      <c r="E330" s="126" t="str">
        <f ca="1">IF($A330&gt;$H$4+1,"",OFFSET('FUNDS DATA'!D327,SELECTED!$G$4-1,0))</f>
        <v/>
      </c>
    </row>
    <row r="331" spans="1:5" x14ac:dyDescent="0.2">
      <c r="A331" s="126" t="str">
        <f t="shared" si="5"/>
        <v/>
      </c>
      <c r="B331" s="126" t="str">
        <f ca="1">IF($A331&gt;$H$4+1,"",OFFSET('FUNDS DATA'!A328,SELECTED!$G$4-1,0))</f>
        <v/>
      </c>
      <c r="C331" s="100" t="str">
        <f ca="1">IF($A331&gt;$H$4+1,"",OFFSET('FUNDS DATA'!B328,SELECTED!$G$4-1,0))</f>
        <v/>
      </c>
      <c r="D331" s="126" t="str">
        <f ca="1">IF($A331&gt;$H$4+1,"",OFFSET('FUNDS DATA'!C328,SELECTED!$G$4-1,0))</f>
        <v/>
      </c>
      <c r="E331" s="126" t="str">
        <f ca="1">IF($A331&gt;$H$4+1,"",OFFSET('FUNDS DATA'!D328,SELECTED!$G$4-1,0))</f>
        <v/>
      </c>
    </row>
    <row r="332" spans="1:5" x14ac:dyDescent="0.2">
      <c r="A332" s="126" t="str">
        <f t="shared" si="5"/>
        <v/>
      </c>
      <c r="B332" s="126" t="str">
        <f ca="1">IF($A332&gt;$H$4+1,"",OFFSET('FUNDS DATA'!A329,SELECTED!$G$4-1,0))</f>
        <v/>
      </c>
      <c r="C332" s="100" t="str">
        <f ca="1">IF($A332&gt;$H$4+1,"",OFFSET('FUNDS DATA'!B329,SELECTED!$G$4-1,0))</f>
        <v/>
      </c>
      <c r="D332" s="126" t="str">
        <f ca="1">IF($A332&gt;$H$4+1,"",OFFSET('FUNDS DATA'!C329,SELECTED!$G$4-1,0))</f>
        <v/>
      </c>
      <c r="E332" s="126" t="str">
        <f ca="1">IF($A332&gt;$H$4+1,"",OFFSET('FUNDS DATA'!D329,SELECTED!$G$4-1,0))</f>
        <v/>
      </c>
    </row>
    <row r="333" spans="1:5" x14ac:dyDescent="0.2">
      <c r="A333" s="126" t="str">
        <f t="shared" si="5"/>
        <v/>
      </c>
      <c r="B333" s="126" t="str">
        <f ca="1">IF($A333&gt;$H$4+1,"",OFFSET('FUNDS DATA'!A330,SELECTED!$G$4-1,0))</f>
        <v/>
      </c>
      <c r="C333" s="100" t="str">
        <f ca="1">IF($A333&gt;$H$4+1,"",OFFSET('FUNDS DATA'!B330,SELECTED!$G$4-1,0))</f>
        <v/>
      </c>
      <c r="D333" s="126" t="str">
        <f ca="1">IF($A333&gt;$H$4+1,"",OFFSET('FUNDS DATA'!C330,SELECTED!$G$4-1,0))</f>
        <v/>
      </c>
      <c r="E333" s="126" t="str">
        <f ca="1">IF($A333&gt;$H$4+1,"",OFFSET('FUNDS DATA'!D330,SELECTED!$G$4-1,0))</f>
        <v/>
      </c>
    </row>
    <row r="334" spans="1:5" x14ac:dyDescent="0.2">
      <c r="A334" s="126" t="str">
        <f t="shared" si="5"/>
        <v/>
      </c>
      <c r="B334" s="126" t="str">
        <f ca="1">IF($A334&gt;$H$4+1,"",OFFSET('FUNDS DATA'!A331,SELECTED!$G$4-1,0))</f>
        <v/>
      </c>
      <c r="C334" s="100" t="str">
        <f ca="1">IF($A334&gt;$H$4+1,"",OFFSET('FUNDS DATA'!B331,SELECTED!$G$4-1,0))</f>
        <v/>
      </c>
      <c r="D334" s="126" t="str">
        <f ca="1">IF($A334&gt;$H$4+1,"",OFFSET('FUNDS DATA'!C331,SELECTED!$G$4-1,0))</f>
        <v/>
      </c>
      <c r="E334" s="126" t="str">
        <f ca="1">IF($A334&gt;$H$4+1,"",OFFSET('FUNDS DATA'!D331,SELECTED!$G$4-1,0))</f>
        <v/>
      </c>
    </row>
    <row r="335" spans="1:5" x14ac:dyDescent="0.2">
      <c r="A335" s="126" t="str">
        <f t="shared" si="5"/>
        <v/>
      </c>
      <c r="B335" s="126" t="str">
        <f ca="1">IF($A335&gt;$H$4+1,"",OFFSET('FUNDS DATA'!A332,SELECTED!$G$4-1,0))</f>
        <v/>
      </c>
      <c r="C335" s="100" t="str">
        <f ca="1">IF($A335&gt;$H$4+1,"",OFFSET('FUNDS DATA'!B332,SELECTED!$G$4-1,0))</f>
        <v/>
      </c>
      <c r="D335" s="126" t="str">
        <f ca="1">IF($A335&gt;$H$4+1,"",OFFSET('FUNDS DATA'!C332,SELECTED!$G$4-1,0))</f>
        <v/>
      </c>
      <c r="E335" s="126" t="str">
        <f ca="1">IF($A335&gt;$H$4+1,"",OFFSET('FUNDS DATA'!D332,SELECTED!$G$4-1,0))</f>
        <v/>
      </c>
    </row>
    <row r="336" spans="1:5" x14ac:dyDescent="0.2">
      <c r="A336" s="126" t="str">
        <f t="shared" si="5"/>
        <v/>
      </c>
      <c r="B336" s="126" t="str">
        <f ca="1">IF($A336&gt;$H$4+1,"",OFFSET('FUNDS DATA'!A333,SELECTED!$G$4-1,0))</f>
        <v/>
      </c>
      <c r="C336" s="100" t="str">
        <f ca="1">IF($A336&gt;$H$4+1,"",OFFSET('FUNDS DATA'!B333,SELECTED!$G$4-1,0))</f>
        <v/>
      </c>
      <c r="D336" s="126" t="str">
        <f ca="1">IF($A336&gt;$H$4+1,"",OFFSET('FUNDS DATA'!C333,SELECTED!$G$4-1,0))</f>
        <v/>
      </c>
      <c r="E336" s="126" t="str">
        <f ca="1">IF($A336&gt;$H$4+1,"",OFFSET('FUNDS DATA'!D333,SELECTED!$G$4-1,0))</f>
        <v/>
      </c>
    </row>
    <row r="337" spans="1:5" x14ac:dyDescent="0.2">
      <c r="A337" s="126" t="str">
        <f t="shared" si="5"/>
        <v/>
      </c>
      <c r="B337" s="126" t="str">
        <f ca="1">IF($A337&gt;$H$4+1,"",OFFSET('FUNDS DATA'!A334,SELECTED!$G$4-1,0))</f>
        <v/>
      </c>
      <c r="C337" s="100" t="str">
        <f ca="1">IF($A337&gt;$H$4+1,"",OFFSET('FUNDS DATA'!B334,SELECTED!$G$4-1,0))</f>
        <v/>
      </c>
      <c r="D337" s="126" t="str">
        <f ca="1">IF($A337&gt;$H$4+1,"",OFFSET('FUNDS DATA'!C334,SELECTED!$G$4-1,0))</f>
        <v/>
      </c>
      <c r="E337" s="126" t="str">
        <f ca="1">IF($A337&gt;$H$4+1,"",OFFSET('FUNDS DATA'!D334,SELECTED!$G$4-1,0))</f>
        <v/>
      </c>
    </row>
    <row r="338" spans="1:5" x14ac:dyDescent="0.2">
      <c r="A338" s="126" t="str">
        <f t="shared" si="5"/>
        <v/>
      </c>
      <c r="B338" s="126" t="str">
        <f ca="1">IF($A338&gt;$H$4+1,"",OFFSET('FUNDS DATA'!A335,SELECTED!$G$4-1,0))</f>
        <v/>
      </c>
      <c r="C338" s="100" t="str">
        <f ca="1">IF($A338&gt;$H$4+1,"",OFFSET('FUNDS DATA'!B335,SELECTED!$G$4-1,0))</f>
        <v/>
      </c>
      <c r="D338" s="126" t="str">
        <f ca="1">IF($A338&gt;$H$4+1,"",OFFSET('FUNDS DATA'!C335,SELECTED!$G$4-1,0))</f>
        <v/>
      </c>
      <c r="E338" s="126" t="str">
        <f ca="1">IF($A338&gt;$H$4+1,"",OFFSET('FUNDS DATA'!D335,SELECTED!$G$4-1,0))</f>
        <v/>
      </c>
    </row>
    <row r="339" spans="1:5" x14ac:dyDescent="0.2">
      <c r="A339" s="126" t="str">
        <f t="shared" si="5"/>
        <v/>
      </c>
      <c r="B339" s="126" t="str">
        <f ca="1">IF($A339&gt;$H$4+1,"",OFFSET('FUNDS DATA'!A336,SELECTED!$G$4-1,0))</f>
        <v/>
      </c>
      <c r="C339" s="100" t="str">
        <f ca="1">IF($A339&gt;$H$4+1,"",OFFSET('FUNDS DATA'!B336,SELECTED!$G$4-1,0))</f>
        <v/>
      </c>
      <c r="D339" s="126" t="str">
        <f ca="1">IF($A339&gt;$H$4+1,"",OFFSET('FUNDS DATA'!C336,SELECTED!$G$4-1,0))</f>
        <v/>
      </c>
      <c r="E339" s="126" t="str">
        <f ca="1">IF($A339&gt;$H$4+1,"",OFFSET('FUNDS DATA'!D336,SELECTED!$G$4-1,0))</f>
        <v/>
      </c>
    </row>
    <row r="340" spans="1:5" x14ac:dyDescent="0.2">
      <c r="A340" s="126" t="str">
        <f t="shared" si="5"/>
        <v/>
      </c>
      <c r="B340" s="126" t="str">
        <f ca="1">IF($A340&gt;$H$4+1,"",OFFSET('FUNDS DATA'!A337,SELECTED!$G$4-1,0))</f>
        <v/>
      </c>
      <c r="C340" s="100" t="str">
        <f ca="1">IF($A340&gt;$H$4+1,"",OFFSET('FUNDS DATA'!B337,SELECTED!$G$4-1,0))</f>
        <v/>
      </c>
      <c r="D340" s="126" t="str">
        <f ca="1">IF($A340&gt;$H$4+1,"",OFFSET('FUNDS DATA'!C337,SELECTED!$G$4-1,0))</f>
        <v/>
      </c>
      <c r="E340" s="126" t="str">
        <f ca="1">IF($A340&gt;$H$4+1,"",OFFSET('FUNDS DATA'!D337,SELECTED!$G$4-1,0))</f>
        <v/>
      </c>
    </row>
    <row r="341" spans="1:5" x14ac:dyDescent="0.2">
      <c r="A341" s="126" t="str">
        <f t="shared" si="5"/>
        <v/>
      </c>
      <c r="B341" s="126" t="str">
        <f ca="1">IF($A341&gt;$H$4+1,"",OFFSET('FUNDS DATA'!A338,SELECTED!$G$4-1,0))</f>
        <v/>
      </c>
      <c r="C341" s="100" t="str">
        <f ca="1">IF($A341&gt;$H$4+1,"",OFFSET('FUNDS DATA'!B338,SELECTED!$G$4-1,0))</f>
        <v/>
      </c>
      <c r="D341" s="126" t="str">
        <f ca="1">IF($A341&gt;$H$4+1,"",OFFSET('FUNDS DATA'!C338,SELECTED!$G$4-1,0))</f>
        <v/>
      </c>
      <c r="E341" s="126" t="str">
        <f ca="1">IF($A341&gt;$H$4+1,"",OFFSET('FUNDS DATA'!D338,SELECTED!$G$4-1,0))</f>
        <v/>
      </c>
    </row>
    <row r="342" spans="1:5" x14ac:dyDescent="0.2">
      <c r="A342" s="126" t="str">
        <f t="shared" si="5"/>
        <v/>
      </c>
      <c r="B342" s="126" t="str">
        <f ca="1">IF($A342&gt;$H$4+1,"",OFFSET('FUNDS DATA'!A339,SELECTED!$G$4-1,0))</f>
        <v/>
      </c>
      <c r="C342" s="100" t="str">
        <f ca="1">IF($A342&gt;$H$4+1,"",OFFSET('FUNDS DATA'!B339,SELECTED!$G$4-1,0))</f>
        <v/>
      </c>
      <c r="D342" s="126" t="str">
        <f ca="1">IF($A342&gt;$H$4+1,"",OFFSET('FUNDS DATA'!C339,SELECTED!$G$4-1,0))</f>
        <v/>
      </c>
      <c r="E342" s="126" t="str">
        <f ca="1">IF($A342&gt;$H$4+1,"",OFFSET('FUNDS DATA'!D339,SELECTED!$G$4-1,0))</f>
        <v/>
      </c>
    </row>
    <row r="343" spans="1:5" x14ac:dyDescent="0.2">
      <c r="A343" s="126" t="str">
        <f t="shared" si="5"/>
        <v/>
      </c>
      <c r="B343" s="126" t="str">
        <f ca="1">IF($A343&gt;$H$4+1,"",OFFSET('FUNDS DATA'!A340,SELECTED!$G$4-1,0))</f>
        <v/>
      </c>
      <c r="C343" s="100" t="str">
        <f ca="1">IF($A343&gt;$H$4+1,"",OFFSET('FUNDS DATA'!B340,SELECTED!$G$4-1,0))</f>
        <v/>
      </c>
      <c r="D343" s="126" t="str">
        <f ca="1">IF($A343&gt;$H$4+1,"",OFFSET('FUNDS DATA'!C340,SELECTED!$G$4-1,0))</f>
        <v/>
      </c>
      <c r="E343" s="126" t="str">
        <f ca="1">IF($A343&gt;$H$4+1,"",OFFSET('FUNDS DATA'!D340,SELECTED!$G$4-1,0))</f>
        <v/>
      </c>
    </row>
    <row r="344" spans="1:5" x14ac:dyDescent="0.2">
      <c r="A344" s="126" t="str">
        <f t="shared" si="5"/>
        <v/>
      </c>
      <c r="B344" s="126" t="str">
        <f ca="1">IF($A344&gt;$H$4+1,"",OFFSET('FUNDS DATA'!A341,SELECTED!$G$4-1,0))</f>
        <v/>
      </c>
      <c r="C344" s="100" t="str">
        <f ca="1">IF($A344&gt;$H$4+1,"",OFFSET('FUNDS DATA'!B341,SELECTED!$G$4-1,0))</f>
        <v/>
      </c>
      <c r="D344" s="126" t="str">
        <f ca="1">IF($A344&gt;$H$4+1,"",OFFSET('FUNDS DATA'!C341,SELECTED!$G$4-1,0))</f>
        <v/>
      </c>
      <c r="E344" s="126" t="str">
        <f ca="1">IF($A344&gt;$H$4+1,"",OFFSET('FUNDS DATA'!D341,SELECTED!$G$4-1,0))</f>
        <v/>
      </c>
    </row>
    <row r="345" spans="1:5" x14ac:dyDescent="0.2">
      <c r="A345" s="126" t="str">
        <f t="shared" si="5"/>
        <v/>
      </c>
      <c r="B345" s="126" t="str">
        <f ca="1">IF($A345&gt;$H$4+1,"",OFFSET('FUNDS DATA'!A342,SELECTED!$G$4-1,0))</f>
        <v/>
      </c>
      <c r="C345" s="100" t="str">
        <f ca="1">IF($A345&gt;$H$4+1,"",OFFSET('FUNDS DATA'!B342,SELECTED!$G$4-1,0))</f>
        <v/>
      </c>
      <c r="D345" s="126" t="str">
        <f ca="1">IF($A345&gt;$H$4+1,"",OFFSET('FUNDS DATA'!C342,SELECTED!$G$4-1,0))</f>
        <v/>
      </c>
      <c r="E345" s="126" t="str">
        <f ca="1">IF($A345&gt;$H$4+1,"",OFFSET('FUNDS DATA'!D342,SELECTED!$G$4-1,0))</f>
        <v/>
      </c>
    </row>
    <row r="346" spans="1:5" x14ac:dyDescent="0.2">
      <c r="A346" s="126" t="str">
        <f t="shared" si="5"/>
        <v/>
      </c>
      <c r="B346" s="126" t="str">
        <f ca="1">IF($A346&gt;$H$4+1,"",OFFSET('FUNDS DATA'!A343,SELECTED!$G$4-1,0))</f>
        <v/>
      </c>
      <c r="C346" s="100" t="str">
        <f ca="1">IF($A346&gt;$H$4+1,"",OFFSET('FUNDS DATA'!B343,SELECTED!$G$4-1,0))</f>
        <v/>
      </c>
      <c r="D346" s="126" t="str">
        <f ca="1">IF($A346&gt;$H$4+1,"",OFFSET('FUNDS DATA'!C343,SELECTED!$G$4-1,0))</f>
        <v/>
      </c>
      <c r="E346" s="126" t="str">
        <f ca="1">IF($A346&gt;$H$4+1,"",OFFSET('FUNDS DATA'!D343,SELECTED!$G$4-1,0))</f>
        <v/>
      </c>
    </row>
    <row r="347" spans="1:5" x14ac:dyDescent="0.2">
      <c r="A347" s="126" t="str">
        <f t="shared" si="5"/>
        <v/>
      </c>
      <c r="B347" s="126" t="str">
        <f ca="1">IF($A347&gt;$H$4+1,"",OFFSET('FUNDS DATA'!A344,SELECTED!$G$4-1,0))</f>
        <v/>
      </c>
      <c r="C347" s="100" t="str">
        <f ca="1">IF($A347&gt;$H$4+1,"",OFFSET('FUNDS DATA'!B344,SELECTED!$G$4-1,0))</f>
        <v/>
      </c>
      <c r="D347" s="126" t="str">
        <f ca="1">IF($A347&gt;$H$4+1,"",OFFSET('FUNDS DATA'!C344,SELECTED!$G$4-1,0))</f>
        <v/>
      </c>
      <c r="E347" s="126" t="str">
        <f ca="1">IF($A347&gt;$H$4+1,"",OFFSET('FUNDS DATA'!D344,SELECTED!$G$4-1,0))</f>
        <v/>
      </c>
    </row>
    <row r="348" spans="1:5" x14ac:dyDescent="0.2">
      <c r="A348" s="126" t="str">
        <f t="shared" si="5"/>
        <v/>
      </c>
      <c r="B348" s="126" t="str">
        <f ca="1">IF($A348&gt;$H$4+1,"",OFFSET('FUNDS DATA'!A345,SELECTED!$G$4-1,0))</f>
        <v/>
      </c>
      <c r="C348" s="100" t="str">
        <f ca="1">IF($A348&gt;$H$4+1,"",OFFSET('FUNDS DATA'!B345,SELECTED!$G$4-1,0))</f>
        <v/>
      </c>
      <c r="D348" s="126" t="str">
        <f ca="1">IF($A348&gt;$H$4+1,"",OFFSET('FUNDS DATA'!C345,SELECTED!$G$4-1,0))</f>
        <v/>
      </c>
      <c r="E348" s="126" t="str">
        <f ca="1">IF($A348&gt;$H$4+1,"",OFFSET('FUNDS DATA'!D345,SELECTED!$G$4-1,0))</f>
        <v/>
      </c>
    </row>
    <row r="349" spans="1:5" x14ac:dyDescent="0.2">
      <c r="A349" s="126" t="str">
        <f t="shared" si="5"/>
        <v/>
      </c>
      <c r="B349" s="126" t="str">
        <f ca="1">IF($A349&gt;$H$4+1,"",OFFSET('FUNDS DATA'!A346,SELECTED!$G$4-1,0))</f>
        <v/>
      </c>
      <c r="C349" s="100" t="str">
        <f ca="1">IF($A349&gt;$H$4+1,"",OFFSET('FUNDS DATA'!B346,SELECTED!$G$4-1,0))</f>
        <v/>
      </c>
      <c r="D349" s="126" t="str">
        <f ca="1">IF($A349&gt;$H$4+1,"",OFFSET('FUNDS DATA'!C346,SELECTED!$G$4-1,0))</f>
        <v/>
      </c>
      <c r="E349" s="126" t="str">
        <f ca="1">IF($A349&gt;$H$4+1,"",OFFSET('FUNDS DATA'!D346,SELECTED!$G$4-1,0))</f>
        <v/>
      </c>
    </row>
    <row r="350" spans="1:5" x14ac:dyDescent="0.2">
      <c r="A350" s="126" t="str">
        <f t="shared" si="5"/>
        <v/>
      </c>
      <c r="B350" s="126" t="str">
        <f ca="1">IF($A350&gt;$H$4+1,"",OFFSET('FUNDS DATA'!A347,SELECTED!$G$4-1,0))</f>
        <v/>
      </c>
      <c r="C350" s="100" t="str">
        <f ca="1">IF($A350&gt;$H$4+1,"",OFFSET('FUNDS DATA'!B347,SELECTED!$G$4-1,0))</f>
        <v/>
      </c>
      <c r="D350" s="126" t="str">
        <f ca="1">IF($A350&gt;$H$4+1,"",OFFSET('FUNDS DATA'!C347,SELECTED!$G$4-1,0))</f>
        <v/>
      </c>
      <c r="E350" s="126" t="str">
        <f ca="1">IF($A350&gt;$H$4+1,"",OFFSET('FUNDS DATA'!D347,SELECTED!$G$4-1,0))</f>
        <v/>
      </c>
    </row>
    <row r="351" spans="1:5" x14ac:dyDescent="0.2">
      <c r="A351" s="126" t="str">
        <f t="shared" si="5"/>
        <v/>
      </c>
      <c r="B351" s="126" t="str">
        <f ca="1">IF($A351&gt;$H$4+1,"",OFFSET('FUNDS DATA'!A348,SELECTED!$G$4-1,0))</f>
        <v/>
      </c>
      <c r="C351" s="100" t="str">
        <f ca="1">IF($A351&gt;$H$4+1,"",OFFSET('FUNDS DATA'!B348,SELECTED!$G$4-1,0))</f>
        <v/>
      </c>
      <c r="D351" s="126" t="str">
        <f ca="1">IF($A351&gt;$H$4+1,"",OFFSET('FUNDS DATA'!C348,SELECTED!$G$4-1,0))</f>
        <v/>
      </c>
      <c r="E351" s="126" t="str">
        <f ca="1">IF($A351&gt;$H$4+1,"",OFFSET('FUNDS DATA'!D348,SELECTED!$G$4-1,0))</f>
        <v/>
      </c>
    </row>
    <row r="352" spans="1:5" x14ac:dyDescent="0.2">
      <c r="A352" s="126" t="str">
        <f t="shared" si="5"/>
        <v/>
      </c>
      <c r="B352" s="126" t="str">
        <f ca="1">IF($A352&gt;$H$4+1,"",OFFSET('FUNDS DATA'!A349,SELECTED!$G$4-1,0))</f>
        <v/>
      </c>
      <c r="C352" s="100" t="str">
        <f ca="1">IF($A352&gt;$H$4+1,"",OFFSET('FUNDS DATA'!B349,SELECTED!$G$4-1,0))</f>
        <v/>
      </c>
      <c r="D352" s="126" t="str">
        <f ca="1">IF($A352&gt;$H$4+1,"",OFFSET('FUNDS DATA'!C349,SELECTED!$G$4-1,0))</f>
        <v/>
      </c>
      <c r="E352" s="126" t="str">
        <f ca="1">IF($A352&gt;$H$4+1,"",OFFSET('FUNDS DATA'!D349,SELECTED!$G$4-1,0))</f>
        <v/>
      </c>
    </row>
    <row r="353" spans="1:5" x14ac:dyDescent="0.2">
      <c r="A353" s="126" t="str">
        <f t="shared" si="5"/>
        <v/>
      </c>
      <c r="B353" s="126" t="str">
        <f ca="1">IF($A353&gt;$H$4+1,"",OFFSET('FUNDS DATA'!A350,SELECTED!$G$4-1,0))</f>
        <v/>
      </c>
      <c r="C353" s="100" t="str">
        <f ca="1">IF($A353&gt;$H$4+1,"",OFFSET('FUNDS DATA'!B350,SELECTED!$G$4-1,0))</f>
        <v/>
      </c>
      <c r="D353" s="126" t="str">
        <f ca="1">IF($A353&gt;$H$4+1,"",OFFSET('FUNDS DATA'!C350,SELECTED!$G$4-1,0))</f>
        <v/>
      </c>
      <c r="E353" s="126" t="str">
        <f ca="1">IF($A353&gt;$H$4+1,"",OFFSET('FUNDS DATA'!D350,SELECTED!$G$4-1,0))</f>
        <v/>
      </c>
    </row>
    <row r="354" spans="1:5" x14ac:dyDescent="0.2">
      <c r="A354" s="126" t="str">
        <f t="shared" si="5"/>
        <v/>
      </c>
      <c r="B354" s="126" t="str">
        <f ca="1">IF($A354&gt;$H$4+1,"",OFFSET('FUNDS DATA'!A351,SELECTED!$G$4-1,0))</f>
        <v/>
      </c>
      <c r="C354" s="100" t="str">
        <f ca="1">IF($A354&gt;$H$4+1,"",OFFSET('FUNDS DATA'!B351,SELECTED!$G$4-1,0))</f>
        <v/>
      </c>
      <c r="D354" s="126" t="str">
        <f ca="1">IF($A354&gt;$H$4+1,"",OFFSET('FUNDS DATA'!C351,SELECTED!$G$4-1,0))</f>
        <v/>
      </c>
      <c r="E354" s="126" t="str">
        <f ca="1">IF($A354&gt;$H$4+1,"",OFFSET('FUNDS DATA'!D351,SELECTED!$G$4-1,0))</f>
        <v/>
      </c>
    </row>
    <row r="355" spans="1:5" x14ac:dyDescent="0.2">
      <c r="A355" s="126" t="str">
        <f t="shared" si="5"/>
        <v/>
      </c>
      <c r="B355" s="126" t="str">
        <f ca="1">IF($A355&gt;$H$4+1,"",OFFSET('FUNDS DATA'!A352,SELECTED!$G$4-1,0))</f>
        <v/>
      </c>
      <c r="C355" s="100" t="str">
        <f ca="1">IF($A355&gt;$H$4+1,"",OFFSET('FUNDS DATA'!B352,SELECTED!$G$4-1,0))</f>
        <v/>
      </c>
      <c r="D355" s="126" t="str">
        <f ca="1">IF($A355&gt;$H$4+1,"",OFFSET('FUNDS DATA'!C352,SELECTED!$G$4-1,0))</f>
        <v/>
      </c>
      <c r="E355" s="126" t="str">
        <f ca="1">IF($A355&gt;$H$4+1,"",OFFSET('FUNDS DATA'!D352,SELECTED!$G$4-1,0))</f>
        <v/>
      </c>
    </row>
    <row r="356" spans="1:5" x14ac:dyDescent="0.2">
      <c r="A356" s="126" t="str">
        <f t="shared" si="5"/>
        <v/>
      </c>
      <c r="B356" s="126" t="str">
        <f ca="1">IF($A356&gt;$H$4+1,"",OFFSET('FUNDS DATA'!A353,SELECTED!$G$4-1,0))</f>
        <v/>
      </c>
      <c r="C356" s="100" t="str">
        <f ca="1">IF($A356&gt;$H$4+1,"",OFFSET('FUNDS DATA'!B353,SELECTED!$G$4-1,0))</f>
        <v/>
      </c>
      <c r="D356" s="126" t="str">
        <f ca="1">IF($A356&gt;$H$4+1,"",OFFSET('FUNDS DATA'!C353,SELECTED!$G$4-1,0))</f>
        <v/>
      </c>
      <c r="E356" s="126" t="str">
        <f ca="1">IF($A356&gt;$H$4+1,"",OFFSET('FUNDS DATA'!D353,SELECTED!$G$4-1,0))</f>
        <v/>
      </c>
    </row>
    <row r="357" spans="1:5" x14ac:dyDescent="0.2">
      <c r="A357" s="126" t="str">
        <f t="shared" si="5"/>
        <v/>
      </c>
      <c r="B357" s="126" t="str">
        <f ca="1">IF($A357&gt;$H$4+1,"",OFFSET('FUNDS DATA'!A354,SELECTED!$G$4-1,0))</f>
        <v/>
      </c>
      <c r="C357" s="100" t="str">
        <f ca="1">IF($A357&gt;$H$4+1,"",OFFSET('FUNDS DATA'!B354,SELECTED!$G$4-1,0))</f>
        <v/>
      </c>
      <c r="D357" s="126" t="str">
        <f ca="1">IF($A357&gt;$H$4+1,"",OFFSET('FUNDS DATA'!C354,SELECTED!$G$4-1,0))</f>
        <v/>
      </c>
      <c r="E357" s="126" t="str">
        <f ca="1">IF($A357&gt;$H$4+1,"",OFFSET('FUNDS DATA'!D354,SELECTED!$G$4-1,0))</f>
        <v/>
      </c>
    </row>
    <row r="358" spans="1:5" x14ac:dyDescent="0.2">
      <c r="A358" s="126" t="str">
        <f t="shared" si="5"/>
        <v/>
      </c>
      <c r="B358" s="126" t="str">
        <f ca="1">IF($A358&gt;$H$4+1,"",OFFSET('FUNDS DATA'!A355,SELECTED!$G$4-1,0))</f>
        <v/>
      </c>
      <c r="C358" s="100" t="str">
        <f ca="1">IF($A358&gt;$H$4+1,"",OFFSET('FUNDS DATA'!B355,SELECTED!$G$4-1,0))</f>
        <v/>
      </c>
      <c r="D358" s="126" t="str">
        <f ca="1">IF($A358&gt;$H$4+1,"",OFFSET('FUNDS DATA'!C355,SELECTED!$G$4-1,0))</f>
        <v/>
      </c>
      <c r="E358" s="126" t="str">
        <f ca="1">IF($A358&gt;$H$4+1,"",OFFSET('FUNDS DATA'!D355,SELECTED!$G$4-1,0))</f>
        <v/>
      </c>
    </row>
    <row r="359" spans="1:5" x14ac:dyDescent="0.2">
      <c r="A359" s="126" t="str">
        <f t="shared" si="5"/>
        <v/>
      </c>
      <c r="B359" s="126" t="str">
        <f ca="1">IF($A359&gt;$H$4+1,"",OFFSET('FUNDS DATA'!A356,SELECTED!$G$4-1,0))</f>
        <v/>
      </c>
      <c r="C359" s="100" t="str">
        <f ca="1">IF($A359&gt;$H$4+1,"",OFFSET('FUNDS DATA'!B356,SELECTED!$G$4-1,0))</f>
        <v/>
      </c>
      <c r="D359" s="126" t="str">
        <f ca="1">IF($A359&gt;$H$4+1,"",OFFSET('FUNDS DATA'!C356,SELECTED!$G$4-1,0))</f>
        <v/>
      </c>
      <c r="E359" s="126" t="str">
        <f ca="1">IF($A359&gt;$H$4+1,"",OFFSET('FUNDS DATA'!D356,SELECTED!$G$4-1,0))</f>
        <v/>
      </c>
    </row>
    <row r="360" spans="1:5" x14ac:dyDescent="0.2">
      <c r="A360" s="126" t="str">
        <f t="shared" si="5"/>
        <v/>
      </c>
      <c r="B360" s="126" t="str">
        <f ca="1">IF($A360&gt;$H$4+1,"",OFFSET('FUNDS DATA'!A357,SELECTED!$G$4-1,0))</f>
        <v/>
      </c>
      <c r="C360" s="100" t="str">
        <f ca="1">IF($A360&gt;$H$4+1,"",OFFSET('FUNDS DATA'!B357,SELECTED!$G$4-1,0))</f>
        <v/>
      </c>
      <c r="D360" s="126" t="str">
        <f ca="1">IF($A360&gt;$H$4+1,"",OFFSET('FUNDS DATA'!C357,SELECTED!$G$4-1,0))</f>
        <v/>
      </c>
      <c r="E360" s="126" t="str">
        <f ca="1">IF($A360&gt;$H$4+1,"",OFFSET('FUNDS DATA'!D357,SELECTED!$G$4-1,0))</f>
        <v/>
      </c>
    </row>
    <row r="361" spans="1:5" x14ac:dyDescent="0.2">
      <c r="A361" s="126" t="str">
        <f t="shared" si="5"/>
        <v/>
      </c>
      <c r="B361" s="126" t="str">
        <f ca="1">IF($A361&gt;$H$4+1,"",OFFSET('FUNDS DATA'!A358,SELECTED!$G$4-1,0))</f>
        <v/>
      </c>
      <c r="C361" s="100" t="str">
        <f ca="1">IF($A361&gt;$H$4+1,"",OFFSET('FUNDS DATA'!B358,SELECTED!$G$4-1,0))</f>
        <v/>
      </c>
      <c r="D361" s="126" t="str">
        <f ca="1">IF($A361&gt;$H$4+1,"",OFFSET('FUNDS DATA'!C358,SELECTED!$G$4-1,0))</f>
        <v/>
      </c>
      <c r="E361" s="126" t="str">
        <f ca="1">IF($A361&gt;$H$4+1,"",OFFSET('FUNDS DATA'!D358,SELECTED!$G$4-1,0))</f>
        <v/>
      </c>
    </row>
    <row r="362" spans="1:5" x14ac:dyDescent="0.2">
      <c r="A362" s="126" t="str">
        <f t="shared" si="5"/>
        <v/>
      </c>
      <c r="B362" s="126" t="str">
        <f ca="1">IF($A362&gt;$H$4+1,"",OFFSET('FUNDS DATA'!A359,SELECTED!$G$4-1,0))</f>
        <v/>
      </c>
      <c r="C362" s="100" t="str">
        <f ca="1">IF($A362&gt;$H$4+1,"",OFFSET('FUNDS DATA'!B359,SELECTED!$G$4-1,0))</f>
        <v/>
      </c>
      <c r="D362" s="126" t="str">
        <f ca="1">IF($A362&gt;$H$4+1,"",OFFSET('FUNDS DATA'!C359,SELECTED!$G$4-1,0))</f>
        <v/>
      </c>
      <c r="E362" s="126" t="str">
        <f ca="1">IF($A362&gt;$H$4+1,"",OFFSET('FUNDS DATA'!D359,SELECTED!$G$4-1,0))</f>
        <v/>
      </c>
    </row>
    <row r="363" spans="1:5" x14ac:dyDescent="0.2">
      <c r="A363" s="126" t="str">
        <f t="shared" si="5"/>
        <v/>
      </c>
      <c r="B363" s="126" t="str">
        <f ca="1">IF($A363&gt;$H$4+1,"",OFFSET('FUNDS DATA'!A360,SELECTED!$G$4-1,0))</f>
        <v/>
      </c>
      <c r="C363" s="100" t="str">
        <f ca="1">IF($A363&gt;$H$4+1,"",OFFSET('FUNDS DATA'!B360,SELECTED!$G$4-1,0))</f>
        <v/>
      </c>
      <c r="D363" s="126" t="str">
        <f ca="1">IF($A363&gt;$H$4+1,"",OFFSET('FUNDS DATA'!C360,SELECTED!$G$4-1,0))</f>
        <v/>
      </c>
      <c r="E363" s="126" t="str">
        <f ca="1">IF($A363&gt;$H$4+1,"",OFFSET('FUNDS DATA'!D360,SELECTED!$G$4-1,0))</f>
        <v/>
      </c>
    </row>
    <row r="364" spans="1:5" x14ac:dyDescent="0.2">
      <c r="A364" s="126" t="str">
        <f t="shared" si="5"/>
        <v/>
      </c>
      <c r="B364" s="126" t="str">
        <f ca="1">IF($A364&gt;$H$4+1,"",OFFSET('FUNDS DATA'!A361,SELECTED!$G$4-1,0))</f>
        <v/>
      </c>
      <c r="C364" s="100" t="str">
        <f ca="1">IF($A364&gt;$H$4+1,"",OFFSET('FUNDS DATA'!B361,SELECTED!$G$4-1,0))</f>
        <v/>
      </c>
      <c r="D364" s="126" t="str">
        <f ca="1">IF($A364&gt;$H$4+1,"",OFFSET('FUNDS DATA'!C361,SELECTED!$G$4-1,0))</f>
        <v/>
      </c>
      <c r="E364" s="126" t="str">
        <f ca="1">IF($A364&gt;$H$4+1,"",OFFSET('FUNDS DATA'!D361,SELECTED!$G$4-1,0))</f>
        <v/>
      </c>
    </row>
    <row r="365" spans="1:5" x14ac:dyDescent="0.2">
      <c r="A365" s="126" t="str">
        <f t="shared" si="5"/>
        <v/>
      </c>
      <c r="B365" s="126" t="str">
        <f ca="1">IF($A365&gt;$H$4+1,"",OFFSET('FUNDS DATA'!A362,SELECTED!$G$4-1,0))</f>
        <v/>
      </c>
      <c r="C365" s="100" t="str">
        <f ca="1">IF($A365&gt;$H$4+1,"",OFFSET('FUNDS DATA'!B362,SELECTED!$G$4-1,0))</f>
        <v/>
      </c>
      <c r="D365" s="126" t="str">
        <f ca="1">IF($A365&gt;$H$4+1,"",OFFSET('FUNDS DATA'!C362,SELECTED!$G$4-1,0))</f>
        <v/>
      </c>
      <c r="E365" s="126" t="str">
        <f ca="1">IF($A365&gt;$H$4+1,"",OFFSET('FUNDS DATA'!D362,SELECTED!$G$4-1,0))</f>
        <v/>
      </c>
    </row>
    <row r="366" spans="1:5" x14ac:dyDescent="0.2">
      <c r="A366" s="126" t="str">
        <f t="shared" si="5"/>
        <v/>
      </c>
      <c r="B366" s="126" t="str">
        <f ca="1">IF($A366&gt;$H$4+1,"",OFFSET('FUNDS DATA'!A363,SELECTED!$G$4-1,0))</f>
        <v/>
      </c>
      <c r="C366" s="100" t="str">
        <f ca="1">IF($A366&gt;$H$4+1,"",OFFSET('FUNDS DATA'!B363,SELECTED!$G$4-1,0))</f>
        <v/>
      </c>
      <c r="D366" s="126" t="str">
        <f ca="1">IF($A366&gt;$H$4+1,"",OFFSET('FUNDS DATA'!C363,SELECTED!$G$4-1,0))</f>
        <v/>
      </c>
      <c r="E366" s="126" t="str">
        <f ca="1">IF($A366&gt;$H$4+1,"",OFFSET('FUNDS DATA'!D363,SELECTED!$G$4-1,0))</f>
        <v/>
      </c>
    </row>
    <row r="367" spans="1:5" x14ac:dyDescent="0.2">
      <c r="A367" s="126" t="str">
        <f t="shared" si="5"/>
        <v/>
      </c>
      <c r="B367" s="126" t="str">
        <f ca="1">IF($A367&gt;$H$4+1,"",OFFSET('FUNDS DATA'!A364,SELECTED!$G$4-1,0))</f>
        <v/>
      </c>
      <c r="C367" s="100" t="str">
        <f ca="1">IF($A367&gt;$H$4+1,"",OFFSET('FUNDS DATA'!B364,SELECTED!$G$4-1,0))</f>
        <v/>
      </c>
      <c r="D367" s="126" t="str">
        <f ca="1">IF($A367&gt;$H$4+1,"",OFFSET('FUNDS DATA'!C364,SELECTED!$G$4-1,0))</f>
        <v/>
      </c>
      <c r="E367" s="126" t="str">
        <f ca="1">IF($A367&gt;$H$4+1,"",OFFSET('FUNDS DATA'!D364,SELECTED!$G$4-1,0))</f>
        <v/>
      </c>
    </row>
    <row r="368" spans="1:5" x14ac:dyDescent="0.2">
      <c r="A368" s="126" t="str">
        <f t="shared" si="5"/>
        <v/>
      </c>
      <c r="B368" s="126" t="str">
        <f ca="1">IF($A368&gt;$H$4+1,"",OFFSET('FUNDS DATA'!A365,SELECTED!$G$4-1,0))</f>
        <v/>
      </c>
      <c r="C368" s="100" t="str">
        <f ca="1">IF($A368&gt;$H$4+1,"",OFFSET('FUNDS DATA'!B365,SELECTED!$G$4-1,0))</f>
        <v/>
      </c>
      <c r="D368" s="126" t="str">
        <f ca="1">IF($A368&gt;$H$4+1,"",OFFSET('FUNDS DATA'!C365,SELECTED!$G$4-1,0))</f>
        <v/>
      </c>
      <c r="E368" s="126" t="str">
        <f ca="1">IF($A368&gt;$H$4+1,"",OFFSET('FUNDS DATA'!D365,SELECTED!$G$4-1,0))</f>
        <v/>
      </c>
    </row>
    <row r="369" spans="1:5" x14ac:dyDescent="0.2">
      <c r="A369" s="126" t="str">
        <f t="shared" si="5"/>
        <v/>
      </c>
      <c r="B369" s="126" t="str">
        <f ca="1">IF($A369&gt;$H$4+1,"",OFFSET('FUNDS DATA'!A366,SELECTED!$G$4-1,0))</f>
        <v/>
      </c>
      <c r="C369" s="100" t="str">
        <f ca="1">IF($A369&gt;$H$4+1,"",OFFSET('FUNDS DATA'!B366,SELECTED!$G$4-1,0))</f>
        <v/>
      </c>
      <c r="D369" s="126" t="str">
        <f ca="1">IF($A369&gt;$H$4+1,"",OFFSET('FUNDS DATA'!C366,SELECTED!$G$4-1,0))</f>
        <v/>
      </c>
      <c r="E369" s="126" t="str">
        <f ca="1">IF($A369&gt;$H$4+1,"",OFFSET('FUNDS DATA'!D366,SELECTED!$G$4-1,0))</f>
        <v/>
      </c>
    </row>
    <row r="370" spans="1:5" x14ac:dyDescent="0.2">
      <c r="A370" s="126" t="str">
        <f t="shared" si="5"/>
        <v/>
      </c>
      <c r="B370" s="126" t="str">
        <f ca="1">IF($A370&gt;$H$4+1,"",OFFSET('FUNDS DATA'!A367,SELECTED!$G$4-1,0))</f>
        <v/>
      </c>
      <c r="C370" s="100" t="str">
        <f ca="1">IF($A370&gt;$H$4+1,"",OFFSET('FUNDS DATA'!B367,SELECTED!$G$4-1,0))</f>
        <v/>
      </c>
      <c r="D370" s="126" t="str">
        <f ca="1">IF($A370&gt;$H$4+1,"",OFFSET('FUNDS DATA'!C367,SELECTED!$G$4-1,0))</f>
        <v/>
      </c>
      <c r="E370" s="126" t="str">
        <f ca="1">IF($A370&gt;$H$4+1,"",OFFSET('FUNDS DATA'!D367,SELECTED!$G$4-1,0))</f>
        <v/>
      </c>
    </row>
    <row r="371" spans="1:5" x14ac:dyDescent="0.2">
      <c r="A371" s="126" t="str">
        <f t="shared" si="5"/>
        <v/>
      </c>
      <c r="B371" s="126" t="str">
        <f ca="1">IF($A371&gt;$H$4+1,"",OFFSET('FUNDS DATA'!A368,SELECTED!$G$4-1,0))</f>
        <v/>
      </c>
      <c r="C371" s="100" t="str">
        <f ca="1">IF($A371&gt;$H$4+1,"",OFFSET('FUNDS DATA'!B368,SELECTED!$G$4-1,0))</f>
        <v/>
      </c>
      <c r="D371" s="126" t="str">
        <f ca="1">IF($A371&gt;$H$4+1,"",OFFSET('FUNDS DATA'!C368,SELECTED!$G$4-1,0))</f>
        <v/>
      </c>
      <c r="E371" s="126" t="str">
        <f ca="1">IF($A371&gt;$H$4+1,"",OFFSET('FUNDS DATA'!D368,SELECTED!$G$4-1,0))</f>
        <v/>
      </c>
    </row>
    <row r="372" spans="1:5" x14ac:dyDescent="0.2">
      <c r="A372" s="126" t="str">
        <f t="shared" si="5"/>
        <v/>
      </c>
      <c r="B372" s="126" t="str">
        <f ca="1">IF($A372&gt;$H$4+1,"",OFFSET('FUNDS DATA'!A369,SELECTED!$G$4-1,0))</f>
        <v/>
      </c>
      <c r="C372" s="100" t="str">
        <f ca="1">IF($A372&gt;$H$4+1,"",OFFSET('FUNDS DATA'!B369,SELECTED!$G$4-1,0))</f>
        <v/>
      </c>
      <c r="D372" s="126" t="str">
        <f ca="1">IF($A372&gt;$H$4+1,"",OFFSET('FUNDS DATA'!C369,SELECTED!$G$4-1,0))</f>
        <v/>
      </c>
      <c r="E372" s="126" t="str">
        <f ca="1">IF($A372&gt;$H$4+1,"",OFFSET('FUNDS DATA'!D369,SELECTED!$G$4-1,0))</f>
        <v/>
      </c>
    </row>
    <row r="373" spans="1:5" x14ac:dyDescent="0.2">
      <c r="A373" s="126" t="str">
        <f t="shared" si="5"/>
        <v/>
      </c>
      <c r="B373" s="126" t="str">
        <f ca="1">IF($A373&gt;$H$4+1,"",OFFSET('FUNDS DATA'!A370,SELECTED!$G$4-1,0))</f>
        <v/>
      </c>
      <c r="C373" s="100" t="str">
        <f ca="1">IF($A373&gt;$H$4+1,"",OFFSET('FUNDS DATA'!B370,SELECTED!$G$4-1,0))</f>
        <v/>
      </c>
      <c r="D373" s="126" t="str">
        <f ca="1">IF($A373&gt;$H$4+1,"",OFFSET('FUNDS DATA'!C370,SELECTED!$G$4-1,0))</f>
        <v/>
      </c>
      <c r="E373" s="126" t="str">
        <f ca="1">IF($A373&gt;$H$4+1,"",OFFSET('FUNDS DATA'!D370,SELECTED!$G$4-1,0))</f>
        <v/>
      </c>
    </row>
    <row r="374" spans="1:5" x14ac:dyDescent="0.2">
      <c r="A374" s="126" t="str">
        <f t="shared" si="5"/>
        <v/>
      </c>
      <c r="B374" s="126" t="str">
        <f ca="1">IF($A374&gt;$H$4+1,"",OFFSET('FUNDS DATA'!A371,SELECTED!$G$4-1,0))</f>
        <v/>
      </c>
      <c r="C374" s="100" t="str">
        <f ca="1">IF($A374&gt;$H$4+1,"",OFFSET('FUNDS DATA'!B371,SELECTED!$G$4-1,0))</f>
        <v/>
      </c>
      <c r="D374" s="126" t="str">
        <f ca="1">IF($A374&gt;$H$4+1,"",OFFSET('FUNDS DATA'!C371,SELECTED!$G$4-1,0))</f>
        <v/>
      </c>
      <c r="E374" s="126" t="str">
        <f ca="1">IF($A374&gt;$H$4+1,"",OFFSET('FUNDS DATA'!D371,SELECTED!$G$4-1,0))</f>
        <v/>
      </c>
    </row>
    <row r="375" spans="1:5" x14ac:dyDescent="0.2">
      <c r="A375" s="126" t="str">
        <f t="shared" si="5"/>
        <v/>
      </c>
      <c r="B375" s="126" t="str">
        <f ca="1">IF($A375&gt;$H$4+1,"",OFFSET('FUNDS DATA'!A372,SELECTED!$G$4-1,0))</f>
        <v/>
      </c>
      <c r="C375" s="100" t="str">
        <f ca="1">IF($A375&gt;$H$4+1,"",OFFSET('FUNDS DATA'!B372,SELECTED!$G$4-1,0))</f>
        <v/>
      </c>
      <c r="D375" s="126" t="str">
        <f ca="1">IF($A375&gt;$H$4+1,"",OFFSET('FUNDS DATA'!C372,SELECTED!$G$4-1,0))</f>
        <v/>
      </c>
      <c r="E375" s="126" t="str">
        <f ca="1">IF($A375&gt;$H$4+1,"",OFFSET('FUNDS DATA'!D372,SELECTED!$G$4-1,0))</f>
        <v/>
      </c>
    </row>
    <row r="376" spans="1:5" x14ac:dyDescent="0.2">
      <c r="A376" s="126" t="str">
        <f t="shared" si="5"/>
        <v/>
      </c>
      <c r="B376" s="126" t="str">
        <f ca="1">IF($A376&gt;$H$4+1,"",OFFSET('FUNDS DATA'!A373,SELECTED!$G$4-1,0))</f>
        <v/>
      </c>
      <c r="C376" s="100" t="str">
        <f ca="1">IF($A376&gt;$H$4+1,"",OFFSET('FUNDS DATA'!B373,SELECTED!$G$4-1,0))</f>
        <v/>
      </c>
      <c r="D376" s="126" t="str">
        <f ca="1">IF($A376&gt;$H$4+1,"",OFFSET('FUNDS DATA'!C373,SELECTED!$G$4-1,0))</f>
        <v/>
      </c>
      <c r="E376" s="126" t="str">
        <f ca="1">IF($A376&gt;$H$4+1,"",OFFSET('FUNDS DATA'!D373,SELECTED!$G$4-1,0))</f>
        <v/>
      </c>
    </row>
    <row r="377" spans="1:5" x14ac:dyDescent="0.2">
      <c r="A377" s="126" t="str">
        <f t="shared" si="5"/>
        <v/>
      </c>
      <c r="B377" s="126" t="str">
        <f ca="1">IF($A377&gt;$H$4+1,"",OFFSET('FUNDS DATA'!A374,SELECTED!$G$4-1,0))</f>
        <v/>
      </c>
      <c r="C377" s="100" t="str">
        <f ca="1">IF($A377&gt;$H$4+1,"",OFFSET('FUNDS DATA'!B374,SELECTED!$G$4-1,0))</f>
        <v/>
      </c>
      <c r="D377" s="126" t="str">
        <f ca="1">IF($A377&gt;$H$4+1,"",OFFSET('FUNDS DATA'!C374,SELECTED!$G$4-1,0))</f>
        <v/>
      </c>
      <c r="E377" s="126" t="str">
        <f ca="1">IF($A377&gt;$H$4+1,"",OFFSET('FUNDS DATA'!D374,SELECTED!$G$4-1,0))</f>
        <v/>
      </c>
    </row>
    <row r="378" spans="1:5" x14ac:dyDescent="0.2">
      <c r="A378" s="126" t="str">
        <f t="shared" si="5"/>
        <v/>
      </c>
      <c r="B378" s="126" t="str">
        <f ca="1">IF($A378&gt;$H$4+1,"",OFFSET('FUNDS DATA'!A375,SELECTED!$G$4-1,0))</f>
        <v/>
      </c>
      <c r="C378" s="100" t="str">
        <f ca="1">IF($A378&gt;$H$4+1,"",OFFSET('FUNDS DATA'!B375,SELECTED!$G$4-1,0))</f>
        <v/>
      </c>
      <c r="D378" s="126" t="str">
        <f ca="1">IF($A378&gt;$H$4+1,"",OFFSET('FUNDS DATA'!C375,SELECTED!$G$4-1,0))</f>
        <v/>
      </c>
      <c r="E378" s="126" t="str">
        <f ca="1">IF($A378&gt;$H$4+1,"",OFFSET('FUNDS DATA'!D375,SELECTED!$G$4-1,0))</f>
        <v/>
      </c>
    </row>
    <row r="379" spans="1:5" x14ac:dyDescent="0.2">
      <c r="A379" s="126" t="str">
        <f t="shared" si="5"/>
        <v/>
      </c>
      <c r="B379" s="126" t="str">
        <f ca="1">IF($A379&gt;$H$4+1,"",OFFSET('FUNDS DATA'!A376,SELECTED!$G$4-1,0))</f>
        <v/>
      </c>
      <c r="C379" s="100" t="str">
        <f ca="1">IF($A379&gt;$H$4+1,"",OFFSET('FUNDS DATA'!B376,SELECTED!$G$4-1,0))</f>
        <v/>
      </c>
      <c r="D379" s="126" t="str">
        <f ca="1">IF($A379&gt;$H$4+1,"",OFFSET('FUNDS DATA'!C376,SELECTED!$G$4-1,0))</f>
        <v/>
      </c>
      <c r="E379" s="126" t="str">
        <f ca="1">IF($A379&gt;$H$4+1,"",OFFSET('FUNDS DATA'!D376,SELECTED!$G$4-1,0))</f>
        <v/>
      </c>
    </row>
    <row r="380" spans="1:5" x14ac:dyDescent="0.2">
      <c r="A380" s="126" t="str">
        <f t="shared" si="5"/>
        <v/>
      </c>
      <c r="B380" s="126" t="str">
        <f ca="1">IF($A380&gt;$H$4+1,"",OFFSET('FUNDS DATA'!A377,SELECTED!$G$4-1,0))</f>
        <v/>
      </c>
      <c r="C380" s="100" t="str">
        <f ca="1">IF($A380&gt;$H$4+1,"",OFFSET('FUNDS DATA'!B377,SELECTED!$G$4-1,0))</f>
        <v/>
      </c>
      <c r="D380" s="126" t="str">
        <f ca="1">IF($A380&gt;$H$4+1,"",OFFSET('FUNDS DATA'!C377,SELECTED!$G$4-1,0))</f>
        <v/>
      </c>
      <c r="E380" s="126" t="str">
        <f ca="1">IF($A380&gt;$H$4+1,"",OFFSET('FUNDS DATA'!D377,SELECTED!$G$4-1,0))</f>
        <v/>
      </c>
    </row>
    <row r="381" spans="1:5" x14ac:dyDescent="0.2">
      <c r="A381" s="126" t="str">
        <f t="shared" si="5"/>
        <v/>
      </c>
      <c r="B381" s="126" t="str">
        <f ca="1">IF($A381&gt;$H$4+1,"",OFFSET('FUNDS DATA'!A378,SELECTED!$G$4-1,0))</f>
        <v/>
      </c>
      <c r="C381" s="100" t="str">
        <f ca="1">IF($A381&gt;$H$4+1,"",OFFSET('FUNDS DATA'!B378,SELECTED!$G$4-1,0))</f>
        <v/>
      </c>
      <c r="D381" s="126" t="str">
        <f ca="1">IF($A381&gt;$H$4+1,"",OFFSET('FUNDS DATA'!C378,SELECTED!$G$4-1,0))</f>
        <v/>
      </c>
      <c r="E381" s="126" t="str">
        <f ca="1">IF($A381&gt;$H$4+1,"",OFFSET('FUNDS DATA'!D378,SELECTED!$G$4-1,0))</f>
        <v/>
      </c>
    </row>
    <row r="382" spans="1:5" x14ac:dyDescent="0.2">
      <c r="A382" s="126" t="str">
        <f t="shared" si="5"/>
        <v/>
      </c>
      <c r="B382" s="126" t="str">
        <f ca="1">IF($A382&gt;$H$4+1,"",OFFSET('FUNDS DATA'!A379,SELECTED!$G$4-1,0))</f>
        <v/>
      </c>
      <c r="C382" s="100" t="str">
        <f ca="1">IF($A382&gt;$H$4+1,"",OFFSET('FUNDS DATA'!B379,SELECTED!$G$4-1,0))</f>
        <v/>
      </c>
      <c r="D382" s="126" t="str">
        <f ca="1">IF($A382&gt;$H$4+1,"",OFFSET('FUNDS DATA'!C379,SELECTED!$G$4-1,0))</f>
        <v/>
      </c>
      <c r="E382" s="126" t="str">
        <f ca="1">IF($A382&gt;$H$4+1,"",OFFSET('FUNDS DATA'!D379,SELECTED!$G$4-1,0))</f>
        <v/>
      </c>
    </row>
    <row r="383" spans="1:5" x14ac:dyDescent="0.2">
      <c r="A383" s="126" t="str">
        <f t="shared" si="5"/>
        <v/>
      </c>
      <c r="B383" s="126" t="str">
        <f ca="1">IF($A383&gt;$H$4+1,"",OFFSET('FUNDS DATA'!A380,SELECTED!$G$4-1,0))</f>
        <v/>
      </c>
      <c r="C383" s="100" t="str">
        <f ca="1">IF($A383&gt;$H$4+1,"",OFFSET('FUNDS DATA'!B380,SELECTED!$G$4-1,0))</f>
        <v/>
      </c>
      <c r="D383" s="126" t="str">
        <f ca="1">IF($A383&gt;$H$4+1,"",OFFSET('FUNDS DATA'!C380,SELECTED!$G$4-1,0))</f>
        <v/>
      </c>
      <c r="E383" s="126" t="str">
        <f ca="1">IF($A383&gt;$H$4+1,"",OFFSET('FUNDS DATA'!D380,SELECTED!$G$4-1,0))</f>
        <v/>
      </c>
    </row>
    <row r="384" spans="1:5" x14ac:dyDescent="0.2">
      <c r="A384" s="126" t="str">
        <f t="shared" si="5"/>
        <v/>
      </c>
      <c r="B384" s="126" t="str">
        <f ca="1">IF($A384&gt;$H$4+1,"",OFFSET('FUNDS DATA'!A381,SELECTED!$G$4-1,0))</f>
        <v/>
      </c>
      <c r="C384" s="100" t="str">
        <f ca="1">IF($A384&gt;$H$4+1,"",OFFSET('FUNDS DATA'!B381,SELECTED!$G$4-1,0))</f>
        <v/>
      </c>
      <c r="D384" s="126" t="str">
        <f ca="1">IF($A384&gt;$H$4+1,"",OFFSET('FUNDS DATA'!C381,SELECTED!$G$4-1,0))</f>
        <v/>
      </c>
      <c r="E384" s="126" t="str">
        <f ca="1">IF($A384&gt;$H$4+1,"",OFFSET('FUNDS DATA'!D381,SELECTED!$G$4-1,0))</f>
        <v/>
      </c>
    </row>
    <row r="385" spans="1:5" x14ac:dyDescent="0.2">
      <c r="A385" s="126" t="str">
        <f t="shared" si="5"/>
        <v/>
      </c>
      <c r="B385" s="126" t="str">
        <f ca="1">IF($A385&gt;$H$4+1,"",OFFSET('FUNDS DATA'!A382,SELECTED!$G$4-1,0))</f>
        <v/>
      </c>
      <c r="C385" s="100" t="str">
        <f ca="1">IF($A385&gt;$H$4+1,"",OFFSET('FUNDS DATA'!B382,SELECTED!$G$4-1,0))</f>
        <v/>
      </c>
      <c r="D385" s="126" t="str">
        <f ca="1">IF($A385&gt;$H$4+1,"",OFFSET('FUNDS DATA'!C382,SELECTED!$G$4-1,0))</f>
        <v/>
      </c>
      <c r="E385" s="126" t="str">
        <f ca="1">IF($A385&gt;$H$4+1,"",OFFSET('FUNDS DATA'!D382,SELECTED!$G$4-1,0))</f>
        <v/>
      </c>
    </row>
    <row r="386" spans="1:5" x14ac:dyDescent="0.2">
      <c r="A386" s="126" t="str">
        <f t="shared" si="5"/>
        <v/>
      </c>
      <c r="B386" s="126" t="str">
        <f ca="1">IF($A386&gt;$H$4+1,"",OFFSET('FUNDS DATA'!A383,SELECTED!$G$4-1,0))</f>
        <v/>
      </c>
      <c r="C386" s="100" t="str">
        <f ca="1">IF($A386&gt;$H$4+1,"",OFFSET('FUNDS DATA'!B383,SELECTED!$G$4-1,0))</f>
        <v/>
      </c>
      <c r="D386" s="126" t="str">
        <f ca="1">IF($A386&gt;$H$4+1,"",OFFSET('FUNDS DATA'!C383,SELECTED!$G$4-1,0))</f>
        <v/>
      </c>
      <c r="E386" s="126" t="str">
        <f ca="1">IF($A386&gt;$H$4+1,"",OFFSET('FUNDS DATA'!D383,SELECTED!$G$4-1,0))</f>
        <v/>
      </c>
    </row>
    <row r="387" spans="1:5" x14ac:dyDescent="0.2">
      <c r="A387" s="126" t="str">
        <f t="shared" si="5"/>
        <v/>
      </c>
      <c r="B387" s="126" t="str">
        <f ca="1">IF($A387&gt;$H$4+1,"",OFFSET('FUNDS DATA'!A384,SELECTED!$G$4-1,0))</f>
        <v/>
      </c>
      <c r="C387" s="100" t="str">
        <f ca="1">IF($A387&gt;$H$4+1,"",OFFSET('FUNDS DATA'!B384,SELECTED!$G$4-1,0))</f>
        <v/>
      </c>
      <c r="D387" s="126" t="str">
        <f ca="1">IF($A387&gt;$H$4+1,"",OFFSET('FUNDS DATA'!C384,SELECTED!$G$4-1,0))</f>
        <v/>
      </c>
      <c r="E387" s="126" t="str">
        <f ca="1">IF($A387&gt;$H$4+1,"",OFFSET('FUNDS DATA'!D384,SELECTED!$G$4-1,0))</f>
        <v/>
      </c>
    </row>
    <row r="388" spans="1:5" x14ac:dyDescent="0.2">
      <c r="A388" s="126" t="str">
        <f t="shared" si="5"/>
        <v/>
      </c>
      <c r="B388" s="126" t="str">
        <f ca="1">IF($A388&gt;$H$4+1,"",OFFSET('FUNDS DATA'!A385,SELECTED!$G$4-1,0))</f>
        <v/>
      </c>
      <c r="C388" s="100" t="str">
        <f ca="1">IF($A388&gt;$H$4+1,"",OFFSET('FUNDS DATA'!B385,SELECTED!$G$4-1,0))</f>
        <v/>
      </c>
      <c r="D388" s="126" t="str">
        <f ca="1">IF($A388&gt;$H$4+1,"",OFFSET('FUNDS DATA'!C385,SELECTED!$G$4-1,0))</f>
        <v/>
      </c>
      <c r="E388" s="126" t="str">
        <f ca="1">IF($A388&gt;$H$4+1,"",OFFSET('FUNDS DATA'!D385,SELECTED!$G$4-1,0))</f>
        <v/>
      </c>
    </row>
    <row r="389" spans="1:5" x14ac:dyDescent="0.2">
      <c r="A389" s="126" t="str">
        <f t="shared" si="5"/>
        <v/>
      </c>
      <c r="B389" s="126" t="str">
        <f ca="1">IF($A389&gt;$H$4+1,"",OFFSET('FUNDS DATA'!A386,SELECTED!$G$4-1,0))</f>
        <v/>
      </c>
      <c r="C389" s="100" t="str">
        <f ca="1">IF($A389&gt;$H$4+1,"",OFFSET('FUNDS DATA'!B386,SELECTED!$G$4-1,0))</f>
        <v/>
      </c>
      <c r="D389" s="126" t="str">
        <f ca="1">IF($A389&gt;$H$4+1,"",OFFSET('FUNDS DATA'!C386,SELECTED!$G$4-1,0))</f>
        <v/>
      </c>
      <c r="E389" s="126" t="str">
        <f ca="1">IF($A389&gt;$H$4+1,"",OFFSET('FUNDS DATA'!D386,SELECTED!$G$4-1,0))</f>
        <v/>
      </c>
    </row>
    <row r="390" spans="1:5" x14ac:dyDescent="0.2">
      <c r="A390" s="126" t="str">
        <f t="shared" ref="A390:A453" si="6">IF(A389&lt;$H$4,A389+1,"")</f>
        <v/>
      </c>
      <c r="B390" s="126" t="str">
        <f ca="1">IF($A390&gt;$H$4+1,"",OFFSET('FUNDS DATA'!A387,SELECTED!$G$4-1,0))</f>
        <v/>
      </c>
      <c r="C390" s="100" t="str">
        <f ca="1">IF($A390&gt;$H$4+1,"",OFFSET('FUNDS DATA'!B387,SELECTED!$G$4-1,0))</f>
        <v/>
      </c>
      <c r="D390" s="126" t="str">
        <f ca="1">IF($A390&gt;$H$4+1,"",OFFSET('FUNDS DATA'!C387,SELECTED!$G$4-1,0))</f>
        <v/>
      </c>
      <c r="E390" s="126" t="str">
        <f ca="1">IF($A390&gt;$H$4+1,"",OFFSET('FUNDS DATA'!D387,SELECTED!$G$4-1,0))</f>
        <v/>
      </c>
    </row>
    <row r="391" spans="1:5" x14ac:dyDescent="0.2">
      <c r="A391" s="126" t="str">
        <f t="shared" si="6"/>
        <v/>
      </c>
      <c r="B391" s="126" t="str">
        <f ca="1">IF($A391&gt;$H$4+1,"",OFFSET('FUNDS DATA'!A388,SELECTED!$G$4-1,0))</f>
        <v/>
      </c>
      <c r="C391" s="100" t="str">
        <f ca="1">IF($A391&gt;$H$4+1,"",OFFSET('FUNDS DATA'!B388,SELECTED!$G$4-1,0))</f>
        <v/>
      </c>
      <c r="D391" s="126" t="str">
        <f ca="1">IF($A391&gt;$H$4+1,"",OFFSET('FUNDS DATA'!C388,SELECTED!$G$4-1,0))</f>
        <v/>
      </c>
      <c r="E391" s="126" t="str">
        <f ca="1">IF($A391&gt;$H$4+1,"",OFFSET('FUNDS DATA'!D388,SELECTED!$G$4-1,0))</f>
        <v/>
      </c>
    </row>
    <row r="392" spans="1:5" x14ac:dyDescent="0.2">
      <c r="A392" s="126" t="str">
        <f t="shared" si="6"/>
        <v/>
      </c>
      <c r="B392" s="126" t="str">
        <f ca="1">IF($A392&gt;$H$4+1,"",OFFSET('FUNDS DATA'!A389,SELECTED!$G$4-1,0))</f>
        <v/>
      </c>
      <c r="C392" s="100" t="str">
        <f ca="1">IF($A392&gt;$H$4+1,"",OFFSET('FUNDS DATA'!B389,SELECTED!$G$4-1,0))</f>
        <v/>
      </c>
      <c r="D392" s="126" t="str">
        <f ca="1">IF($A392&gt;$H$4+1,"",OFFSET('FUNDS DATA'!C389,SELECTED!$G$4-1,0))</f>
        <v/>
      </c>
      <c r="E392" s="126" t="str">
        <f ca="1">IF($A392&gt;$H$4+1,"",OFFSET('FUNDS DATA'!D389,SELECTED!$G$4-1,0))</f>
        <v/>
      </c>
    </row>
    <row r="393" spans="1:5" x14ac:dyDescent="0.2">
      <c r="A393" s="126" t="str">
        <f t="shared" si="6"/>
        <v/>
      </c>
      <c r="B393" s="126" t="str">
        <f ca="1">IF($A393&gt;$H$4+1,"",OFFSET('FUNDS DATA'!A390,SELECTED!$G$4-1,0))</f>
        <v/>
      </c>
      <c r="C393" s="100" t="str">
        <f ca="1">IF($A393&gt;$H$4+1,"",OFFSET('FUNDS DATA'!B390,SELECTED!$G$4-1,0))</f>
        <v/>
      </c>
      <c r="D393" s="126" t="str">
        <f ca="1">IF($A393&gt;$H$4+1,"",OFFSET('FUNDS DATA'!C390,SELECTED!$G$4-1,0))</f>
        <v/>
      </c>
      <c r="E393" s="126" t="str">
        <f ca="1">IF($A393&gt;$H$4+1,"",OFFSET('FUNDS DATA'!D390,SELECTED!$G$4-1,0))</f>
        <v/>
      </c>
    </row>
    <row r="394" spans="1:5" x14ac:dyDescent="0.2">
      <c r="A394" s="126" t="str">
        <f t="shared" si="6"/>
        <v/>
      </c>
      <c r="B394" s="126" t="str">
        <f ca="1">IF($A394&gt;$H$4+1,"",OFFSET('FUNDS DATA'!A391,SELECTED!$G$4-1,0))</f>
        <v/>
      </c>
      <c r="C394" s="100" t="str">
        <f ca="1">IF($A394&gt;$H$4+1,"",OFFSET('FUNDS DATA'!B391,SELECTED!$G$4-1,0))</f>
        <v/>
      </c>
      <c r="D394" s="126" t="str">
        <f ca="1">IF($A394&gt;$H$4+1,"",OFFSET('FUNDS DATA'!C391,SELECTED!$G$4-1,0))</f>
        <v/>
      </c>
      <c r="E394" s="126" t="str">
        <f ca="1">IF($A394&gt;$H$4+1,"",OFFSET('FUNDS DATA'!D391,SELECTED!$G$4-1,0))</f>
        <v/>
      </c>
    </row>
    <row r="395" spans="1:5" x14ac:dyDescent="0.2">
      <c r="A395" s="126" t="str">
        <f t="shared" si="6"/>
        <v/>
      </c>
      <c r="B395" s="126" t="str">
        <f ca="1">IF($A395&gt;$H$4+1,"",OFFSET('FUNDS DATA'!A392,SELECTED!$G$4-1,0))</f>
        <v/>
      </c>
      <c r="C395" s="100" t="str">
        <f ca="1">IF($A395&gt;$H$4+1,"",OFFSET('FUNDS DATA'!B392,SELECTED!$G$4-1,0))</f>
        <v/>
      </c>
      <c r="D395" s="126" t="str">
        <f ca="1">IF($A395&gt;$H$4+1,"",OFFSET('FUNDS DATA'!C392,SELECTED!$G$4-1,0))</f>
        <v/>
      </c>
      <c r="E395" s="126" t="str">
        <f ca="1">IF($A395&gt;$H$4+1,"",OFFSET('FUNDS DATA'!D392,SELECTED!$G$4-1,0))</f>
        <v/>
      </c>
    </row>
    <row r="396" spans="1:5" x14ac:dyDescent="0.2">
      <c r="A396" s="126" t="str">
        <f t="shared" si="6"/>
        <v/>
      </c>
      <c r="B396" s="126" t="str">
        <f ca="1">IF($A396&gt;$H$4+1,"",OFFSET('FUNDS DATA'!A393,SELECTED!$G$4-1,0))</f>
        <v/>
      </c>
      <c r="C396" s="100" t="str">
        <f ca="1">IF($A396&gt;$H$4+1,"",OFFSET('FUNDS DATA'!B393,SELECTED!$G$4-1,0))</f>
        <v/>
      </c>
      <c r="D396" s="126" t="str">
        <f ca="1">IF($A396&gt;$H$4+1,"",OFFSET('FUNDS DATA'!C393,SELECTED!$G$4-1,0))</f>
        <v/>
      </c>
      <c r="E396" s="126" t="str">
        <f ca="1">IF($A396&gt;$H$4+1,"",OFFSET('FUNDS DATA'!D393,SELECTED!$G$4-1,0))</f>
        <v/>
      </c>
    </row>
    <row r="397" spans="1:5" x14ac:dyDescent="0.2">
      <c r="A397" s="126" t="str">
        <f t="shared" si="6"/>
        <v/>
      </c>
      <c r="B397" s="126" t="str">
        <f ca="1">IF($A397&gt;$H$4+1,"",OFFSET('FUNDS DATA'!A394,SELECTED!$G$4-1,0))</f>
        <v/>
      </c>
      <c r="C397" s="100" t="str">
        <f ca="1">IF($A397&gt;$H$4+1,"",OFFSET('FUNDS DATA'!B394,SELECTED!$G$4-1,0))</f>
        <v/>
      </c>
      <c r="D397" s="126" t="str">
        <f ca="1">IF($A397&gt;$H$4+1,"",OFFSET('FUNDS DATA'!C394,SELECTED!$G$4-1,0))</f>
        <v/>
      </c>
      <c r="E397" s="126" t="str">
        <f ca="1">IF($A397&gt;$H$4+1,"",OFFSET('FUNDS DATA'!D394,SELECTED!$G$4-1,0))</f>
        <v/>
      </c>
    </row>
    <row r="398" spans="1:5" x14ac:dyDescent="0.2">
      <c r="A398" s="126" t="str">
        <f t="shared" si="6"/>
        <v/>
      </c>
      <c r="B398" s="126" t="str">
        <f ca="1">IF($A398&gt;$H$4+1,"",OFFSET('FUNDS DATA'!A395,SELECTED!$G$4-1,0))</f>
        <v/>
      </c>
      <c r="C398" s="100" t="str">
        <f ca="1">IF($A398&gt;$H$4+1,"",OFFSET('FUNDS DATA'!B395,SELECTED!$G$4-1,0))</f>
        <v/>
      </c>
      <c r="D398" s="126" t="str">
        <f ca="1">IF($A398&gt;$H$4+1,"",OFFSET('FUNDS DATA'!C395,SELECTED!$G$4-1,0))</f>
        <v/>
      </c>
      <c r="E398" s="126" t="str">
        <f ca="1">IF($A398&gt;$H$4+1,"",OFFSET('FUNDS DATA'!D395,SELECTED!$G$4-1,0))</f>
        <v/>
      </c>
    </row>
    <row r="399" spans="1:5" x14ac:dyDescent="0.2">
      <c r="A399" s="126" t="str">
        <f t="shared" si="6"/>
        <v/>
      </c>
      <c r="B399" s="126" t="str">
        <f ca="1">IF($A399&gt;$H$4+1,"",OFFSET('FUNDS DATA'!A396,SELECTED!$G$4-1,0))</f>
        <v/>
      </c>
      <c r="C399" s="100" t="str">
        <f ca="1">IF($A399&gt;$H$4+1,"",OFFSET('FUNDS DATA'!B396,SELECTED!$G$4-1,0))</f>
        <v/>
      </c>
      <c r="D399" s="126" t="str">
        <f ca="1">IF($A399&gt;$H$4+1,"",OFFSET('FUNDS DATA'!C396,SELECTED!$G$4-1,0))</f>
        <v/>
      </c>
      <c r="E399" s="126" t="str">
        <f ca="1">IF($A399&gt;$H$4+1,"",OFFSET('FUNDS DATA'!D396,SELECTED!$G$4-1,0))</f>
        <v/>
      </c>
    </row>
    <row r="400" spans="1:5" x14ac:dyDescent="0.2">
      <c r="A400" s="126" t="str">
        <f t="shared" si="6"/>
        <v/>
      </c>
      <c r="B400" s="126" t="str">
        <f ca="1">IF($A400&gt;$H$4+1,"",OFFSET('FUNDS DATA'!A397,SELECTED!$G$4-1,0))</f>
        <v/>
      </c>
      <c r="C400" s="100" t="str">
        <f ca="1">IF($A400&gt;$H$4+1,"",OFFSET('FUNDS DATA'!B397,SELECTED!$G$4-1,0))</f>
        <v/>
      </c>
      <c r="D400" s="126" t="str">
        <f ca="1">IF($A400&gt;$H$4+1,"",OFFSET('FUNDS DATA'!C397,SELECTED!$G$4-1,0))</f>
        <v/>
      </c>
      <c r="E400" s="126" t="str">
        <f ca="1">IF($A400&gt;$H$4+1,"",OFFSET('FUNDS DATA'!D397,SELECTED!$G$4-1,0))</f>
        <v/>
      </c>
    </row>
    <row r="401" spans="1:5" x14ac:dyDescent="0.2">
      <c r="A401" s="126" t="str">
        <f t="shared" si="6"/>
        <v/>
      </c>
      <c r="B401" s="126" t="str">
        <f ca="1">IF($A401&gt;$H$4+1,"",OFFSET('FUNDS DATA'!A398,SELECTED!$G$4-1,0))</f>
        <v/>
      </c>
      <c r="C401" s="100" t="str">
        <f ca="1">IF($A401&gt;$H$4+1,"",OFFSET('FUNDS DATA'!B398,SELECTED!$G$4-1,0))</f>
        <v/>
      </c>
      <c r="D401" s="126" t="str">
        <f ca="1">IF($A401&gt;$H$4+1,"",OFFSET('FUNDS DATA'!C398,SELECTED!$G$4-1,0))</f>
        <v/>
      </c>
      <c r="E401" s="126" t="str">
        <f ca="1">IF($A401&gt;$H$4+1,"",OFFSET('FUNDS DATA'!D398,SELECTED!$G$4-1,0))</f>
        <v/>
      </c>
    </row>
    <row r="402" spans="1:5" x14ac:dyDescent="0.2">
      <c r="A402" s="126" t="str">
        <f t="shared" si="6"/>
        <v/>
      </c>
      <c r="B402" s="126" t="str">
        <f ca="1">IF($A402&gt;$H$4+1,"",OFFSET('FUNDS DATA'!A399,SELECTED!$G$4-1,0))</f>
        <v/>
      </c>
      <c r="C402" s="100" t="str">
        <f ca="1">IF($A402&gt;$H$4+1,"",OFFSET('FUNDS DATA'!B399,SELECTED!$G$4-1,0))</f>
        <v/>
      </c>
      <c r="D402" s="126" t="str">
        <f ca="1">IF($A402&gt;$H$4+1,"",OFFSET('FUNDS DATA'!C399,SELECTED!$G$4-1,0))</f>
        <v/>
      </c>
      <c r="E402" s="126" t="str">
        <f ca="1">IF($A402&gt;$H$4+1,"",OFFSET('FUNDS DATA'!D399,SELECTED!$G$4-1,0))</f>
        <v/>
      </c>
    </row>
    <row r="403" spans="1:5" x14ac:dyDescent="0.2">
      <c r="A403" s="126" t="str">
        <f t="shared" si="6"/>
        <v/>
      </c>
      <c r="B403" s="126" t="str">
        <f ca="1">IF($A403&gt;$H$4+1,"",OFFSET('FUNDS DATA'!A400,SELECTED!$G$4-1,0))</f>
        <v/>
      </c>
      <c r="C403" s="100" t="str">
        <f ca="1">IF($A403&gt;$H$4+1,"",OFFSET('FUNDS DATA'!B400,SELECTED!$G$4-1,0))</f>
        <v/>
      </c>
      <c r="D403" s="126" t="str">
        <f ca="1">IF($A403&gt;$H$4+1,"",OFFSET('FUNDS DATA'!C400,SELECTED!$G$4-1,0))</f>
        <v/>
      </c>
      <c r="E403" s="126" t="str">
        <f ca="1">IF($A403&gt;$H$4+1,"",OFFSET('FUNDS DATA'!D400,SELECTED!$G$4-1,0))</f>
        <v/>
      </c>
    </row>
    <row r="404" spans="1:5" x14ac:dyDescent="0.2">
      <c r="A404" s="126" t="str">
        <f t="shared" si="6"/>
        <v/>
      </c>
      <c r="B404" s="126" t="str">
        <f ca="1">IF($A404&gt;$H$4+1,"",OFFSET('FUNDS DATA'!A401,SELECTED!$G$4-1,0))</f>
        <v/>
      </c>
      <c r="C404" s="100" t="str">
        <f ca="1">IF($A404&gt;$H$4+1,"",OFFSET('FUNDS DATA'!B401,SELECTED!$G$4-1,0))</f>
        <v/>
      </c>
      <c r="D404" s="126" t="str">
        <f ca="1">IF($A404&gt;$H$4+1,"",OFFSET('FUNDS DATA'!C401,SELECTED!$G$4-1,0))</f>
        <v/>
      </c>
      <c r="E404" s="126" t="str">
        <f ca="1">IF($A404&gt;$H$4+1,"",OFFSET('FUNDS DATA'!D401,SELECTED!$G$4-1,0))</f>
        <v/>
      </c>
    </row>
    <row r="405" spans="1:5" x14ac:dyDescent="0.2">
      <c r="A405" s="126" t="str">
        <f t="shared" si="6"/>
        <v/>
      </c>
      <c r="B405" s="126" t="str">
        <f ca="1">IF($A405&gt;$H$4+1,"",OFFSET('FUNDS DATA'!A402,SELECTED!$G$4-1,0))</f>
        <v/>
      </c>
      <c r="C405" s="100" t="str">
        <f ca="1">IF($A405&gt;$H$4+1,"",OFFSET('FUNDS DATA'!B402,SELECTED!$G$4-1,0))</f>
        <v/>
      </c>
      <c r="D405" s="126" t="str">
        <f ca="1">IF($A405&gt;$H$4+1,"",OFFSET('FUNDS DATA'!C402,SELECTED!$G$4-1,0))</f>
        <v/>
      </c>
      <c r="E405" s="126" t="str">
        <f ca="1">IF($A405&gt;$H$4+1,"",OFFSET('FUNDS DATA'!D402,SELECTED!$G$4-1,0))</f>
        <v/>
      </c>
    </row>
    <row r="406" spans="1:5" x14ac:dyDescent="0.2">
      <c r="A406" s="126" t="str">
        <f t="shared" si="6"/>
        <v/>
      </c>
      <c r="B406" s="126" t="str">
        <f ca="1">IF($A406&gt;$H$4+1,"",OFFSET('FUNDS DATA'!A403,SELECTED!$G$4-1,0))</f>
        <v/>
      </c>
      <c r="C406" s="100" t="str">
        <f ca="1">IF($A406&gt;$H$4+1,"",OFFSET('FUNDS DATA'!B403,SELECTED!$G$4-1,0))</f>
        <v/>
      </c>
      <c r="D406" s="126" t="str">
        <f ca="1">IF($A406&gt;$H$4+1,"",OFFSET('FUNDS DATA'!C403,SELECTED!$G$4-1,0))</f>
        <v/>
      </c>
      <c r="E406" s="126" t="str">
        <f ca="1">IF($A406&gt;$H$4+1,"",OFFSET('FUNDS DATA'!D403,SELECTED!$G$4-1,0))</f>
        <v/>
      </c>
    </row>
    <row r="407" spans="1:5" x14ac:dyDescent="0.2">
      <c r="A407" s="126" t="str">
        <f t="shared" si="6"/>
        <v/>
      </c>
      <c r="B407" s="126" t="str">
        <f ca="1">IF($A407&gt;$H$4+1,"",OFFSET('FUNDS DATA'!A404,SELECTED!$G$4-1,0))</f>
        <v/>
      </c>
      <c r="C407" s="100" t="str">
        <f ca="1">IF($A407&gt;$H$4+1,"",OFFSET('FUNDS DATA'!B404,SELECTED!$G$4-1,0))</f>
        <v/>
      </c>
      <c r="D407" s="126" t="str">
        <f ca="1">IF($A407&gt;$H$4+1,"",OFFSET('FUNDS DATA'!C404,SELECTED!$G$4-1,0))</f>
        <v/>
      </c>
      <c r="E407" s="126" t="str">
        <f ca="1">IF($A407&gt;$H$4+1,"",OFFSET('FUNDS DATA'!D404,SELECTED!$G$4-1,0))</f>
        <v/>
      </c>
    </row>
    <row r="408" spans="1:5" x14ac:dyDescent="0.2">
      <c r="A408" s="126" t="str">
        <f t="shared" si="6"/>
        <v/>
      </c>
      <c r="B408" s="126" t="str">
        <f ca="1">IF($A408&gt;$H$4+1,"",OFFSET('FUNDS DATA'!A405,SELECTED!$G$4-1,0))</f>
        <v/>
      </c>
      <c r="C408" s="100" t="str">
        <f ca="1">IF($A408&gt;$H$4+1,"",OFFSET('FUNDS DATA'!B405,SELECTED!$G$4-1,0))</f>
        <v/>
      </c>
      <c r="D408" s="126" t="str">
        <f ca="1">IF($A408&gt;$H$4+1,"",OFFSET('FUNDS DATA'!C405,SELECTED!$G$4-1,0))</f>
        <v/>
      </c>
      <c r="E408" s="126" t="str">
        <f ca="1">IF($A408&gt;$H$4+1,"",OFFSET('FUNDS DATA'!D405,SELECTED!$G$4-1,0))</f>
        <v/>
      </c>
    </row>
    <row r="409" spans="1:5" x14ac:dyDescent="0.2">
      <c r="A409" s="126" t="str">
        <f t="shared" si="6"/>
        <v/>
      </c>
      <c r="B409" s="126" t="str">
        <f ca="1">IF($A409&gt;$H$4+1,"",OFFSET('FUNDS DATA'!A406,SELECTED!$G$4-1,0))</f>
        <v/>
      </c>
      <c r="C409" s="100" t="str">
        <f ca="1">IF($A409&gt;$H$4+1,"",OFFSET('FUNDS DATA'!B406,SELECTED!$G$4-1,0))</f>
        <v/>
      </c>
      <c r="D409" s="126" t="str">
        <f ca="1">IF($A409&gt;$H$4+1,"",OFFSET('FUNDS DATA'!C406,SELECTED!$G$4-1,0))</f>
        <v/>
      </c>
      <c r="E409" s="126" t="str">
        <f ca="1">IF($A409&gt;$H$4+1,"",OFFSET('FUNDS DATA'!D406,SELECTED!$G$4-1,0))</f>
        <v/>
      </c>
    </row>
    <row r="410" spans="1:5" x14ac:dyDescent="0.2">
      <c r="A410" s="126" t="str">
        <f t="shared" si="6"/>
        <v/>
      </c>
      <c r="B410" s="126" t="str">
        <f ca="1">IF($A410&gt;$H$4+1,"",OFFSET('FUNDS DATA'!A407,SELECTED!$G$4-1,0))</f>
        <v/>
      </c>
      <c r="C410" s="100" t="str">
        <f ca="1">IF($A410&gt;$H$4+1,"",OFFSET('FUNDS DATA'!B407,SELECTED!$G$4-1,0))</f>
        <v/>
      </c>
      <c r="D410" s="126" t="str">
        <f ca="1">IF($A410&gt;$H$4+1,"",OFFSET('FUNDS DATA'!C407,SELECTED!$G$4-1,0))</f>
        <v/>
      </c>
      <c r="E410" s="126" t="str">
        <f ca="1">IF($A410&gt;$H$4+1,"",OFFSET('FUNDS DATA'!D407,SELECTED!$G$4-1,0))</f>
        <v/>
      </c>
    </row>
    <row r="411" spans="1:5" x14ac:dyDescent="0.2">
      <c r="A411" s="126" t="str">
        <f t="shared" si="6"/>
        <v/>
      </c>
      <c r="B411" s="126" t="str">
        <f ca="1">IF($A411&gt;$H$4+1,"",OFFSET('FUNDS DATA'!A408,SELECTED!$G$4-1,0))</f>
        <v/>
      </c>
      <c r="C411" s="100" t="str">
        <f ca="1">IF($A411&gt;$H$4+1,"",OFFSET('FUNDS DATA'!B408,SELECTED!$G$4-1,0))</f>
        <v/>
      </c>
      <c r="D411" s="126" t="str">
        <f ca="1">IF($A411&gt;$H$4+1,"",OFFSET('FUNDS DATA'!C408,SELECTED!$G$4-1,0))</f>
        <v/>
      </c>
      <c r="E411" s="126" t="str">
        <f ca="1">IF($A411&gt;$H$4+1,"",OFFSET('FUNDS DATA'!D408,SELECTED!$G$4-1,0))</f>
        <v/>
      </c>
    </row>
    <row r="412" spans="1:5" x14ac:dyDescent="0.2">
      <c r="A412" s="126" t="str">
        <f t="shared" si="6"/>
        <v/>
      </c>
      <c r="B412" s="126" t="str">
        <f ca="1">IF($A412&gt;$H$4+1,"",OFFSET('FUNDS DATA'!A409,SELECTED!$G$4-1,0))</f>
        <v/>
      </c>
      <c r="C412" s="100" t="str">
        <f ca="1">IF($A412&gt;$H$4+1,"",OFFSET('FUNDS DATA'!B409,SELECTED!$G$4-1,0))</f>
        <v/>
      </c>
      <c r="D412" s="126" t="str">
        <f ca="1">IF($A412&gt;$H$4+1,"",OFFSET('FUNDS DATA'!C409,SELECTED!$G$4-1,0))</f>
        <v/>
      </c>
      <c r="E412" s="126" t="str">
        <f ca="1">IF($A412&gt;$H$4+1,"",OFFSET('FUNDS DATA'!D409,SELECTED!$G$4-1,0))</f>
        <v/>
      </c>
    </row>
    <row r="413" spans="1:5" x14ac:dyDescent="0.2">
      <c r="A413" s="126" t="str">
        <f t="shared" si="6"/>
        <v/>
      </c>
      <c r="B413" s="126" t="str">
        <f ca="1">IF($A413&gt;$H$4+1,"",OFFSET('FUNDS DATA'!A410,SELECTED!$G$4-1,0))</f>
        <v/>
      </c>
      <c r="C413" s="100" t="str">
        <f ca="1">IF($A413&gt;$H$4+1,"",OFFSET('FUNDS DATA'!B410,SELECTED!$G$4-1,0))</f>
        <v/>
      </c>
      <c r="D413" s="126" t="str">
        <f ca="1">IF($A413&gt;$H$4+1,"",OFFSET('FUNDS DATA'!C410,SELECTED!$G$4-1,0))</f>
        <v/>
      </c>
      <c r="E413" s="126" t="str">
        <f ca="1">IF($A413&gt;$H$4+1,"",OFFSET('FUNDS DATA'!D410,SELECTED!$G$4-1,0))</f>
        <v/>
      </c>
    </row>
    <row r="414" spans="1:5" x14ac:dyDescent="0.2">
      <c r="A414" s="126" t="str">
        <f t="shared" si="6"/>
        <v/>
      </c>
      <c r="B414" s="126" t="str">
        <f ca="1">IF($A414&gt;$H$4+1,"",OFFSET('FUNDS DATA'!A411,SELECTED!$G$4-1,0))</f>
        <v/>
      </c>
      <c r="C414" s="100" t="str">
        <f ca="1">IF($A414&gt;$H$4+1,"",OFFSET('FUNDS DATA'!B411,SELECTED!$G$4-1,0))</f>
        <v/>
      </c>
      <c r="D414" s="126" t="str">
        <f ca="1">IF($A414&gt;$H$4+1,"",OFFSET('FUNDS DATA'!C411,SELECTED!$G$4-1,0))</f>
        <v/>
      </c>
      <c r="E414" s="126" t="str">
        <f ca="1">IF($A414&gt;$H$4+1,"",OFFSET('FUNDS DATA'!D411,SELECTED!$G$4-1,0))</f>
        <v/>
      </c>
    </row>
    <row r="415" spans="1:5" x14ac:dyDescent="0.2">
      <c r="A415" s="126" t="str">
        <f t="shared" si="6"/>
        <v/>
      </c>
      <c r="B415" s="126" t="str">
        <f ca="1">IF($A415&gt;$H$4+1,"",OFFSET('FUNDS DATA'!A412,SELECTED!$G$4-1,0))</f>
        <v/>
      </c>
      <c r="C415" s="100" t="str">
        <f ca="1">IF($A415&gt;$H$4+1,"",OFFSET('FUNDS DATA'!B412,SELECTED!$G$4-1,0))</f>
        <v/>
      </c>
      <c r="D415" s="126" t="str">
        <f ca="1">IF($A415&gt;$H$4+1,"",OFFSET('FUNDS DATA'!C412,SELECTED!$G$4-1,0))</f>
        <v/>
      </c>
      <c r="E415" s="126" t="str">
        <f ca="1">IF($A415&gt;$H$4+1,"",OFFSET('FUNDS DATA'!D412,SELECTED!$G$4-1,0))</f>
        <v/>
      </c>
    </row>
    <row r="416" spans="1:5" x14ac:dyDescent="0.2">
      <c r="A416" s="126" t="str">
        <f t="shared" si="6"/>
        <v/>
      </c>
      <c r="B416" s="126" t="str">
        <f ca="1">IF($A416&gt;$H$4+1,"",OFFSET('FUNDS DATA'!A413,SELECTED!$G$4-1,0))</f>
        <v/>
      </c>
      <c r="C416" s="100" t="str">
        <f ca="1">IF($A416&gt;$H$4+1,"",OFFSET('FUNDS DATA'!B413,SELECTED!$G$4-1,0))</f>
        <v/>
      </c>
      <c r="D416" s="126" t="str">
        <f ca="1">IF($A416&gt;$H$4+1,"",OFFSET('FUNDS DATA'!C413,SELECTED!$G$4-1,0))</f>
        <v/>
      </c>
      <c r="E416" s="126" t="str">
        <f ca="1">IF($A416&gt;$H$4+1,"",OFFSET('FUNDS DATA'!D413,SELECTED!$G$4-1,0))</f>
        <v/>
      </c>
    </row>
    <row r="417" spans="1:5" x14ac:dyDescent="0.2">
      <c r="A417" s="126" t="str">
        <f t="shared" si="6"/>
        <v/>
      </c>
      <c r="B417" s="126" t="str">
        <f ca="1">IF($A417&gt;$H$4+1,"",OFFSET('FUNDS DATA'!A414,SELECTED!$G$4-1,0))</f>
        <v/>
      </c>
      <c r="C417" s="100" t="str">
        <f ca="1">IF($A417&gt;$H$4+1,"",OFFSET('FUNDS DATA'!B414,SELECTED!$G$4-1,0))</f>
        <v/>
      </c>
      <c r="D417" s="126" t="str">
        <f ca="1">IF($A417&gt;$H$4+1,"",OFFSET('FUNDS DATA'!C414,SELECTED!$G$4-1,0))</f>
        <v/>
      </c>
      <c r="E417" s="126" t="str">
        <f ca="1">IF($A417&gt;$H$4+1,"",OFFSET('FUNDS DATA'!D414,SELECTED!$G$4-1,0))</f>
        <v/>
      </c>
    </row>
    <row r="418" spans="1:5" x14ac:dyDescent="0.2">
      <c r="A418" s="126" t="str">
        <f t="shared" si="6"/>
        <v/>
      </c>
      <c r="B418" s="126" t="str">
        <f ca="1">IF($A418&gt;$H$4+1,"",OFFSET('FUNDS DATA'!A415,SELECTED!$G$4-1,0))</f>
        <v/>
      </c>
      <c r="C418" s="100" t="str">
        <f ca="1">IF($A418&gt;$H$4+1,"",OFFSET('FUNDS DATA'!B415,SELECTED!$G$4-1,0))</f>
        <v/>
      </c>
      <c r="D418" s="126" t="str">
        <f ca="1">IF($A418&gt;$H$4+1,"",OFFSET('FUNDS DATA'!C415,SELECTED!$G$4-1,0))</f>
        <v/>
      </c>
      <c r="E418" s="126" t="str">
        <f ca="1">IF($A418&gt;$H$4+1,"",OFFSET('FUNDS DATA'!D415,SELECTED!$G$4-1,0))</f>
        <v/>
      </c>
    </row>
    <row r="419" spans="1:5" x14ac:dyDescent="0.2">
      <c r="A419" s="126" t="str">
        <f t="shared" si="6"/>
        <v/>
      </c>
      <c r="B419" s="126" t="str">
        <f ca="1">IF($A419&gt;$H$4+1,"",OFFSET('FUNDS DATA'!A416,SELECTED!$G$4-1,0))</f>
        <v/>
      </c>
      <c r="C419" s="100" t="str">
        <f ca="1">IF($A419&gt;$H$4+1,"",OFFSET('FUNDS DATA'!B416,SELECTED!$G$4-1,0))</f>
        <v/>
      </c>
      <c r="D419" s="126" t="str">
        <f ca="1">IF($A419&gt;$H$4+1,"",OFFSET('FUNDS DATA'!C416,SELECTED!$G$4-1,0))</f>
        <v/>
      </c>
      <c r="E419" s="126" t="str">
        <f ca="1">IF($A419&gt;$H$4+1,"",OFFSET('FUNDS DATA'!D416,SELECTED!$G$4-1,0))</f>
        <v/>
      </c>
    </row>
    <row r="420" spans="1:5" x14ac:dyDescent="0.2">
      <c r="A420" s="126" t="str">
        <f t="shared" si="6"/>
        <v/>
      </c>
      <c r="B420" s="126" t="str">
        <f ca="1">IF($A420&gt;$H$4+1,"",OFFSET('FUNDS DATA'!A417,SELECTED!$G$4-1,0))</f>
        <v/>
      </c>
      <c r="C420" s="100" t="str">
        <f ca="1">IF($A420&gt;$H$4+1,"",OFFSET('FUNDS DATA'!B417,SELECTED!$G$4-1,0))</f>
        <v/>
      </c>
      <c r="D420" s="126" t="str">
        <f ca="1">IF($A420&gt;$H$4+1,"",OFFSET('FUNDS DATA'!C417,SELECTED!$G$4-1,0))</f>
        <v/>
      </c>
      <c r="E420" s="126" t="str">
        <f ca="1">IF($A420&gt;$H$4+1,"",OFFSET('FUNDS DATA'!D417,SELECTED!$G$4-1,0))</f>
        <v/>
      </c>
    </row>
    <row r="421" spans="1:5" x14ac:dyDescent="0.2">
      <c r="A421" s="126" t="str">
        <f t="shared" si="6"/>
        <v/>
      </c>
      <c r="B421" s="126" t="str">
        <f ca="1">IF($A421&gt;$H$4+1,"",OFFSET('FUNDS DATA'!A418,SELECTED!$G$4-1,0))</f>
        <v/>
      </c>
      <c r="C421" s="100" t="str">
        <f ca="1">IF($A421&gt;$H$4+1,"",OFFSET('FUNDS DATA'!B418,SELECTED!$G$4-1,0))</f>
        <v/>
      </c>
      <c r="D421" s="126" t="str">
        <f ca="1">IF($A421&gt;$H$4+1,"",OFFSET('FUNDS DATA'!C418,SELECTED!$G$4-1,0))</f>
        <v/>
      </c>
      <c r="E421" s="126" t="str">
        <f ca="1">IF($A421&gt;$H$4+1,"",OFFSET('FUNDS DATA'!D418,SELECTED!$G$4-1,0))</f>
        <v/>
      </c>
    </row>
    <row r="422" spans="1:5" x14ac:dyDescent="0.2">
      <c r="A422" s="126" t="str">
        <f t="shared" si="6"/>
        <v/>
      </c>
      <c r="B422" s="126" t="str">
        <f ca="1">IF($A422&gt;$H$4+1,"",OFFSET('FUNDS DATA'!A419,SELECTED!$G$4-1,0))</f>
        <v/>
      </c>
      <c r="C422" s="100" t="str">
        <f ca="1">IF($A422&gt;$H$4+1,"",OFFSET('FUNDS DATA'!B419,SELECTED!$G$4-1,0))</f>
        <v/>
      </c>
      <c r="D422" s="126" t="str">
        <f ca="1">IF($A422&gt;$H$4+1,"",OFFSET('FUNDS DATA'!C419,SELECTED!$G$4-1,0))</f>
        <v/>
      </c>
      <c r="E422" s="126" t="str">
        <f ca="1">IF($A422&gt;$H$4+1,"",OFFSET('FUNDS DATA'!D419,SELECTED!$G$4-1,0))</f>
        <v/>
      </c>
    </row>
    <row r="423" spans="1:5" x14ac:dyDescent="0.2">
      <c r="A423" s="126" t="str">
        <f t="shared" si="6"/>
        <v/>
      </c>
      <c r="B423" s="126" t="str">
        <f ca="1">IF($A423&gt;$H$4+1,"",OFFSET('FUNDS DATA'!A420,SELECTED!$G$4-1,0))</f>
        <v/>
      </c>
      <c r="C423" s="100" t="str">
        <f ca="1">IF($A423&gt;$H$4+1,"",OFFSET('FUNDS DATA'!B420,SELECTED!$G$4-1,0))</f>
        <v/>
      </c>
      <c r="D423" s="126" t="str">
        <f ca="1">IF($A423&gt;$H$4+1,"",OFFSET('FUNDS DATA'!C420,SELECTED!$G$4-1,0))</f>
        <v/>
      </c>
      <c r="E423" s="126" t="str">
        <f ca="1">IF($A423&gt;$H$4+1,"",OFFSET('FUNDS DATA'!D420,SELECTED!$G$4-1,0))</f>
        <v/>
      </c>
    </row>
    <row r="424" spans="1:5" x14ac:dyDescent="0.2">
      <c r="A424" s="126" t="str">
        <f t="shared" si="6"/>
        <v/>
      </c>
      <c r="B424" s="126" t="str">
        <f ca="1">IF($A424&gt;$H$4+1,"",OFFSET('FUNDS DATA'!A421,SELECTED!$G$4-1,0))</f>
        <v/>
      </c>
      <c r="C424" s="100" t="str">
        <f ca="1">IF($A424&gt;$H$4+1,"",OFFSET('FUNDS DATA'!B421,SELECTED!$G$4-1,0))</f>
        <v/>
      </c>
      <c r="D424" s="126" t="str">
        <f ca="1">IF($A424&gt;$H$4+1,"",OFFSET('FUNDS DATA'!C421,SELECTED!$G$4-1,0))</f>
        <v/>
      </c>
      <c r="E424" s="126" t="str">
        <f ca="1">IF($A424&gt;$H$4+1,"",OFFSET('FUNDS DATA'!D421,SELECTED!$G$4-1,0))</f>
        <v/>
      </c>
    </row>
    <row r="425" spans="1:5" x14ac:dyDescent="0.2">
      <c r="A425" s="126" t="str">
        <f t="shared" si="6"/>
        <v/>
      </c>
      <c r="B425" s="126" t="str">
        <f ca="1">IF($A425&gt;$H$4+1,"",OFFSET('FUNDS DATA'!A422,SELECTED!$G$4-1,0))</f>
        <v/>
      </c>
      <c r="C425" s="100" t="str">
        <f ca="1">IF($A425&gt;$H$4+1,"",OFFSET('FUNDS DATA'!B422,SELECTED!$G$4-1,0))</f>
        <v/>
      </c>
      <c r="D425" s="126" t="str">
        <f ca="1">IF($A425&gt;$H$4+1,"",OFFSET('FUNDS DATA'!C422,SELECTED!$G$4-1,0))</f>
        <v/>
      </c>
      <c r="E425" s="126" t="str">
        <f ca="1">IF($A425&gt;$H$4+1,"",OFFSET('FUNDS DATA'!D422,SELECTED!$G$4-1,0))</f>
        <v/>
      </c>
    </row>
    <row r="426" spans="1:5" x14ac:dyDescent="0.2">
      <c r="A426" s="126" t="str">
        <f t="shared" si="6"/>
        <v/>
      </c>
      <c r="B426" s="126" t="str">
        <f ca="1">IF($A426&gt;$H$4+1,"",OFFSET('FUNDS DATA'!A423,SELECTED!$G$4-1,0))</f>
        <v/>
      </c>
      <c r="C426" s="100" t="str">
        <f ca="1">IF($A426&gt;$H$4+1,"",OFFSET('FUNDS DATA'!B423,SELECTED!$G$4-1,0))</f>
        <v/>
      </c>
      <c r="D426" s="126" t="str">
        <f ca="1">IF($A426&gt;$H$4+1,"",OFFSET('FUNDS DATA'!C423,SELECTED!$G$4-1,0))</f>
        <v/>
      </c>
      <c r="E426" s="126" t="str">
        <f ca="1">IF($A426&gt;$H$4+1,"",OFFSET('FUNDS DATA'!D423,SELECTED!$G$4-1,0))</f>
        <v/>
      </c>
    </row>
    <row r="427" spans="1:5" x14ac:dyDescent="0.2">
      <c r="A427" s="126" t="str">
        <f t="shared" si="6"/>
        <v/>
      </c>
      <c r="B427" s="126" t="str">
        <f ca="1">IF($A427&gt;$H$4+1,"",OFFSET('FUNDS DATA'!A424,SELECTED!$G$4-1,0))</f>
        <v/>
      </c>
      <c r="C427" s="100" t="str">
        <f ca="1">IF($A427&gt;$H$4+1,"",OFFSET('FUNDS DATA'!B424,SELECTED!$G$4-1,0))</f>
        <v/>
      </c>
      <c r="D427" s="126" t="str">
        <f ca="1">IF($A427&gt;$H$4+1,"",OFFSET('FUNDS DATA'!C424,SELECTED!$G$4-1,0))</f>
        <v/>
      </c>
      <c r="E427" s="126" t="str">
        <f ca="1">IF($A427&gt;$H$4+1,"",OFFSET('FUNDS DATA'!D424,SELECTED!$G$4-1,0))</f>
        <v/>
      </c>
    </row>
    <row r="428" spans="1:5" x14ac:dyDescent="0.2">
      <c r="A428" s="126" t="str">
        <f t="shared" si="6"/>
        <v/>
      </c>
      <c r="B428" s="126" t="str">
        <f ca="1">IF($A428&gt;$H$4+1,"",OFFSET('FUNDS DATA'!A425,SELECTED!$G$4-1,0))</f>
        <v/>
      </c>
      <c r="C428" s="100" t="str">
        <f ca="1">IF($A428&gt;$H$4+1,"",OFFSET('FUNDS DATA'!B425,SELECTED!$G$4-1,0))</f>
        <v/>
      </c>
      <c r="D428" s="126" t="str">
        <f ca="1">IF($A428&gt;$H$4+1,"",OFFSET('FUNDS DATA'!C425,SELECTED!$G$4-1,0))</f>
        <v/>
      </c>
      <c r="E428" s="126" t="str">
        <f ca="1">IF($A428&gt;$H$4+1,"",OFFSET('FUNDS DATA'!D425,SELECTED!$G$4-1,0))</f>
        <v/>
      </c>
    </row>
    <row r="429" spans="1:5" x14ac:dyDescent="0.2">
      <c r="A429" s="126" t="str">
        <f t="shared" si="6"/>
        <v/>
      </c>
      <c r="B429" s="126" t="str">
        <f ca="1">IF($A429&gt;$H$4+1,"",OFFSET('FUNDS DATA'!A426,SELECTED!$G$4-1,0))</f>
        <v/>
      </c>
      <c r="C429" s="100" t="str">
        <f ca="1">IF($A429&gt;$H$4+1,"",OFFSET('FUNDS DATA'!B426,SELECTED!$G$4-1,0))</f>
        <v/>
      </c>
      <c r="D429" s="126" t="str">
        <f ca="1">IF($A429&gt;$H$4+1,"",OFFSET('FUNDS DATA'!C426,SELECTED!$G$4-1,0))</f>
        <v/>
      </c>
      <c r="E429" s="126" t="str">
        <f ca="1">IF($A429&gt;$H$4+1,"",OFFSET('FUNDS DATA'!D426,SELECTED!$G$4-1,0))</f>
        <v/>
      </c>
    </row>
    <row r="430" spans="1:5" x14ac:dyDescent="0.2">
      <c r="A430" s="126" t="str">
        <f t="shared" si="6"/>
        <v/>
      </c>
      <c r="B430" s="126" t="str">
        <f ca="1">IF($A430&gt;$H$4+1,"",OFFSET('FUNDS DATA'!A427,SELECTED!$G$4-1,0))</f>
        <v/>
      </c>
      <c r="C430" s="100" t="str">
        <f ca="1">IF($A430&gt;$H$4+1,"",OFFSET('FUNDS DATA'!B427,SELECTED!$G$4-1,0))</f>
        <v/>
      </c>
      <c r="D430" s="126" t="str">
        <f ca="1">IF($A430&gt;$H$4+1,"",OFFSET('FUNDS DATA'!C427,SELECTED!$G$4-1,0))</f>
        <v/>
      </c>
      <c r="E430" s="126" t="str">
        <f ca="1">IF($A430&gt;$H$4+1,"",OFFSET('FUNDS DATA'!D427,SELECTED!$G$4-1,0))</f>
        <v/>
      </c>
    </row>
    <row r="431" spans="1:5" x14ac:dyDescent="0.2">
      <c r="A431" s="126" t="str">
        <f t="shared" si="6"/>
        <v/>
      </c>
      <c r="B431" s="126" t="str">
        <f ca="1">IF($A431&gt;$H$4+1,"",OFFSET('FUNDS DATA'!A428,SELECTED!$G$4-1,0))</f>
        <v/>
      </c>
      <c r="C431" s="100" t="str">
        <f ca="1">IF($A431&gt;$H$4+1,"",OFFSET('FUNDS DATA'!B428,SELECTED!$G$4-1,0))</f>
        <v/>
      </c>
      <c r="D431" s="126" t="str">
        <f ca="1">IF($A431&gt;$H$4+1,"",OFFSET('FUNDS DATA'!C428,SELECTED!$G$4-1,0))</f>
        <v/>
      </c>
      <c r="E431" s="126" t="str">
        <f ca="1">IF($A431&gt;$H$4+1,"",OFFSET('FUNDS DATA'!D428,SELECTED!$G$4-1,0))</f>
        <v/>
      </c>
    </row>
    <row r="432" spans="1:5" x14ac:dyDescent="0.2">
      <c r="A432" s="126" t="str">
        <f t="shared" si="6"/>
        <v/>
      </c>
      <c r="B432" s="126" t="str">
        <f ca="1">IF($A432&gt;$H$4+1,"",OFFSET('FUNDS DATA'!A429,SELECTED!$G$4-1,0))</f>
        <v/>
      </c>
      <c r="C432" s="100" t="str">
        <f ca="1">IF($A432&gt;$H$4+1,"",OFFSET('FUNDS DATA'!B429,SELECTED!$G$4-1,0))</f>
        <v/>
      </c>
      <c r="D432" s="126" t="str">
        <f ca="1">IF($A432&gt;$H$4+1,"",OFFSET('FUNDS DATA'!C429,SELECTED!$G$4-1,0))</f>
        <v/>
      </c>
      <c r="E432" s="126" t="str">
        <f ca="1">IF($A432&gt;$H$4+1,"",OFFSET('FUNDS DATA'!D429,SELECTED!$G$4-1,0))</f>
        <v/>
      </c>
    </row>
    <row r="433" spans="1:5" x14ac:dyDescent="0.2">
      <c r="A433" s="126" t="str">
        <f t="shared" si="6"/>
        <v/>
      </c>
      <c r="B433" s="126" t="str">
        <f ca="1">IF($A433&gt;$H$4+1,"",OFFSET('FUNDS DATA'!A430,SELECTED!$G$4-1,0))</f>
        <v/>
      </c>
      <c r="C433" s="100" t="str">
        <f ca="1">IF($A433&gt;$H$4+1,"",OFFSET('FUNDS DATA'!B430,SELECTED!$G$4-1,0))</f>
        <v/>
      </c>
      <c r="D433" s="126" t="str">
        <f ca="1">IF($A433&gt;$H$4+1,"",OFFSET('FUNDS DATA'!C430,SELECTED!$G$4-1,0))</f>
        <v/>
      </c>
      <c r="E433" s="126" t="str">
        <f ca="1">IF($A433&gt;$H$4+1,"",OFFSET('FUNDS DATA'!D430,SELECTED!$G$4-1,0))</f>
        <v/>
      </c>
    </row>
    <row r="434" spans="1:5" x14ac:dyDescent="0.2">
      <c r="A434" s="126" t="str">
        <f t="shared" si="6"/>
        <v/>
      </c>
      <c r="B434" s="126" t="str">
        <f ca="1">IF($A434&gt;$H$4+1,"",OFFSET('FUNDS DATA'!A431,SELECTED!$G$4-1,0))</f>
        <v/>
      </c>
      <c r="C434" s="100" t="str">
        <f ca="1">IF($A434&gt;$H$4+1,"",OFFSET('FUNDS DATA'!B431,SELECTED!$G$4-1,0))</f>
        <v/>
      </c>
      <c r="D434" s="126" t="str">
        <f ca="1">IF($A434&gt;$H$4+1,"",OFFSET('FUNDS DATA'!C431,SELECTED!$G$4-1,0))</f>
        <v/>
      </c>
      <c r="E434" s="126" t="str">
        <f ca="1">IF($A434&gt;$H$4+1,"",OFFSET('FUNDS DATA'!D431,SELECTED!$G$4-1,0))</f>
        <v/>
      </c>
    </row>
    <row r="435" spans="1:5" x14ac:dyDescent="0.2">
      <c r="A435" s="126" t="str">
        <f t="shared" si="6"/>
        <v/>
      </c>
      <c r="B435" s="126" t="str">
        <f ca="1">IF($A435&gt;$H$4+1,"",OFFSET('FUNDS DATA'!A432,SELECTED!$G$4-1,0))</f>
        <v/>
      </c>
      <c r="C435" s="100" t="str">
        <f ca="1">IF($A435&gt;$H$4+1,"",OFFSET('FUNDS DATA'!B432,SELECTED!$G$4-1,0))</f>
        <v/>
      </c>
      <c r="D435" s="126" t="str">
        <f ca="1">IF($A435&gt;$H$4+1,"",OFFSET('FUNDS DATA'!C432,SELECTED!$G$4-1,0))</f>
        <v/>
      </c>
      <c r="E435" s="126" t="str">
        <f ca="1">IF($A435&gt;$H$4+1,"",OFFSET('FUNDS DATA'!D432,SELECTED!$G$4-1,0))</f>
        <v/>
      </c>
    </row>
    <row r="436" spans="1:5" x14ac:dyDescent="0.2">
      <c r="A436" s="126" t="str">
        <f t="shared" si="6"/>
        <v/>
      </c>
      <c r="B436" s="126" t="str">
        <f ca="1">IF($A436&gt;$H$4+1,"",OFFSET('FUNDS DATA'!A433,SELECTED!$G$4-1,0))</f>
        <v/>
      </c>
      <c r="C436" s="100" t="str">
        <f ca="1">IF($A436&gt;$H$4+1,"",OFFSET('FUNDS DATA'!B433,SELECTED!$G$4-1,0))</f>
        <v/>
      </c>
      <c r="D436" s="126" t="str">
        <f ca="1">IF($A436&gt;$H$4+1,"",OFFSET('FUNDS DATA'!C433,SELECTED!$G$4-1,0))</f>
        <v/>
      </c>
      <c r="E436" s="126" t="str">
        <f ca="1">IF($A436&gt;$H$4+1,"",OFFSET('FUNDS DATA'!D433,SELECTED!$G$4-1,0))</f>
        <v/>
      </c>
    </row>
    <row r="437" spans="1:5" x14ac:dyDescent="0.2">
      <c r="A437" s="126" t="str">
        <f t="shared" si="6"/>
        <v/>
      </c>
      <c r="B437" s="126" t="str">
        <f ca="1">IF($A437&gt;$H$4+1,"",OFFSET('FUNDS DATA'!A434,SELECTED!$G$4-1,0))</f>
        <v/>
      </c>
      <c r="C437" s="100" t="str">
        <f ca="1">IF($A437&gt;$H$4+1,"",OFFSET('FUNDS DATA'!B434,SELECTED!$G$4-1,0))</f>
        <v/>
      </c>
      <c r="D437" s="126" t="str">
        <f ca="1">IF($A437&gt;$H$4+1,"",OFFSET('FUNDS DATA'!C434,SELECTED!$G$4-1,0))</f>
        <v/>
      </c>
      <c r="E437" s="126" t="str">
        <f ca="1">IF($A437&gt;$H$4+1,"",OFFSET('FUNDS DATA'!D434,SELECTED!$G$4-1,0))</f>
        <v/>
      </c>
    </row>
    <row r="438" spans="1:5" x14ac:dyDescent="0.2">
      <c r="A438" s="126" t="str">
        <f t="shared" si="6"/>
        <v/>
      </c>
      <c r="B438" s="126" t="str">
        <f ca="1">IF($A438&gt;$H$4+1,"",OFFSET('FUNDS DATA'!A435,SELECTED!$G$4-1,0))</f>
        <v/>
      </c>
      <c r="C438" s="100" t="str">
        <f ca="1">IF($A438&gt;$H$4+1,"",OFFSET('FUNDS DATA'!B435,SELECTED!$G$4-1,0))</f>
        <v/>
      </c>
      <c r="D438" s="126" t="str">
        <f ca="1">IF($A438&gt;$H$4+1,"",OFFSET('FUNDS DATA'!C435,SELECTED!$G$4-1,0))</f>
        <v/>
      </c>
      <c r="E438" s="126" t="str">
        <f ca="1">IF($A438&gt;$H$4+1,"",OFFSET('FUNDS DATA'!D435,SELECTED!$G$4-1,0))</f>
        <v/>
      </c>
    </row>
    <row r="439" spans="1:5" x14ac:dyDescent="0.2">
      <c r="A439" s="126" t="str">
        <f t="shared" si="6"/>
        <v/>
      </c>
      <c r="B439" s="126" t="str">
        <f ca="1">IF($A439&gt;$H$4+1,"",OFFSET('FUNDS DATA'!A436,SELECTED!$G$4-1,0))</f>
        <v/>
      </c>
      <c r="C439" s="100" t="str">
        <f ca="1">IF($A439&gt;$H$4+1,"",OFFSET('FUNDS DATA'!B436,SELECTED!$G$4-1,0))</f>
        <v/>
      </c>
      <c r="D439" s="126" t="str">
        <f ca="1">IF($A439&gt;$H$4+1,"",OFFSET('FUNDS DATA'!C436,SELECTED!$G$4-1,0))</f>
        <v/>
      </c>
      <c r="E439" s="126" t="str">
        <f ca="1">IF($A439&gt;$H$4+1,"",OFFSET('FUNDS DATA'!D436,SELECTED!$G$4-1,0))</f>
        <v/>
      </c>
    </row>
    <row r="440" spans="1:5" x14ac:dyDescent="0.2">
      <c r="A440" s="126" t="str">
        <f t="shared" si="6"/>
        <v/>
      </c>
      <c r="B440" s="126" t="str">
        <f ca="1">IF($A440&gt;$H$4+1,"",OFFSET('FUNDS DATA'!A437,SELECTED!$G$4-1,0))</f>
        <v/>
      </c>
      <c r="C440" s="100" t="str">
        <f ca="1">IF($A440&gt;$H$4+1,"",OFFSET('FUNDS DATA'!B437,SELECTED!$G$4-1,0))</f>
        <v/>
      </c>
      <c r="D440" s="126" t="str">
        <f ca="1">IF($A440&gt;$H$4+1,"",OFFSET('FUNDS DATA'!C437,SELECTED!$G$4-1,0))</f>
        <v/>
      </c>
      <c r="E440" s="126" t="str">
        <f ca="1">IF($A440&gt;$H$4+1,"",OFFSET('FUNDS DATA'!D437,SELECTED!$G$4-1,0))</f>
        <v/>
      </c>
    </row>
    <row r="441" spans="1:5" x14ac:dyDescent="0.2">
      <c r="A441" s="126" t="str">
        <f t="shared" si="6"/>
        <v/>
      </c>
      <c r="B441" s="126" t="str">
        <f ca="1">IF($A441&gt;$H$4+1,"",OFFSET('FUNDS DATA'!A438,SELECTED!$G$4-1,0))</f>
        <v/>
      </c>
      <c r="C441" s="100" t="str">
        <f ca="1">IF($A441&gt;$H$4+1,"",OFFSET('FUNDS DATA'!B438,SELECTED!$G$4-1,0))</f>
        <v/>
      </c>
      <c r="D441" s="126" t="str">
        <f ca="1">IF($A441&gt;$H$4+1,"",OFFSET('FUNDS DATA'!C438,SELECTED!$G$4-1,0))</f>
        <v/>
      </c>
      <c r="E441" s="126" t="str">
        <f ca="1">IF($A441&gt;$H$4+1,"",OFFSET('FUNDS DATA'!D438,SELECTED!$G$4-1,0))</f>
        <v/>
      </c>
    </row>
    <row r="442" spans="1:5" x14ac:dyDescent="0.2">
      <c r="A442" s="126" t="str">
        <f t="shared" si="6"/>
        <v/>
      </c>
      <c r="B442" s="126" t="str">
        <f ca="1">IF($A442&gt;$H$4+1,"",OFFSET('FUNDS DATA'!A439,SELECTED!$G$4-1,0))</f>
        <v/>
      </c>
      <c r="C442" s="100" t="str">
        <f ca="1">IF($A442&gt;$H$4+1,"",OFFSET('FUNDS DATA'!B439,SELECTED!$G$4-1,0))</f>
        <v/>
      </c>
      <c r="D442" s="126" t="str">
        <f ca="1">IF($A442&gt;$H$4+1,"",OFFSET('FUNDS DATA'!C439,SELECTED!$G$4-1,0))</f>
        <v/>
      </c>
      <c r="E442" s="126" t="str">
        <f ca="1">IF($A442&gt;$H$4+1,"",OFFSET('FUNDS DATA'!D439,SELECTED!$G$4-1,0))</f>
        <v/>
      </c>
    </row>
    <row r="443" spans="1:5" x14ac:dyDescent="0.2">
      <c r="A443" s="126" t="str">
        <f t="shared" si="6"/>
        <v/>
      </c>
      <c r="B443" s="126" t="str">
        <f ca="1">IF($A443&gt;$H$4+1,"",OFFSET('FUNDS DATA'!A440,SELECTED!$G$4-1,0))</f>
        <v/>
      </c>
      <c r="C443" s="100" t="str">
        <f ca="1">IF($A443&gt;$H$4+1,"",OFFSET('FUNDS DATA'!B440,SELECTED!$G$4-1,0))</f>
        <v/>
      </c>
      <c r="D443" s="126" t="str">
        <f ca="1">IF($A443&gt;$H$4+1,"",OFFSET('FUNDS DATA'!C440,SELECTED!$G$4-1,0))</f>
        <v/>
      </c>
      <c r="E443" s="126" t="str">
        <f ca="1">IF($A443&gt;$H$4+1,"",OFFSET('FUNDS DATA'!D440,SELECTED!$G$4-1,0))</f>
        <v/>
      </c>
    </row>
    <row r="444" spans="1:5" x14ac:dyDescent="0.2">
      <c r="A444" s="126" t="str">
        <f t="shared" si="6"/>
        <v/>
      </c>
      <c r="B444" s="126" t="str">
        <f ca="1">IF($A444&gt;$H$4+1,"",OFFSET('FUNDS DATA'!A441,SELECTED!$G$4-1,0))</f>
        <v/>
      </c>
      <c r="C444" s="100" t="str">
        <f ca="1">IF($A444&gt;$H$4+1,"",OFFSET('FUNDS DATA'!B441,SELECTED!$G$4-1,0))</f>
        <v/>
      </c>
      <c r="D444" s="126" t="str">
        <f ca="1">IF($A444&gt;$H$4+1,"",OFFSET('FUNDS DATA'!C441,SELECTED!$G$4-1,0))</f>
        <v/>
      </c>
      <c r="E444" s="126" t="str">
        <f ca="1">IF($A444&gt;$H$4+1,"",OFFSET('FUNDS DATA'!D441,SELECTED!$G$4-1,0))</f>
        <v/>
      </c>
    </row>
    <row r="445" spans="1:5" x14ac:dyDescent="0.2">
      <c r="A445" s="126" t="str">
        <f t="shared" si="6"/>
        <v/>
      </c>
      <c r="B445" s="126" t="str">
        <f ca="1">IF($A445&gt;$H$4+1,"",OFFSET('FUNDS DATA'!A442,SELECTED!$G$4-1,0))</f>
        <v/>
      </c>
      <c r="C445" s="100" t="str">
        <f ca="1">IF($A445&gt;$H$4+1,"",OFFSET('FUNDS DATA'!B442,SELECTED!$G$4-1,0))</f>
        <v/>
      </c>
      <c r="D445" s="126" t="str">
        <f ca="1">IF($A445&gt;$H$4+1,"",OFFSET('FUNDS DATA'!C442,SELECTED!$G$4-1,0))</f>
        <v/>
      </c>
      <c r="E445" s="126" t="str">
        <f ca="1">IF($A445&gt;$H$4+1,"",OFFSET('FUNDS DATA'!D442,SELECTED!$G$4-1,0))</f>
        <v/>
      </c>
    </row>
    <row r="446" spans="1:5" x14ac:dyDescent="0.2">
      <c r="A446" s="126" t="str">
        <f t="shared" si="6"/>
        <v/>
      </c>
      <c r="B446" s="126" t="str">
        <f ca="1">IF($A446&gt;$H$4+1,"",OFFSET('FUNDS DATA'!A443,SELECTED!$G$4-1,0))</f>
        <v/>
      </c>
      <c r="C446" s="100" t="str">
        <f ca="1">IF($A446&gt;$H$4+1,"",OFFSET('FUNDS DATA'!B443,SELECTED!$G$4-1,0))</f>
        <v/>
      </c>
      <c r="D446" s="126" t="str">
        <f ca="1">IF($A446&gt;$H$4+1,"",OFFSET('FUNDS DATA'!C443,SELECTED!$G$4-1,0))</f>
        <v/>
      </c>
      <c r="E446" s="126" t="str">
        <f ca="1">IF($A446&gt;$H$4+1,"",OFFSET('FUNDS DATA'!D443,SELECTED!$G$4-1,0))</f>
        <v/>
      </c>
    </row>
    <row r="447" spans="1:5" x14ac:dyDescent="0.2">
      <c r="A447" s="126" t="str">
        <f t="shared" si="6"/>
        <v/>
      </c>
      <c r="B447" s="126" t="str">
        <f ca="1">IF($A447&gt;$H$4+1,"",OFFSET('FUNDS DATA'!A444,SELECTED!$G$4-1,0))</f>
        <v/>
      </c>
      <c r="C447" s="100" t="str">
        <f ca="1">IF($A447&gt;$H$4+1,"",OFFSET('FUNDS DATA'!B444,SELECTED!$G$4-1,0))</f>
        <v/>
      </c>
      <c r="D447" s="126" t="str">
        <f ca="1">IF($A447&gt;$H$4+1,"",OFFSET('FUNDS DATA'!C444,SELECTED!$G$4-1,0))</f>
        <v/>
      </c>
      <c r="E447" s="126" t="str">
        <f ca="1">IF($A447&gt;$H$4+1,"",OFFSET('FUNDS DATA'!D444,SELECTED!$G$4-1,0))</f>
        <v/>
      </c>
    </row>
    <row r="448" spans="1:5" x14ac:dyDescent="0.2">
      <c r="A448" s="126" t="str">
        <f t="shared" si="6"/>
        <v/>
      </c>
      <c r="B448" s="126" t="str">
        <f ca="1">IF($A448&gt;$H$4+1,"",OFFSET('FUNDS DATA'!A445,SELECTED!$G$4-1,0))</f>
        <v/>
      </c>
      <c r="C448" s="100" t="str">
        <f ca="1">IF($A448&gt;$H$4+1,"",OFFSET('FUNDS DATA'!B445,SELECTED!$G$4-1,0))</f>
        <v/>
      </c>
      <c r="D448" s="126" t="str">
        <f ca="1">IF($A448&gt;$H$4+1,"",OFFSET('FUNDS DATA'!C445,SELECTED!$G$4-1,0))</f>
        <v/>
      </c>
      <c r="E448" s="126" t="str">
        <f ca="1">IF($A448&gt;$H$4+1,"",OFFSET('FUNDS DATA'!D445,SELECTED!$G$4-1,0))</f>
        <v/>
      </c>
    </row>
    <row r="449" spans="1:5" x14ac:dyDescent="0.2">
      <c r="A449" s="126" t="str">
        <f t="shared" si="6"/>
        <v/>
      </c>
      <c r="B449" s="126" t="str">
        <f ca="1">IF($A449&gt;$H$4+1,"",OFFSET('FUNDS DATA'!A446,SELECTED!$G$4-1,0))</f>
        <v/>
      </c>
      <c r="C449" s="100" t="str">
        <f ca="1">IF($A449&gt;$H$4+1,"",OFFSET('FUNDS DATA'!B446,SELECTED!$G$4-1,0))</f>
        <v/>
      </c>
      <c r="D449" s="126" t="str">
        <f ca="1">IF($A449&gt;$H$4+1,"",OFFSET('FUNDS DATA'!C446,SELECTED!$G$4-1,0))</f>
        <v/>
      </c>
      <c r="E449" s="126" t="str">
        <f ca="1">IF($A449&gt;$H$4+1,"",OFFSET('FUNDS DATA'!D446,SELECTED!$G$4-1,0))</f>
        <v/>
      </c>
    </row>
    <row r="450" spans="1:5" x14ac:dyDescent="0.2">
      <c r="A450" s="126" t="str">
        <f t="shared" si="6"/>
        <v/>
      </c>
      <c r="B450" s="126" t="str">
        <f ca="1">IF($A450&gt;$H$4+1,"",OFFSET('FUNDS DATA'!A447,SELECTED!$G$4-1,0))</f>
        <v/>
      </c>
      <c r="C450" s="100" t="str">
        <f ca="1">IF($A450&gt;$H$4+1,"",OFFSET('FUNDS DATA'!B447,SELECTED!$G$4-1,0))</f>
        <v/>
      </c>
      <c r="D450" s="126" t="str">
        <f ca="1">IF($A450&gt;$H$4+1,"",OFFSET('FUNDS DATA'!C447,SELECTED!$G$4-1,0))</f>
        <v/>
      </c>
      <c r="E450" s="126" t="str">
        <f ca="1">IF($A450&gt;$H$4+1,"",OFFSET('FUNDS DATA'!D447,SELECTED!$G$4-1,0))</f>
        <v/>
      </c>
    </row>
    <row r="451" spans="1:5" x14ac:dyDescent="0.2">
      <c r="A451" s="126" t="str">
        <f t="shared" si="6"/>
        <v/>
      </c>
      <c r="B451" s="126" t="str">
        <f ca="1">IF($A451&gt;$H$4+1,"",OFFSET('FUNDS DATA'!A448,SELECTED!$G$4-1,0))</f>
        <v/>
      </c>
      <c r="C451" s="100" t="str">
        <f ca="1">IF($A451&gt;$H$4+1,"",OFFSET('FUNDS DATA'!B448,SELECTED!$G$4-1,0))</f>
        <v/>
      </c>
      <c r="D451" s="126" t="str">
        <f ca="1">IF($A451&gt;$H$4+1,"",OFFSET('FUNDS DATA'!C448,SELECTED!$G$4-1,0))</f>
        <v/>
      </c>
      <c r="E451" s="126" t="str">
        <f ca="1">IF($A451&gt;$H$4+1,"",OFFSET('FUNDS DATA'!D448,SELECTED!$G$4-1,0))</f>
        <v/>
      </c>
    </row>
    <row r="452" spans="1:5" x14ac:dyDescent="0.2">
      <c r="A452" s="126" t="str">
        <f t="shared" si="6"/>
        <v/>
      </c>
      <c r="B452" s="126" t="str">
        <f ca="1">IF($A452&gt;$H$4+1,"",OFFSET('FUNDS DATA'!A449,SELECTED!$G$4-1,0))</f>
        <v/>
      </c>
      <c r="C452" s="100" t="str">
        <f ca="1">IF($A452&gt;$H$4+1,"",OFFSET('FUNDS DATA'!B449,SELECTED!$G$4-1,0))</f>
        <v/>
      </c>
      <c r="D452" s="126" t="str">
        <f ca="1">IF($A452&gt;$H$4+1,"",OFFSET('FUNDS DATA'!C449,SELECTED!$G$4-1,0))</f>
        <v/>
      </c>
      <c r="E452" s="126" t="str">
        <f ca="1">IF($A452&gt;$H$4+1,"",OFFSET('FUNDS DATA'!D449,SELECTED!$G$4-1,0))</f>
        <v/>
      </c>
    </row>
    <row r="453" spans="1:5" x14ac:dyDescent="0.2">
      <c r="A453" s="126" t="str">
        <f t="shared" si="6"/>
        <v/>
      </c>
      <c r="B453" s="126" t="str">
        <f ca="1">IF($A453&gt;$H$4+1,"",OFFSET('FUNDS DATA'!A450,SELECTED!$G$4-1,0))</f>
        <v/>
      </c>
      <c r="C453" s="100" t="str">
        <f ca="1">IF($A453&gt;$H$4+1,"",OFFSET('FUNDS DATA'!B450,SELECTED!$G$4-1,0))</f>
        <v/>
      </c>
      <c r="D453" s="126" t="str">
        <f ca="1">IF($A453&gt;$H$4+1,"",OFFSET('FUNDS DATA'!C450,SELECTED!$G$4-1,0))</f>
        <v/>
      </c>
      <c r="E453" s="126" t="str">
        <f ca="1">IF($A453&gt;$H$4+1,"",OFFSET('FUNDS DATA'!D450,SELECTED!$G$4-1,0))</f>
        <v/>
      </c>
    </row>
    <row r="454" spans="1:5" x14ac:dyDescent="0.2">
      <c r="A454" s="126" t="str">
        <f t="shared" ref="A454:A517" si="7">IF(A453&lt;$H$4,A453+1,"")</f>
        <v/>
      </c>
      <c r="B454" s="126" t="str">
        <f ca="1">IF($A454&gt;$H$4+1,"",OFFSET('FUNDS DATA'!A451,SELECTED!$G$4-1,0))</f>
        <v/>
      </c>
      <c r="C454" s="100" t="str">
        <f ca="1">IF($A454&gt;$H$4+1,"",OFFSET('FUNDS DATA'!B451,SELECTED!$G$4-1,0))</f>
        <v/>
      </c>
      <c r="D454" s="126" t="str">
        <f ca="1">IF($A454&gt;$H$4+1,"",OFFSET('FUNDS DATA'!C451,SELECTED!$G$4-1,0))</f>
        <v/>
      </c>
      <c r="E454" s="126" t="str">
        <f ca="1">IF($A454&gt;$H$4+1,"",OFFSET('FUNDS DATA'!D451,SELECTED!$G$4-1,0))</f>
        <v/>
      </c>
    </row>
    <row r="455" spans="1:5" x14ac:dyDescent="0.2">
      <c r="A455" s="126" t="str">
        <f t="shared" si="7"/>
        <v/>
      </c>
      <c r="B455" s="126" t="str">
        <f ca="1">IF($A455&gt;$H$4+1,"",OFFSET('FUNDS DATA'!A452,SELECTED!$G$4-1,0))</f>
        <v/>
      </c>
      <c r="C455" s="100" t="str">
        <f ca="1">IF($A455&gt;$H$4+1,"",OFFSET('FUNDS DATA'!B452,SELECTED!$G$4-1,0))</f>
        <v/>
      </c>
      <c r="D455" s="126" t="str">
        <f ca="1">IF($A455&gt;$H$4+1,"",OFFSET('FUNDS DATA'!C452,SELECTED!$G$4-1,0))</f>
        <v/>
      </c>
      <c r="E455" s="126" t="str">
        <f ca="1">IF($A455&gt;$H$4+1,"",OFFSET('FUNDS DATA'!D452,SELECTED!$G$4-1,0))</f>
        <v/>
      </c>
    </row>
    <row r="456" spans="1:5" x14ac:dyDescent="0.2">
      <c r="A456" s="126" t="str">
        <f t="shared" si="7"/>
        <v/>
      </c>
      <c r="B456" s="126" t="str">
        <f ca="1">IF($A456&gt;$H$4+1,"",OFFSET('FUNDS DATA'!A453,SELECTED!$G$4-1,0))</f>
        <v/>
      </c>
      <c r="C456" s="100" t="str">
        <f ca="1">IF($A456&gt;$H$4+1,"",OFFSET('FUNDS DATA'!B453,SELECTED!$G$4-1,0))</f>
        <v/>
      </c>
      <c r="D456" s="126" t="str">
        <f ca="1">IF($A456&gt;$H$4+1,"",OFFSET('FUNDS DATA'!C453,SELECTED!$G$4-1,0))</f>
        <v/>
      </c>
      <c r="E456" s="126" t="str">
        <f ca="1">IF($A456&gt;$H$4+1,"",OFFSET('FUNDS DATA'!D453,SELECTED!$G$4-1,0))</f>
        <v/>
      </c>
    </row>
    <row r="457" spans="1:5" x14ac:dyDescent="0.2">
      <c r="A457" s="126" t="str">
        <f t="shared" si="7"/>
        <v/>
      </c>
      <c r="B457" s="126" t="str">
        <f ca="1">IF($A457&gt;$H$4+1,"",OFFSET('FUNDS DATA'!A454,SELECTED!$G$4-1,0))</f>
        <v/>
      </c>
      <c r="C457" s="100" t="str">
        <f ca="1">IF($A457&gt;$H$4+1,"",OFFSET('FUNDS DATA'!B454,SELECTED!$G$4-1,0))</f>
        <v/>
      </c>
      <c r="D457" s="126" t="str">
        <f ca="1">IF($A457&gt;$H$4+1,"",OFFSET('FUNDS DATA'!C454,SELECTED!$G$4-1,0))</f>
        <v/>
      </c>
      <c r="E457" s="126" t="str">
        <f ca="1">IF($A457&gt;$H$4+1,"",OFFSET('FUNDS DATA'!D454,SELECTED!$G$4-1,0))</f>
        <v/>
      </c>
    </row>
    <row r="458" spans="1:5" x14ac:dyDescent="0.2">
      <c r="A458" s="126" t="str">
        <f t="shared" si="7"/>
        <v/>
      </c>
      <c r="B458" s="126" t="str">
        <f ca="1">IF($A458&gt;$H$4+1,"",OFFSET('FUNDS DATA'!A455,SELECTED!$G$4-1,0))</f>
        <v/>
      </c>
      <c r="C458" s="100" t="str">
        <f ca="1">IF($A458&gt;$H$4+1,"",OFFSET('FUNDS DATA'!B455,SELECTED!$G$4-1,0))</f>
        <v/>
      </c>
      <c r="D458" s="126" t="str">
        <f ca="1">IF($A458&gt;$H$4+1,"",OFFSET('FUNDS DATA'!C455,SELECTED!$G$4-1,0))</f>
        <v/>
      </c>
      <c r="E458" s="126" t="str">
        <f ca="1">IF($A458&gt;$H$4+1,"",OFFSET('FUNDS DATA'!D455,SELECTED!$G$4-1,0))</f>
        <v/>
      </c>
    </row>
    <row r="459" spans="1:5" x14ac:dyDescent="0.2">
      <c r="A459" s="126" t="str">
        <f t="shared" si="7"/>
        <v/>
      </c>
      <c r="B459" s="126" t="str">
        <f ca="1">IF($A459&gt;$H$4+1,"",OFFSET('FUNDS DATA'!A456,SELECTED!$G$4-1,0))</f>
        <v/>
      </c>
      <c r="C459" s="100" t="str">
        <f ca="1">IF($A459&gt;$H$4+1,"",OFFSET('FUNDS DATA'!B456,SELECTED!$G$4-1,0))</f>
        <v/>
      </c>
      <c r="D459" s="126" t="str">
        <f ca="1">IF($A459&gt;$H$4+1,"",OFFSET('FUNDS DATA'!C456,SELECTED!$G$4-1,0))</f>
        <v/>
      </c>
      <c r="E459" s="126" t="str">
        <f ca="1">IF($A459&gt;$H$4+1,"",OFFSET('FUNDS DATA'!D456,SELECTED!$G$4-1,0))</f>
        <v/>
      </c>
    </row>
    <row r="460" spans="1:5" x14ac:dyDescent="0.2">
      <c r="A460" s="126" t="str">
        <f t="shared" si="7"/>
        <v/>
      </c>
      <c r="B460" s="126" t="str">
        <f ca="1">IF($A460&gt;$H$4+1,"",OFFSET('FUNDS DATA'!A457,SELECTED!$G$4-1,0))</f>
        <v/>
      </c>
      <c r="C460" s="100" t="str">
        <f ca="1">IF($A460&gt;$H$4+1,"",OFFSET('FUNDS DATA'!B457,SELECTED!$G$4-1,0))</f>
        <v/>
      </c>
      <c r="D460" s="126" t="str">
        <f ca="1">IF($A460&gt;$H$4+1,"",OFFSET('FUNDS DATA'!C457,SELECTED!$G$4-1,0))</f>
        <v/>
      </c>
      <c r="E460" s="126" t="str">
        <f ca="1">IF($A460&gt;$H$4+1,"",OFFSET('FUNDS DATA'!D457,SELECTED!$G$4-1,0))</f>
        <v/>
      </c>
    </row>
    <row r="461" spans="1:5" x14ac:dyDescent="0.2">
      <c r="A461" s="126" t="str">
        <f t="shared" si="7"/>
        <v/>
      </c>
      <c r="B461" s="126" t="str">
        <f ca="1">IF($A461&gt;$H$4+1,"",OFFSET('FUNDS DATA'!A458,SELECTED!$G$4-1,0))</f>
        <v/>
      </c>
      <c r="C461" s="100" t="str">
        <f ca="1">IF($A461&gt;$H$4+1,"",OFFSET('FUNDS DATA'!B458,SELECTED!$G$4-1,0))</f>
        <v/>
      </c>
      <c r="D461" s="126" t="str">
        <f ca="1">IF($A461&gt;$H$4+1,"",OFFSET('FUNDS DATA'!C458,SELECTED!$G$4-1,0))</f>
        <v/>
      </c>
      <c r="E461" s="126" t="str">
        <f ca="1">IF($A461&gt;$H$4+1,"",OFFSET('FUNDS DATA'!D458,SELECTED!$G$4-1,0))</f>
        <v/>
      </c>
    </row>
    <row r="462" spans="1:5" x14ac:dyDescent="0.2">
      <c r="A462" s="126" t="str">
        <f t="shared" si="7"/>
        <v/>
      </c>
      <c r="B462" s="126" t="str">
        <f ca="1">IF($A462&gt;$H$4+1,"",OFFSET('FUNDS DATA'!A459,SELECTED!$G$4-1,0))</f>
        <v/>
      </c>
      <c r="C462" s="100" t="str">
        <f ca="1">IF($A462&gt;$H$4+1,"",OFFSET('FUNDS DATA'!B459,SELECTED!$G$4-1,0))</f>
        <v/>
      </c>
      <c r="D462" s="126" t="str">
        <f ca="1">IF($A462&gt;$H$4+1,"",OFFSET('FUNDS DATA'!C459,SELECTED!$G$4-1,0))</f>
        <v/>
      </c>
      <c r="E462" s="126" t="str">
        <f ca="1">IF($A462&gt;$H$4+1,"",OFFSET('FUNDS DATA'!D459,SELECTED!$G$4-1,0))</f>
        <v/>
      </c>
    </row>
    <row r="463" spans="1:5" x14ac:dyDescent="0.2">
      <c r="A463" s="126" t="str">
        <f t="shared" si="7"/>
        <v/>
      </c>
      <c r="B463" s="126" t="str">
        <f ca="1">IF($A463&gt;$H$4+1,"",OFFSET('FUNDS DATA'!A460,SELECTED!$G$4-1,0))</f>
        <v/>
      </c>
      <c r="C463" s="100" t="str">
        <f ca="1">IF($A463&gt;$H$4+1,"",OFFSET('FUNDS DATA'!B460,SELECTED!$G$4-1,0))</f>
        <v/>
      </c>
      <c r="D463" s="126" t="str">
        <f ca="1">IF($A463&gt;$H$4+1,"",OFFSET('FUNDS DATA'!C460,SELECTED!$G$4-1,0))</f>
        <v/>
      </c>
      <c r="E463" s="126" t="str">
        <f ca="1">IF($A463&gt;$H$4+1,"",OFFSET('FUNDS DATA'!D460,SELECTED!$G$4-1,0))</f>
        <v/>
      </c>
    </row>
    <row r="464" spans="1:5" x14ac:dyDescent="0.2">
      <c r="A464" s="126" t="str">
        <f t="shared" si="7"/>
        <v/>
      </c>
      <c r="B464" s="126" t="str">
        <f ca="1">IF($A464&gt;$H$4+1,"",OFFSET('FUNDS DATA'!A461,SELECTED!$G$4-1,0))</f>
        <v/>
      </c>
      <c r="C464" s="100" t="str">
        <f ca="1">IF($A464&gt;$H$4+1,"",OFFSET('FUNDS DATA'!B461,SELECTED!$G$4-1,0))</f>
        <v/>
      </c>
      <c r="D464" s="126" t="str">
        <f ca="1">IF($A464&gt;$H$4+1,"",OFFSET('FUNDS DATA'!C461,SELECTED!$G$4-1,0))</f>
        <v/>
      </c>
      <c r="E464" s="126" t="str">
        <f ca="1">IF($A464&gt;$H$4+1,"",OFFSET('FUNDS DATA'!D461,SELECTED!$G$4-1,0))</f>
        <v/>
      </c>
    </row>
    <row r="465" spans="1:5" x14ac:dyDescent="0.2">
      <c r="A465" s="126" t="str">
        <f t="shared" si="7"/>
        <v/>
      </c>
      <c r="B465" s="126" t="str">
        <f ca="1">IF($A465&gt;$H$4+1,"",OFFSET('FUNDS DATA'!A462,SELECTED!$G$4-1,0))</f>
        <v/>
      </c>
      <c r="C465" s="100" t="str">
        <f ca="1">IF($A465&gt;$H$4+1,"",OFFSET('FUNDS DATA'!B462,SELECTED!$G$4-1,0))</f>
        <v/>
      </c>
      <c r="D465" s="126" t="str">
        <f ca="1">IF($A465&gt;$H$4+1,"",OFFSET('FUNDS DATA'!C462,SELECTED!$G$4-1,0))</f>
        <v/>
      </c>
      <c r="E465" s="126" t="str">
        <f ca="1">IF($A465&gt;$H$4+1,"",OFFSET('FUNDS DATA'!D462,SELECTED!$G$4-1,0))</f>
        <v/>
      </c>
    </row>
    <row r="466" spans="1:5" x14ac:dyDescent="0.2">
      <c r="A466" s="126" t="str">
        <f t="shared" si="7"/>
        <v/>
      </c>
      <c r="B466" s="126" t="str">
        <f ca="1">IF($A466&gt;$H$4+1,"",OFFSET('FUNDS DATA'!A463,SELECTED!$G$4-1,0))</f>
        <v/>
      </c>
      <c r="C466" s="100" t="str">
        <f ca="1">IF($A466&gt;$H$4+1,"",OFFSET('FUNDS DATA'!B463,SELECTED!$G$4-1,0))</f>
        <v/>
      </c>
      <c r="D466" s="126" t="str">
        <f ca="1">IF($A466&gt;$H$4+1,"",OFFSET('FUNDS DATA'!C463,SELECTED!$G$4-1,0))</f>
        <v/>
      </c>
      <c r="E466" s="126" t="str">
        <f ca="1">IF($A466&gt;$H$4+1,"",OFFSET('FUNDS DATA'!D463,SELECTED!$G$4-1,0))</f>
        <v/>
      </c>
    </row>
    <row r="467" spans="1:5" x14ac:dyDescent="0.2">
      <c r="A467" s="126" t="str">
        <f t="shared" si="7"/>
        <v/>
      </c>
      <c r="B467" s="126" t="str">
        <f ca="1">IF($A467&gt;$H$4+1,"",OFFSET('FUNDS DATA'!A464,SELECTED!$G$4-1,0))</f>
        <v/>
      </c>
      <c r="C467" s="100" t="str">
        <f ca="1">IF($A467&gt;$H$4+1,"",OFFSET('FUNDS DATA'!B464,SELECTED!$G$4-1,0))</f>
        <v/>
      </c>
      <c r="D467" s="126" t="str">
        <f ca="1">IF($A467&gt;$H$4+1,"",OFFSET('FUNDS DATA'!C464,SELECTED!$G$4-1,0))</f>
        <v/>
      </c>
      <c r="E467" s="126" t="str">
        <f ca="1">IF($A467&gt;$H$4+1,"",OFFSET('FUNDS DATA'!D464,SELECTED!$G$4-1,0))</f>
        <v/>
      </c>
    </row>
    <row r="468" spans="1:5" x14ac:dyDescent="0.2">
      <c r="A468" s="126" t="str">
        <f t="shared" si="7"/>
        <v/>
      </c>
      <c r="B468" s="126" t="str">
        <f ca="1">IF($A468&gt;$H$4+1,"",OFFSET('FUNDS DATA'!A465,SELECTED!$G$4-1,0))</f>
        <v/>
      </c>
      <c r="C468" s="100" t="str">
        <f ca="1">IF($A468&gt;$H$4+1,"",OFFSET('FUNDS DATA'!B465,SELECTED!$G$4-1,0))</f>
        <v/>
      </c>
      <c r="D468" s="126" t="str">
        <f ca="1">IF($A468&gt;$H$4+1,"",OFFSET('FUNDS DATA'!C465,SELECTED!$G$4-1,0))</f>
        <v/>
      </c>
      <c r="E468" s="126" t="str">
        <f ca="1">IF($A468&gt;$H$4+1,"",OFFSET('FUNDS DATA'!D465,SELECTED!$G$4-1,0))</f>
        <v/>
      </c>
    </row>
    <row r="469" spans="1:5" x14ac:dyDescent="0.2">
      <c r="A469" s="126" t="str">
        <f t="shared" si="7"/>
        <v/>
      </c>
      <c r="B469" s="126" t="str">
        <f ca="1">IF($A469&gt;$H$4+1,"",OFFSET('FUNDS DATA'!A466,SELECTED!$G$4-1,0))</f>
        <v/>
      </c>
      <c r="C469" s="100" t="str">
        <f ca="1">IF($A469&gt;$H$4+1,"",OFFSET('FUNDS DATA'!B466,SELECTED!$G$4-1,0))</f>
        <v/>
      </c>
      <c r="D469" s="126" t="str">
        <f ca="1">IF($A469&gt;$H$4+1,"",OFFSET('FUNDS DATA'!C466,SELECTED!$G$4-1,0))</f>
        <v/>
      </c>
      <c r="E469" s="126" t="str">
        <f ca="1">IF($A469&gt;$H$4+1,"",OFFSET('FUNDS DATA'!D466,SELECTED!$G$4-1,0))</f>
        <v/>
      </c>
    </row>
    <row r="470" spans="1:5" x14ac:dyDescent="0.2">
      <c r="A470" s="126" t="str">
        <f t="shared" si="7"/>
        <v/>
      </c>
      <c r="B470" s="126" t="str">
        <f ca="1">IF($A470&gt;$H$4+1,"",OFFSET('FUNDS DATA'!A467,SELECTED!$G$4-1,0))</f>
        <v/>
      </c>
      <c r="C470" s="100" t="str">
        <f ca="1">IF($A470&gt;$H$4+1,"",OFFSET('FUNDS DATA'!B467,SELECTED!$G$4-1,0))</f>
        <v/>
      </c>
      <c r="D470" s="126" t="str">
        <f ca="1">IF($A470&gt;$H$4+1,"",OFFSET('FUNDS DATA'!C467,SELECTED!$G$4-1,0))</f>
        <v/>
      </c>
      <c r="E470" s="126" t="str">
        <f ca="1">IF($A470&gt;$H$4+1,"",OFFSET('FUNDS DATA'!D467,SELECTED!$G$4-1,0))</f>
        <v/>
      </c>
    </row>
    <row r="471" spans="1:5" x14ac:dyDescent="0.2">
      <c r="A471" s="126" t="str">
        <f t="shared" si="7"/>
        <v/>
      </c>
      <c r="B471" s="126" t="str">
        <f ca="1">IF($A471&gt;$H$4+1,"",OFFSET('FUNDS DATA'!A468,SELECTED!$G$4-1,0))</f>
        <v/>
      </c>
      <c r="C471" s="100" t="str">
        <f ca="1">IF($A471&gt;$H$4+1,"",OFFSET('FUNDS DATA'!B468,SELECTED!$G$4-1,0))</f>
        <v/>
      </c>
      <c r="D471" s="126" t="str">
        <f ca="1">IF($A471&gt;$H$4+1,"",OFFSET('FUNDS DATA'!C468,SELECTED!$G$4-1,0))</f>
        <v/>
      </c>
      <c r="E471" s="126" t="str">
        <f ca="1">IF($A471&gt;$H$4+1,"",OFFSET('FUNDS DATA'!D468,SELECTED!$G$4-1,0))</f>
        <v/>
      </c>
    </row>
    <row r="472" spans="1:5" x14ac:dyDescent="0.2">
      <c r="A472" s="126" t="str">
        <f t="shared" si="7"/>
        <v/>
      </c>
      <c r="B472" s="126" t="str">
        <f ca="1">IF($A472&gt;$H$4+1,"",OFFSET('FUNDS DATA'!A469,SELECTED!$G$4-1,0))</f>
        <v/>
      </c>
      <c r="C472" s="100" t="str">
        <f ca="1">IF($A472&gt;$H$4+1,"",OFFSET('FUNDS DATA'!B469,SELECTED!$G$4-1,0))</f>
        <v/>
      </c>
      <c r="D472" s="126" t="str">
        <f ca="1">IF($A472&gt;$H$4+1,"",OFFSET('FUNDS DATA'!C469,SELECTED!$G$4-1,0))</f>
        <v/>
      </c>
      <c r="E472" s="126" t="str">
        <f ca="1">IF($A472&gt;$H$4+1,"",OFFSET('FUNDS DATA'!D469,SELECTED!$G$4-1,0))</f>
        <v/>
      </c>
    </row>
    <row r="473" spans="1:5" x14ac:dyDescent="0.2">
      <c r="A473" s="126" t="str">
        <f t="shared" si="7"/>
        <v/>
      </c>
      <c r="B473" s="126" t="str">
        <f ca="1">IF($A473&gt;$H$4+1,"",OFFSET('FUNDS DATA'!A470,SELECTED!$G$4-1,0))</f>
        <v/>
      </c>
      <c r="C473" s="100" t="str">
        <f ca="1">IF($A473&gt;$H$4+1,"",OFFSET('FUNDS DATA'!B470,SELECTED!$G$4-1,0))</f>
        <v/>
      </c>
      <c r="D473" s="126" t="str">
        <f ca="1">IF($A473&gt;$H$4+1,"",OFFSET('FUNDS DATA'!C470,SELECTED!$G$4-1,0))</f>
        <v/>
      </c>
      <c r="E473" s="126" t="str">
        <f ca="1">IF($A473&gt;$H$4+1,"",OFFSET('FUNDS DATA'!D470,SELECTED!$G$4-1,0))</f>
        <v/>
      </c>
    </row>
    <row r="474" spans="1:5" x14ac:dyDescent="0.2">
      <c r="A474" s="126" t="str">
        <f t="shared" si="7"/>
        <v/>
      </c>
      <c r="B474" s="126" t="str">
        <f ca="1">IF($A474&gt;$H$4+1,"",OFFSET('FUNDS DATA'!A471,SELECTED!$G$4-1,0))</f>
        <v/>
      </c>
      <c r="C474" s="100" t="str">
        <f ca="1">IF($A474&gt;$H$4+1,"",OFFSET('FUNDS DATA'!B471,SELECTED!$G$4-1,0))</f>
        <v/>
      </c>
      <c r="D474" s="126" t="str">
        <f ca="1">IF($A474&gt;$H$4+1,"",OFFSET('FUNDS DATA'!C471,SELECTED!$G$4-1,0))</f>
        <v/>
      </c>
      <c r="E474" s="126" t="str">
        <f ca="1">IF($A474&gt;$H$4+1,"",OFFSET('FUNDS DATA'!D471,SELECTED!$G$4-1,0))</f>
        <v/>
      </c>
    </row>
    <row r="475" spans="1:5" x14ac:dyDescent="0.2">
      <c r="A475" s="126" t="str">
        <f t="shared" si="7"/>
        <v/>
      </c>
      <c r="B475" s="126" t="str">
        <f ca="1">IF($A475&gt;$H$4+1,"",OFFSET('FUNDS DATA'!A472,SELECTED!$G$4-1,0))</f>
        <v/>
      </c>
      <c r="C475" s="100" t="str">
        <f ca="1">IF($A475&gt;$H$4+1,"",OFFSET('FUNDS DATA'!B472,SELECTED!$G$4-1,0))</f>
        <v/>
      </c>
      <c r="D475" s="126" t="str">
        <f ca="1">IF($A475&gt;$H$4+1,"",OFFSET('FUNDS DATA'!C472,SELECTED!$G$4-1,0))</f>
        <v/>
      </c>
      <c r="E475" s="126" t="str">
        <f ca="1">IF($A475&gt;$H$4+1,"",OFFSET('FUNDS DATA'!D472,SELECTED!$G$4-1,0))</f>
        <v/>
      </c>
    </row>
    <row r="476" spans="1:5" x14ac:dyDescent="0.2">
      <c r="A476" s="126" t="str">
        <f t="shared" si="7"/>
        <v/>
      </c>
      <c r="B476" s="126" t="str">
        <f ca="1">IF($A476&gt;$H$4+1,"",OFFSET('FUNDS DATA'!A473,SELECTED!$G$4-1,0))</f>
        <v/>
      </c>
      <c r="C476" s="100" t="str">
        <f ca="1">IF($A476&gt;$H$4+1,"",OFFSET('FUNDS DATA'!B473,SELECTED!$G$4-1,0))</f>
        <v/>
      </c>
      <c r="D476" s="126" t="str">
        <f ca="1">IF($A476&gt;$H$4+1,"",OFFSET('FUNDS DATA'!C473,SELECTED!$G$4-1,0))</f>
        <v/>
      </c>
      <c r="E476" s="126" t="str">
        <f ca="1">IF($A476&gt;$H$4+1,"",OFFSET('FUNDS DATA'!D473,SELECTED!$G$4-1,0))</f>
        <v/>
      </c>
    </row>
    <row r="477" spans="1:5" x14ac:dyDescent="0.2">
      <c r="A477" s="126" t="str">
        <f t="shared" si="7"/>
        <v/>
      </c>
      <c r="B477" s="126" t="str">
        <f ca="1">IF($A477&gt;$H$4+1,"",OFFSET('FUNDS DATA'!A474,SELECTED!$G$4-1,0))</f>
        <v/>
      </c>
      <c r="C477" s="100" t="str">
        <f ca="1">IF($A477&gt;$H$4+1,"",OFFSET('FUNDS DATA'!B474,SELECTED!$G$4-1,0))</f>
        <v/>
      </c>
      <c r="D477" s="126" t="str">
        <f ca="1">IF($A477&gt;$H$4+1,"",OFFSET('FUNDS DATA'!C474,SELECTED!$G$4-1,0))</f>
        <v/>
      </c>
      <c r="E477" s="126" t="str">
        <f ca="1">IF($A477&gt;$H$4+1,"",OFFSET('FUNDS DATA'!D474,SELECTED!$G$4-1,0))</f>
        <v/>
      </c>
    </row>
    <row r="478" spans="1:5" x14ac:dyDescent="0.2">
      <c r="A478" s="126" t="str">
        <f t="shared" si="7"/>
        <v/>
      </c>
      <c r="B478" s="126" t="str">
        <f ca="1">IF($A478&gt;$H$4+1,"",OFFSET('FUNDS DATA'!A475,SELECTED!$G$4-1,0))</f>
        <v/>
      </c>
      <c r="C478" s="100" t="str">
        <f ca="1">IF($A478&gt;$H$4+1,"",OFFSET('FUNDS DATA'!B475,SELECTED!$G$4-1,0))</f>
        <v/>
      </c>
      <c r="D478" s="126" t="str">
        <f ca="1">IF($A478&gt;$H$4+1,"",OFFSET('FUNDS DATA'!C475,SELECTED!$G$4-1,0))</f>
        <v/>
      </c>
      <c r="E478" s="126" t="str">
        <f ca="1">IF($A478&gt;$H$4+1,"",OFFSET('FUNDS DATA'!D475,SELECTED!$G$4-1,0))</f>
        <v/>
      </c>
    </row>
    <row r="479" spans="1:5" x14ac:dyDescent="0.2">
      <c r="A479" s="126" t="str">
        <f t="shared" si="7"/>
        <v/>
      </c>
      <c r="B479" s="126" t="str">
        <f ca="1">IF($A479&gt;$H$4+1,"",OFFSET('FUNDS DATA'!A476,SELECTED!$G$4-1,0))</f>
        <v/>
      </c>
      <c r="C479" s="100" t="str">
        <f ca="1">IF($A479&gt;$H$4+1,"",OFFSET('FUNDS DATA'!B476,SELECTED!$G$4-1,0))</f>
        <v/>
      </c>
      <c r="D479" s="126" t="str">
        <f ca="1">IF($A479&gt;$H$4+1,"",OFFSET('FUNDS DATA'!C476,SELECTED!$G$4-1,0))</f>
        <v/>
      </c>
      <c r="E479" s="126" t="str">
        <f ca="1">IF($A479&gt;$H$4+1,"",OFFSET('FUNDS DATA'!D476,SELECTED!$G$4-1,0))</f>
        <v/>
      </c>
    </row>
    <row r="480" spans="1:5" x14ac:dyDescent="0.2">
      <c r="A480" s="126" t="str">
        <f t="shared" si="7"/>
        <v/>
      </c>
      <c r="B480" s="126" t="str">
        <f ca="1">IF($A480&gt;$H$4+1,"",OFFSET('FUNDS DATA'!A477,SELECTED!$G$4-1,0))</f>
        <v/>
      </c>
      <c r="C480" s="100" t="str">
        <f ca="1">IF($A480&gt;$H$4+1,"",OFFSET('FUNDS DATA'!B477,SELECTED!$G$4-1,0))</f>
        <v/>
      </c>
      <c r="D480" s="126" t="str">
        <f ca="1">IF($A480&gt;$H$4+1,"",OFFSET('FUNDS DATA'!C477,SELECTED!$G$4-1,0))</f>
        <v/>
      </c>
      <c r="E480" s="126" t="str">
        <f ca="1">IF($A480&gt;$H$4+1,"",OFFSET('FUNDS DATA'!D477,SELECTED!$G$4-1,0))</f>
        <v/>
      </c>
    </row>
    <row r="481" spans="1:5" x14ac:dyDescent="0.2">
      <c r="A481" s="126" t="str">
        <f t="shared" si="7"/>
        <v/>
      </c>
      <c r="B481" s="126" t="str">
        <f ca="1">IF($A481&gt;$H$4+1,"",OFFSET('FUNDS DATA'!A478,SELECTED!$G$4-1,0))</f>
        <v/>
      </c>
      <c r="C481" s="100" t="str">
        <f ca="1">IF($A481&gt;$H$4+1,"",OFFSET('FUNDS DATA'!B478,SELECTED!$G$4-1,0))</f>
        <v/>
      </c>
      <c r="D481" s="126" t="str">
        <f ca="1">IF($A481&gt;$H$4+1,"",OFFSET('FUNDS DATA'!C478,SELECTED!$G$4-1,0))</f>
        <v/>
      </c>
      <c r="E481" s="126" t="str">
        <f ca="1">IF($A481&gt;$H$4+1,"",OFFSET('FUNDS DATA'!D478,SELECTED!$G$4-1,0))</f>
        <v/>
      </c>
    </row>
    <row r="482" spans="1:5" x14ac:dyDescent="0.2">
      <c r="A482" s="126" t="str">
        <f t="shared" si="7"/>
        <v/>
      </c>
      <c r="B482" s="126" t="str">
        <f ca="1">IF($A482&gt;$H$4+1,"",OFFSET('FUNDS DATA'!A479,SELECTED!$G$4-1,0))</f>
        <v/>
      </c>
      <c r="C482" s="100" t="str">
        <f ca="1">IF($A482&gt;$H$4+1,"",OFFSET('FUNDS DATA'!B479,SELECTED!$G$4-1,0))</f>
        <v/>
      </c>
      <c r="D482" s="126" t="str">
        <f ca="1">IF($A482&gt;$H$4+1,"",OFFSET('FUNDS DATA'!C479,SELECTED!$G$4-1,0))</f>
        <v/>
      </c>
      <c r="E482" s="126" t="str">
        <f ca="1">IF($A482&gt;$H$4+1,"",OFFSET('FUNDS DATA'!D479,SELECTED!$G$4-1,0))</f>
        <v/>
      </c>
    </row>
    <row r="483" spans="1:5" x14ac:dyDescent="0.2">
      <c r="A483" s="126" t="str">
        <f t="shared" si="7"/>
        <v/>
      </c>
      <c r="B483" s="126" t="str">
        <f ca="1">IF($A483&gt;$H$4+1,"",OFFSET('FUNDS DATA'!A480,SELECTED!$G$4-1,0))</f>
        <v/>
      </c>
      <c r="C483" s="100" t="str">
        <f ca="1">IF($A483&gt;$H$4+1,"",OFFSET('FUNDS DATA'!B480,SELECTED!$G$4-1,0))</f>
        <v/>
      </c>
      <c r="D483" s="126" t="str">
        <f ca="1">IF($A483&gt;$H$4+1,"",OFFSET('FUNDS DATA'!C480,SELECTED!$G$4-1,0))</f>
        <v/>
      </c>
      <c r="E483" s="126" t="str">
        <f ca="1">IF($A483&gt;$H$4+1,"",OFFSET('FUNDS DATA'!D480,SELECTED!$G$4-1,0))</f>
        <v/>
      </c>
    </row>
    <row r="484" spans="1:5" x14ac:dyDescent="0.2">
      <c r="A484" s="126" t="str">
        <f t="shared" si="7"/>
        <v/>
      </c>
      <c r="B484" s="126" t="str">
        <f ca="1">IF($A484&gt;$H$4+1,"",OFFSET('FUNDS DATA'!A481,SELECTED!$G$4-1,0))</f>
        <v/>
      </c>
      <c r="C484" s="100" t="str">
        <f ca="1">IF($A484&gt;$H$4+1,"",OFFSET('FUNDS DATA'!B481,SELECTED!$G$4-1,0))</f>
        <v/>
      </c>
      <c r="D484" s="126" t="str">
        <f ca="1">IF($A484&gt;$H$4+1,"",OFFSET('FUNDS DATA'!C481,SELECTED!$G$4-1,0))</f>
        <v/>
      </c>
      <c r="E484" s="126" t="str">
        <f ca="1">IF($A484&gt;$H$4+1,"",OFFSET('FUNDS DATA'!D481,SELECTED!$G$4-1,0))</f>
        <v/>
      </c>
    </row>
    <row r="485" spans="1:5" x14ac:dyDescent="0.2">
      <c r="A485" s="126" t="str">
        <f t="shared" si="7"/>
        <v/>
      </c>
      <c r="B485" s="126" t="str">
        <f ca="1">IF($A485&gt;$H$4+1,"",OFFSET('FUNDS DATA'!A482,SELECTED!$G$4-1,0))</f>
        <v/>
      </c>
      <c r="C485" s="100" t="str">
        <f ca="1">IF($A485&gt;$H$4+1,"",OFFSET('FUNDS DATA'!B482,SELECTED!$G$4-1,0))</f>
        <v/>
      </c>
      <c r="D485" s="126" t="str">
        <f ca="1">IF($A485&gt;$H$4+1,"",OFFSET('FUNDS DATA'!C482,SELECTED!$G$4-1,0))</f>
        <v/>
      </c>
      <c r="E485" s="126" t="str">
        <f ca="1">IF($A485&gt;$H$4+1,"",OFFSET('FUNDS DATA'!D482,SELECTED!$G$4-1,0))</f>
        <v/>
      </c>
    </row>
    <row r="486" spans="1:5" x14ac:dyDescent="0.2">
      <c r="A486" s="126" t="str">
        <f t="shared" si="7"/>
        <v/>
      </c>
      <c r="B486" s="126" t="str">
        <f ca="1">IF($A486&gt;$H$4+1,"",OFFSET('FUNDS DATA'!A483,SELECTED!$G$4-1,0))</f>
        <v/>
      </c>
      <c r="C486" s="100" t="str">
        <f ca="1">IF($A486&gt;$H$4+1,"",OFFSET('FUNDS DATA'!B483,SELECTED!$G$4-1,0))</f>
        <v/>
      </c>
      <c r="D486" s="126" t="str">
        <f ca="1">IF($A486&gt;$H$4+1,"",OFFSET('FUNDS DATA'!C483,SELECTED!$G$4-1,0))</f>
        <v/>
      </c>
      <c r="E486" s="126" t="str">
        <f ca="1">IF($A486&gt;$H$4+1,"",OFFSET('FUNDS DATA'!D483,SELECTED!$G$4-1,0))</f>
        <v/>
      </c>
    </row>
    <row r="487" spans="1:5" x14ac:dyDescent="0.2">
      <c r="A487" s="126" t="str">
        <f t="shared" si="7"/>
        <v/>
      </c>
      <c r="B487" s="126" t="str">
        <f ca="1">IF($A487&gt;$H$4+1,"",OFFSET('FUNDS DATA'!A484,SELECTED!$G$4-1,0))</f>
        <v/>
      </c>
      <c r="C487" s="100" t="str">
        <f ca="1">IF($A487&gt;$H$4+1,"",OFFSET('FUNDS DATA'!B484,SELECTED!$G$4-1,0))</f>
        <v/>
      </c>
      <c r="D487" s="126" t="str">
        <f ca="1">IF($A487&gt;$H$4+1,"",OFFSET('FUNDS DATA'!C484,SELECTED!$G$4-1,0))</f>
        <v/>
      </c>
      <c r="E487" s="126" t="str">
        <f ca="1">IF($A487&gt;$H$4+1,"",OFFSET('FUNDS DATA'!D484,SELECTED!$G$4-1,0))</f>
        <v/>
      </c>
    </row>
    <row r="488" spans="1:5" x14ac:dyDescent="0.2">
      <c r="A488" s="126" t="str">
        <f t="shared" si="7"/>
        <v/>
      </c>
      <c r="B488" s="126" t="str">
        <f ca="1">IF($A488&gt;$H$4+1,"",OFFSET('FUNDS DATA'!A485,SELECTED!$G$4-1,0))</f>
        <v/>
      </c>
      <c r="C488" s="100" t="str">
        <f ca="1">IF($A488&gt;$H$4+1,"",OFFSET('FUNDS DATA'!B485,SELECTED!$G$4-1,0))</f>
        <v/>
      </c>
      <c r="D488" s="126" t="str">
        <f ca="1">IF($A488&gt;$H$4+1,"",OFFSET('FUNDS DATA'!C485,SELECTED!$G$4-1,0))</f>
        <v/>
      </c>
      <c r="E488" s="126" t="str">
        <f ca="1">IF($A488&gt;$H$4+1,"",OFFSET('FUNDS DATA'!D485,SELECTED!$G$4-1,0))</f>
        <v/>
      </c>
    </row>
    <row r="489" spans="1:5" x14ac:dyDescent="0.2">
      <c r="A489" s="126" t="str">
        <f t="shared" si="7"/>
        <v/>
      </c>
      <c r="B489" s="126" t="str">
        <f ca="1">IF($A489&gt;$H$4+1,"",OFFSET('FUNDS DATA'!A486,SELECTED!$G$4-1,0))</f>
        <v/>
      </c>
      <c r="C489" s="100" t="str">
        <f ca="1">IF($A489&gt;$H$4+1,"",OFFSET('FUNDS DATA'!B486,SELECTED!$G$4-1,0))</f>
        <v/>
      </c>
      <c r="D489" s="126" t="str">
        <f ca="1">IF($A489&gt;$H$4+1,"",OFFSET('FUNDS DATA'!C486,SELECTED!$G$4-1,0))</f>
        <v/>
      </c>
      <c r="E489" s="126" t="str">
        <f ca="1">IF($A489&gt;$H$4+1,"",OFFSET('FUNDS DATA'!D486,SELECTED!$G$4-1,0))</f>
        <v/>
      </c>
    </row>
    <row r="490" spans="1:5" x14ac:dyDescent="0.2">
      <c r="A490" s="126" t="str">
        <f t="shared" si="7"/>
        <v/>
      </c>
      <c r="B490" s="126" t="str">
        <f ca="1">IF($A490&gt;$H$4+1,"",OFFSET('FUNDS DATA'!A487,SELECTED!$G$4-1,0))</f>
        <v/>
      </c>
      <c r="C490" s="100" t="str">
        <f ca="1">IF($A490&gt;$H$4+1,"",OFFSET('FUNDS DATA'!B487,SELECTED!$G$4-1,0))</f>
        <v/>
      </c>
      <c r="D490" s="126" t="str">
        <f ca="1">IF($A490&gt;$H$4+1,"",OFFSET('FUNDS DATA'!C487,SELECTED!$G$4-1,0))</f>
        <v/>
      </c>
      <c r="E490" s="126" t="str">
        <f ca="1">IF($A490&gt;$H$4+1,"",OFFSET('FUNDS DATA'!D487,SELECTED!$G$4-1,0))</f>
        <v/>
      </c>
    </row>
    <row r="491" spans="1:5" x14ac:dyDescent="0.2">
      <c r="A491" s="126" t="str">
        <f t="shared" si="7"/>
        <v/>
      </c>
      <c r="B491" s="126" t="str">
        <f ca="1">IF($A491&gt;$H$4+1,"",OFFSET('FUNDS DATA'!A488,SELECTED!$G$4-1,0))</f>
        <v/>
      </c>
      <c r="C491" s="100" t="str">
        <f ca="1">IF($A491&gt;$H$4+1,"",OFFSET('FUNDS DATA'!B488,SELECTED!$G$4-1,0))</f>
        <v/>
      </c>
      <c r="D491" s="126" t="str">
        <f ca="1">IF($A491&gt;$H$4+1,"",OFFSET('FUNDS DATA'!C488,SELECTED!$G$4-1,0))</f>
        <v/>
      </c>
      <c r="E491" s="126" t="str">
        <f ca="1">IF($A491&gt;$H$4+1,"",OFFSET('FUNDS DATA'!D488,SELECTED!$G$4-1,0))</f>
        <v/>
      </c>
    </row>
    <row r="492" spans="1:5" x14ac:dyDescent="0.2">
      <c r="A492" s="126" t="str">
        <f t="shared" si="7"/>
        <v/>
      </c>
      <c r="B492" s="126" t="str">
        <f ca="1">IF($A492&gt;$H$4+1,"",OFFSET('FUNDS DATA'!A489,SELECTED!$G$4-1,0))</f>
        <v/>
      </c>
      <c r="C492" s="100" t="str">
        <f ca="1">IF($A492&gt;$H$4+1,"",OFFSET('FUNDS DATA'!B489,SELECTED!$G$4-1,0))</f>
        <v/>
      </c>
      <c r="D492" s="126" t="str">
        <f ca="1">IF($A492&gt;$H$4+1,"",OFFSET('FUNDS DATA'!C489,SELECTED!$G$4-1,0))</f>
        <v/>
      </c>
      <c r="E492" s="126" t="str">
        <f ca="1">IF($A492&gt;$H$4+1,"",OFFSET('FUNDS DATA'!D489,SELECTED!$G$4-1,0))</f>
        <v/>
      </c>
    </row>
    <row r="493" spans="1:5" x14ac:dyDescent="0.2">
      <c r="A493" s="126" t="str">
        <f t="shared" si="7"/>
        <v/>
      </c>
      <c r="B493" s="126" t="str">
        <f ca="1">IF($A493&gt;$H$4+1,"",OFFSET('FUNDS DATA'!A490,SELECTED!$G$4-1,0))</f>
        <v/>
      </c>
      <c r="C493" s="100" t="str">
        <f ca="1">IF($A493&gt;$H$4+1,"",OFFSET('FUNDS DATA'!B490,SELECTED!$G$4-1,0))</f>
        <v/>
      </c>
      <c r="D493" s="126" t="str">
        <f ca="1">IF($A493&gt;$H$4+1,"",OFFSET('FUNDS DATA'!C490,SELECTED!$G$4-1,0))</f>
        <v/>
      </c>
      <c r="E493" s="126" t="str">
        <f ca="1">IF($A493&gt;$H$4+1,"",OFFSET('FUNDS DATA'!D490,SELECTED!$G$4-1,0))</f>
        <v/>
      </c>
    </row>
    <row r="494" spans="1:5" x14ac:dyDescent="0.2">
      <c r="A494" s="126" t="str">
        <f t="shared" si="7"/>
        <v/>
      </c>
      <c r="B494" s="126" t="str">
        <f ca="1">IF($A494&gt;$H$4+1,"",OFFSET('FUNDS DATA'!A491,SELECTED!$G$4-1,0))</f>
        <v/>
      </c>
      <c r="C494" s="100" t="str">
        <f ca="1">IF($A494&gt;$H$4+1,"",OFFSET('FUNDS DATA'!B491,SELECTED!$G$4-1,0))</f>
        <v/>
      </c>
      <c r="D494" s="126" t="str">
        <f ca="1">IF($A494&gt;$H$4+1,"",OFFSET('FUNDS DATA'!C491,SELECTED!$G$4-1,0))</f>
        <v/>
      </c>
      <c r="E494" s="126" t="str">
        <f ca="1">IF($A494&gt;$H$4+1,"",OFFSET('FUNDS DATA'!D491,SELECTED!$G$4-1,0))</f>
        <v/>
      </c>
    </row>
    <row r="495" spans="1:5" x14ac:dyDescent="0.2">
      <c r="A495" s="126" t="str">
        <f t="shared" si="7"/>
        <v/>
      </c>
      <c r="B495" s="126" t="str">
        <f ca="1">IF($A495&gt;$H$4+1,"",OFFSET('FUNDS DATA'!A492,SELECTED!$G$4-1,0))</f>
        <v/>
      </c>
      <c r="C495" s="100" t="str">
        <f ca="1">IF($A495&gt;$H$4+1,"",OFFSET('FUNDS DATA'!B492,SELECTED!$G$4-1,0))</f>
        <v/>
      </c>
      <c r="D495" s="126" t="str">
        <f ca="1">IF($A495&gt;$H$4+1,"",OFFSET('FUNDS DATA'!C492,SELECTED!$G$4-1,0))</f>
        <v/>
      </c>
      <c r="E495" s="126" t="str">
        <f ca="1">IF($A495&gt;$H$4+1,"",OFFSET('FUNDS DATA'!D492,SELECTED!$G$4-1,0))</f>
        <v/>
      </c>
    </row>
    <row r="496" spans="1:5" x14ac:dyDescent="0.2">
      <c r="A496" s="126" t="str">
        <f t="shared" si="7"/>
        <v/>
      </c>
      <c r="B496" s="126" t="str">
        <f ca="1">IF($A496&gt;$H$4+1,"",OFFSET('FUNDS DATA'!A493,SELECTED!$G$4-1,0))</f>
        <v/>
      </c>
      <c r="C496" s="100" t="str">
        <f ca="1">IF($A496&gt;$H$4+1,"",OFFSET('FUNDS DATA'!B493,SELECTED!$G$4-1,0))</f>
        <v/>
      </c>
      <c r="D496" s="126" t="str">
        <f ca="1">IF($A496&gt;$H$4+1,"",OFFSET('FUNDS DATA'!C493,SELECTED!$G$4-1,0))</f>
        <v/>
      </c>
      <c r="E496" s="126" t="str">
        <f ca="1">IF($A496&gt;$H$4+1,"",OFFSET('FUNDS DATA'!D493,SELECTED!$G$4-1,0))</f>
        <v/>
      </c>
    </row>
    <row r="497" spans="1:5" x14ac:dyDescent="0.2">
      <c r="A497" s="126" t="str">
        <f t="shared" si="7"/>
        <v/>
      </c>
      <c r="B497" s="126" t="str">
        <f ca="1">IF($A497&gt;$H$4+1,"",OFFSET('FUNDS DATA'!A494,SELECTED!$G$4-1,0))</f>
        <v/>
      </c>
      <c r="C497" s="100" t="str">
        <f ca="1">IF($A497&gt;$H$4+1,"",OFFSET('FUNDS DATA'!B494,SELECTED!$G$4-1,0))</f>
        <v/>
      </c>
      <c r="D497" s="126" t="str">
        <f ca="1">IF($A497&gt;$H$4+1,"",OFFSET('FUNDS DATA'!C494,SELECTED!$G$4-1,0))</f>
        <v/>
      </c>
      <c r="E497" s="126" t="str">
        <f ca="1">IF($A497&gt;$H$4+1,"",OFFSET('FUNDS DATA'!D494,SELECTED!$G$4-1,0))</f>
        <v/>
      </c>
    </row>
    <row r="498" spans="1:5" x14ac:dyDescent="0.2">
      <c r="A498" s="126" t="str">
        <f t="shared" si="7"/>
        <v/>
      </c>
      <c r="B498" s="126" t="str">
        <f ca="1">IF($A498&gt;$H$4+1,"",OFFSET('FUNDS DATA'!A495,SELECTED!$G$4-1,0))</f>
        <v/>
      </c>
      <c r="C498" s="100" t="str">
        <f ca="1">IF($A498&gt;$H$4+1,"",OFFSET('FUNDS DATA'!B495,SELECTED!$G$4-1,0))</f>
        <v/>
      </c>
      <c r="D498" s="126" t="str">
        <f ca="1">IF($A498&gt;$H$4+1,"",OFFSET('FUNDS DATA'!C495,SELECTED!$G$4-1,0))</f>
        <v/>
      </c>
      <c r="E498" s="126" t="str">
        <f ca="1">IF($A498&gt;$H$4+1,"",OFFSET('FUNDS DATA'!D495,SELECTED!$G$4-1,0))</f>
        <v/>
      </c>
    </row>
    <row r="499" spans="1:5" x14ac:dyDescent="0.2">
      <c r="A499" s="126" t="str">
        <f t="shared" si="7"/>
        <v/>
      </c>
      <c r="B499" s="126" t="str">
        <f ca="1">IF($A499&gt;$H$4+1,"",OFFSET('FUNDS DATA'!A496,SELECTED!$G$4-1,0))</f>
        <v/>
      </c>
      <c r="C499" s="100" t="str">
        <f ca="1">IF($A499&gt;$H$4+1,"",OFFSET('FUNDS DATA'!B496,SELECTED!$G$4-1,0))</f>
        <v/>
      </c>
      <c r="D499" s="126" t="str">
        <f ca="1">IF($A499&gt;$H$4+1,"",OFFSET('FUNDS DATA'!C496,SELECTED!$G$4-1,0))</f>
        <v/>
      </c>
      <c r="E499" s="126" t="str">
        <f ca="1">IF($A499&gt;$H$4+1,"",OFFSET('FUNDS DATA'!D496,SELECTED!$G$4-1,0))</f>
        <v/>
      </c>
    </row>
    <row r="500" spans="1:5" x14ac:dyDescent="0.2">
      <c r="A500" s="126" t="str">
        <f t="shared" si="7"/>
        <v/>
      </c>
      <c r="B500" s="126" t="str">
        <f ca="1">IF($A500&gt;$H$4+1,"",OFFSET('FUNDS DATA'!A497,SELECTED!$G$4-1,0))</f>
        <v/>
      </c>
      <c r="C500" s="100" t="str">
        <f ca="1">IF($A500&gt;$H$4+1,"",OFFSET('FUNDS DATA'!B497,SELECTED!$G$4-1,0))</f>
        <v/>
      </c>
      <c r="D500" s="126" t="str">
        <f ca="1">IF($A500&gt;$H$4+1,"",OFFSET('FUNDS DATA'!C497,SELECTED!$G$4-1,0))</f>
        <v/>
      </c>
      <c r="E500" s="126" t="str">
        <f ca="1">IF($A500&gt;$H$4+1,"",OFFSET('FUNDS DATA'!D497,SELECTED!$G$4-1,0))</f>
        <v/>
      </c>
    </row>
    <row r="501" spans="1:5" x14ac:dyDescent="0.2">
      <c r="A501" s="126" t="str">
        <f t="shared" si="7"/>
        <v/>
      </c>
      <c r="B501" s="126" t="str">
        <f ca="1">IF($A501&gt;$H$4+1,"",OFFSET('FUNDS DATA'!A498,SELECTED!$G$4-1,0))</f>
        <v/>
      </c>
      <c r="C501" s="100" t="str">
        <f ca="1">IF($A501&gt;$H$4+1,"",OFFSET('FUNDS DATA'!B498,SELECTED!$G$4-1,0))</f>
        <v/>
      </c>
      <c r="D501" s="126" t="str">
        <f ca="1">IF($A501&gt;$H$4+1,"",OFFSET('FUNDS DATA'!C498,SELECTED!$G$4-1,0))</f>
        <v/>
      </c>
      <c r="E501" s="126" t="str">
        <f ca="1">IF($A501&gt;$H$4+1,"",OFFSET('FUNDS DATA'!D498,SELECTED!$G$4-1,0))</f>
        <v/>
      </c>
    </row>
    <row r="502" spans="1:5" x14ac:dyDescent="0.2">
      <c r="A502" s="126" t="str">
        <f t="shared" si="7"/>
        <v/>
      </c>
      <c r="B502" s="126" t="str">
        <f ca="1">IF($A502&gt;$H$4+1,"",OFFSET('FUNDS DATA'!A499,SELECTED!$G$4-1,0))</f>
        <v/>
      </c>
      <c r="C502" s="100" t="str">
        <f ca="1">IF($A502&gt;$H$4+1,"",OFFSET('FUNDS DATA'!B499,SELECTED!$G$4-1,0))</f>
        <v/>
      </c>
      <c r="D502" s="126" t="str">
        <f ca="1">IF($A502&gt;$H$4+1,"",OFFSET('FUNDS DATA'!C499,SELECTED!$G$4-1,0))</f>
        <v/>
      </c>
      <c r="E502" s="126" t="str">
        <f ca="1">IF($A502&gt;$H$4+1,"",OFFSET('FUNDS DATA'!D499,SELECTED!$G$4-1,0))</f>
        <v/>
      </c>
    </row>
    <row r="503" spans="1:5" x14ac:dyDescent="0.2">
      <c r="A503" s="126" t="str">
        <f t="shared" si="7"/>
        <v/>
      </c>
      <c r="B503" s="126" t="str">
        <f ca="1">IF($A503&gt;$H$4+1,"",OFFSET('FUNDS DATA'!A500,SELECTED!$G$4-1,0))</f>
        <v/>
      </c>
      <c r="C503" s="100" t="str">
        <f ca="1">IF($A503&gt;$H$4+1,"",OFFSET('FUNDS DATA'!B500,SELECTED!$G$4-1,0))</f>
        <v/>
      </c>
      <c r="D503" s="126" t="str">
        <f ca="1">IF($A503&gt;$H$4+1,"",OFFSET('FUNDS DATA'!C500,SELECTED!$G$4-1,0))</f>
        <v/>
      </c>
      <c r="E503" s="126" t="str">
        <f ca="1">IF($A503&gt;$H$4+1,"",OFFSET('FUNDS DATA'!D500,SELECTED!$G$4-1,0))</f>
        <v/>
      </c>
    </row>
    <row r="504" spans="1:5" x14ac:dyDescent="0.2">
      <c r="A504" s="126" t="str">
        <f t="shared" si="7"/>
        <v/>
      </c>
      <c r="B504" s="126" t="str">
        <f ca="1">IF($A504&gt;$H$4+1,"",OFFSET('FUNDS DATA'!A501,SELECTED!$G$4-1,0))</f>
        <v/>
      </c>
      <c r="C504" s="100" t="str">
        <f ca="1">IF($A504&gt;$H$4+1,"",OFFSET('FUNDS DATA'!B501,SELECTED!$G$4-1,0))</f>
        <v/>
      </c>
      <c r="D504" s="126" t="str">
        <f ca="1">IF($A504&gt;$H$4+1,"",OFFSET('FUNDS DATA'!C501,SELECTED!$G$4-1,0))</f>
        <v/>
      </c>
      <c r="E504" s="126" t="str">
        <f ca="1">IF($A504&gt;$H$4+1,"",OFFSET('FUNDS DATA'!D501,SELECTED!$G$4-1,0))</f>
        <v/>
      </c>
    </row>
    <row r="505" spans="1:5" x14ac:dyDescent="0.2">
      <c r="A505" s="126" t="str">
        <f t="shared" si="7"/>
        <v/>
      </c>
      <c r="B505" s="126" t="str">
        <f ca="1">IF($A505&gt;$H$4+1,"",OFFSET('FUNDS DATA'!A502,SELECTED!$G$4-1,0))</f>
        <v/>
      </c>
      <c r="C505" s="100" t="str">
        <f ca="1">IF($A505&gt;$H$4+1,"",OFFSET('FUNDS DATA'!B502,SELECTED!$G$4-1,0))</f>
        <v/>
      </c>
      <c r="D505" s="126" t="str">
        <f ca="1">IF($A505&gt;$H$4+1,"",OFFSET('FUNDS DATA'!C502,SELECTED!$G$4-1,0))</f>
        <v/>
      </c>
      <c r="E505" s="126" t="str">
        <f ca="1">IF($A505&gt;$H$4+1,"",OFFSET('FUNDS DATA'!D502,SELECTED!$G$4-1,0))</f>
        <v/>
      </c>
    </row>
    <row r="506" spans="1:5" x14ac:dyDescent="0.2">
      <c r="A506" s="126" t="str">
        <f t="shared" si="7"/>
        <v/>
      </c>
      <c r="B506" s="126" t="str">
        <f ca="1">IF($A506&gt;$H$4+1,"",OFFSET('FUNDS DATA'!A503,SELECTED!$G$4-1,0))</f>
        <v/>
      </c>
      <c r="C506" s="100" t="str">
        <f ca="1">IF($A506&gt;$H$4+1,"",OFFSET('FUNDS DATA'!B503,SELECTED!$G$4-1,0))</f>
        <v/>
      </c>
      <c r="D506" s="126" t="str">
        <f ca="1">IF($A506&gt;$H$4+1,"",OFFSET('FUNDS DATA'!C503,SELECTED!$G$4-1,0))</f>
        <v/>
      </c>
      <c r="E506" s="126" t="str">
        <f ca="1">IF($A506&gt;$H$4+1,"",OFFSET('FUNDS DATA'!D503,SELECTED!$G$4-1,0))</f>
        <v/>
      </c>
    </row>
    <row r="507" spans="1:5" x14ac:dyDescent="0.2">
      <c r="A507" s="126" t="str">
        <f t="shared" si="7"/>
        <v/>
      </c>
      <c r="B507" s="126" t="str">
        <f ca="1">IF($A507&gt;$H$4+1,"",OFFSET('FUNDS DATA'!A504,SELECTED!$G$4-1,0))</f>
        <v/>
      </c>
      <c r="C507" s="100" t="str">
        <f ca="1">IF($A507&gt;$H$4+1,"",OFFSET('FUNDS DATA'!B504,SELECTED!$G$4-1,0))</f>
        <v/>
      </c>
      <c r="D507" s="126" t="str">
        <f ca="1">IF($A507&gt;$H$4+1,"",OFFSET('FUNDS DATA'!C504,SELECTED!$G$4-1,0))</f>
        <v/>
      </c>
      <c r="E507" s="126" t="str">
        <f ca="1">IF($A507&gt;$H$4+1,"",OFFSET('FUNDS DATA'!D504,SELECTED!$G$4-1,0))</f>
        <v/>
      </c>
    </row>
    <row r="508" spans="1:5" x14ac:dyDescent="0.2">
      <c r="A508" s="126" t="str">
        <f t="shared" si="7"/>
        <v/>
      </c>
      <c r="B508" s="126" t="str">
        <f ca="1">IF($A508&gt;$H$4+1,"",OFFSET('FUNDS DATA'!A505,SELECTED!$G$4-1,0))</f>
        <v/>
      </c>
      <c r="C508" s="100" t="str">
        <f ca="1">IF($A508&gt;$H$4+1,"",OFFSET('FUNDS DATA'!B505,SELECTED!$G$4-1,0))</f>
        <v/>
      </c>
      <c r="D508" s="126" t="str">
        <f ca="1">IF($A508&gt;$H$4+1,"",OFFSET('FUNDS DATA'!C505,SELECTED!$G$4-1,0))</f>
        <v/>
      </c>
      <c r="E508" s="126" t="str">
        <f ca="1">IF($A508&gt;$H$4+1,"",OFFSET('FUNDS DATA'!D505,SELECTED!$G$4-1,0))</f>
        <v/>
      </c>
    </row>
    <row r="509" spans="1:5" x14ac:dyDescent="0.2">
      <c r="A509" s="126" t="str">
        <f t="shared" si="7"/>
        <v/>
      </c>
      <c r="B509" s="126" t="str">
        <f ca="1">IF($A509&gt;$H$4+1,"",OFFSET('FUNDS DATA'!A506,SELECTED!$G$4-1,0))</f>
        <v/>
      </c>
      <c r="C509" s="100" t="str">
        <f ca="1">IF($A509&gt;$H$4+1,"",OFFSET('FUNDS DATA'!B506,SELECTED!$G$4-1,0))</f>
        <v/>
      </c>
      <c r="D509" s="126" t="str">
        <f ca="1">IF($A509&gt;$H$4+1,"",OFFSET('FUNDS DATA'!C506,SELECTED!$G$4-1,0))</f>
        <v/>
      </c>
      <c r="E509" s="126" t="str">
        <f ca="1">IF($A509&gt;$H$4+1,"",OFFSET('FUNDS DATA'!D506,SELECTED!$G$4-1,0))</f>
        <v/>
      </c>
    </row>
    <row r="510" spans="1:5" x14ac:dyDescent="0.2">
      <c r="A510" s="126" t="str">
        <f t="shared" si="7"/>
        <v/>
      </c>
      <c r="B510" s="126" t="str">
        <f ca="1">IF($A510&gt;$H$4+1,"",OFFSET('FUNDS DATA'!A507,SELECTED!$G$4-1,0))</f>
        <v/>
      </c>
      <c r="C510" s="100" t="str">
        <f ca="1">IF($A510&gt;$H$4+1,"",OFFSET('FUNDS DATA'!B507,SELECTED!$G$4-1,0))</f>
        <v/>
      </c>
      <c r="D510" s="126" t="str">
        <f ca="1">IF($A510&gt;$H$4+1,"",OFFSET('FUNDS DATA'!C507,SELECTED!$G$4-1,0))</f>
        <v/>
      </c>
      <c r="E510" s="126" t="str">
        <f ca="1">IF($A510&gt;$H$4+1,"",OFFSET('FUNDS DATA'!D507,SELECTED!$G$4-1,0))</f>
        <v/>
      </c>
    </row>
    <row r="511" spans="1:5" x14ac:dyDescent="0.2">
      <c r="A511" s="126" t="str">
        <f t="shared" si="7"/>
        <v/>
      </c>
      <c r="B511" s="126" t="str">
        <f ca="1">IF($A511&gt;$H$4+1,"",OFFSET('FUNDS DATA'!A508,SELECTED!$G$4-1,0))</f>
        <v/>
      </c>
      <c r="C511" s="100" t="str">
        <f ca="1">IF($A511&gt;$H$4+1,"",OFFSET('FUNDS DATA'!B508,SELECTED!$G$4-1,0))</f>
        <v/>
      </c>
      <c r="D511" s="126" t="str">
        <f ca="1">IF($A511&gt;$H$4+1,"",OFFSET('FUNDS DATA'!C508,SELECTED!$G$4-1,0))</f>
        <v/>
      </c>
      <c r="E511" s="126" t="str">
        <f ca="1">IF($A511&gt;$H$4+1,"",OFFSET('FUNDS DATA'!D508,SELECTED!$G$4-1,0))</f>
        <v/>
      </c>
    </row>
    <row r="512" spans="1:5" x14ac:dyDescent="0.2">
      <c r="A512" s="126" t="str">
        <f t="shared" si="7"/>
        <v/>
      </c>
      <c r="B512" s="126" t="str">
        <f ca="1">IF($A512&gt;$H$4+1,"",OFFSET('FUNDS DATA'!A509,SELECTED!$G$4-1,0))</f>
        <v/>
      </c>
      <c r="C512" s="100" t="str">
        <f ca="1">IF($A512&gt;$H$4+1,"",OFFSET('FUNDS DATA'!B509,SELECTED!$G$4-1,0))</f>
        <v/>
      </c>
      <c r="D512" s="126" t="str">
        <f ca="1">IF($A512&gt;$H$4+1,"",OFFSET('FUNDS DATA'!C509,SELECTED!$G$4-1,0))</f>
        <v/>
      </c>
      <c r="E512" s="126" t="str">
        <f ca="1">IF($A512&gt;$H$4+1,"",OFFSET('FUNDS DATA'!D509,SELECTED!$G$4-1,0))</f>
        <v/>
      </c>
    </row>
    <row r="513" spans="1:5" x14ac:dyDescent="0.2">
      <c r="A513" s="126" t="str">
        <f t="shared" si="7"/>
        <v/>
      </c>
      <c r="B513" s="126" t="str">
        <f ca="1">IF($A513&gt;$H$4+1,"",OFFSET('FUNDS DATA'!A510,SELECTED!$G$4-1,0))</f>
        <v/>
      </c>
      <c r="C513" s="100" t="str">
        <f ca="1">IF($A513&gt;$H$4+1,"",OFFSET('FUNDS DATA'!B510,SELECTED!$G$4-1,0))</f>
        <v/>
      </c>
      <c r="D513" s="126" t="str">
        <f ca="1">IF($A513&gt;$H$4+1,"",OFFSET('FUNDS DATA'!C510,SELECTED!$G$4-1,0))</f>
        <v/>
      </c>
      <c r="E513" s="126" t="str">
        <f ca="1">IF($A513&gt;$H$4+1,"",OFFSET('FUNDS DATA'!D510,SELECTED!$G$4-1,0))</f>
        <v/>
      </c>
    </row>
    <row r="514" spans="1:5" x14ac:dyDescent="0.2">
      <c r="A514" s="126" t="str">
        <f t="shared" si="7"/>
        <v/>
      </c>
      <c r="B514" s="126" t="str">
        <f ca="1">IF($A514&gt;$H$4+1,"",OFFSET('FUNDS DATA'!A511,SELECTED!$G$4-1,0))</f>
        <v/>
      </c>
      <c r="C514" s="100" t="str">
        <f ca="1">IF($A514&gt;$H$4+1,"",OFFSET('FUNDS DATA'!B511,SELECTED!$G$4-1,0))</f>
        <v/>
      </c>
      <c r="D514" s="126" t="str">
        <f ca="1">IF($A514&gt;$H$4+1,"",OFFSET('FUNDS DATA'!C511,SELECTED!$G$4-1,0))</f>
        <v/>
      </c>
      <c r="E514" s="126" t="str">
        <f ca="1">IF($A514&gt;$H$4+1,"",OFFSET('FUNDS DATA'!D511,SELECTED!$G$4-1,0))</f>
        <v/>
      </c>
    </row>
    <row r="515" spans="1:5" x14ac:dyDescent="0.2">
      <c r="A515" s="126" t="str">
        <f t="shared" si="7"/>
        <v/>
      </c>
      <c r="B515" s="126" t="str">
        <f ca="1">IF($A515&gt;$H$4+1,"",OFFSET('FUNDS DATA'!A512,SELECTED!$G$4-1,0))</f>
        <v/>
      </c>
      <c r="C515" s="100" t="str">
        <f ca="1">IF($A515&gt;$H$4+1,"",OFFSET('FUNDS DATA'!B512,SELECTED!$G$4-1,0))</f>
        <v/>
      </c>
      <c r="D515" s="126" t="str">
        <f ca="1">IF($A515&gt;$H$4+1,"",OFFSET('FUNDS DATA'!C512,SELECTED!$G$4-1,0))</f>
        <v/>
      </c>
      <c r="E515" s="126" t="str">
        <f ca="1">IF($A515&gt;$H$4+1,"",OFFSET('FUNDS DATA'!D512,SELECTED!$G$4-1,0))</f>
        <v/>
      </c>
    </row>
    <row r="516" spans="1:5" x14ac:dyDescent="0.2">
      <c r="A516" s="126" t="str">
        <f t="shared" si="7"/>
        <v/>
      </c>
      <c r="B516" s="126" t="str">
        <f ca="1">IF($A516&gt;$H$4+1,"",OFFSET('FUNDS DATA'!A513,SELECTED!$G$4-1,0))</f>
        <v/>
      </c>
      <c r="C516" s="100" t="str">
        <f ca="1">IF($A516&gt;$H$4+1,"",OFFSET('FUNDS DATA'!B513,SELECTED!$G$4-1,0))</f>
        <v/>
      </c>
      <c r="D516" s="126" t="str">
        <f ca="1">IF($A516&gt;$H$4+1,"",OFFSET('FUNDS DATA'!C513,SELECTED!$G$4-1,0))</f>
        <v/>
      </c>
      <c r="E516" s="126" t="str">
        <f ca="1">IF($A516&gt;$H$4+1,"",OFFSET('FUNDS DATA'!D513,SELECTED!$G$4-1,0))</f>
        <v/>
      </c>
    </row>
    <row r="517" spans="1:5" x14ac:dyDescent="0.2">
      <c r="A517" s="126" t="str">
        <f t="shared" si="7"/>
        <v/>
      </c>
      <c r="B517" s="126" t="str">
        <f ca="1">IF($A517&gt;$H$4+1,"",OFFSET('FUNDS DATA'!A514,SELECTED!$G$4-1,0))</f>
        <v/>
      </c>
      <c r="C517" s="100" t="str">
        <f ca="1">IF($A517&gt;$H$4+1,"",OFFSET('FUNDS DATA'!B514,SELECTED!$G$4-1,0))</f>
        <v/>
      </c>
      <c r="D517" s="126" t="str">
        <f ca="1">IF($A517&gt;$H$4+1,"",OFFSET('FUNDS DATA'!C514,SELECTED!$G$4-1,0))</f>
        <v/>
      </c>
      <c r="E517" s="126" t="str">
        <f ca="1">IF($A517&gt;$H$4+1,"",OFFSET('FUNDS DATA'!D514,SELECTED!$G$4-1,0))</f>
        <v/>
      </c>
    </row>
    <row r="518" spans="1:5" x14ac:dyDescent="0.2">
      <c r="A518" s="126" t="str">
        <f t="shared" ref="A518:A581" si="8">IF(A517&lt;$H$4,A517+1,"")</f>
        <v/>
      </c>
      <c r="B518" s="126" t="str">
        <f ca="1">IF($A518&gt;$H$4+1,"",OFFSET('FUNDS DATA'!A515,SELECTED!$G$4-1,0))</f>
        <v/>
      </c>
      <c r="C518" s="100" t="str">
        <f ca="1">IF($A518&gt;$H$4+1,"",OFFSET('FUNDS DATA'!B515,SELECTED!$G$4-1,0))</f>
        <v/>
      </c>
      <c r="D518" s="126" t="str">
        <f ca="1">IF($A518&gt;$H$4+1,"",OFFSET('FUNDS DATA'!C515,SELECTED!$G$4-1,0))</f>
        <v/>
      </c>
      <c r="E518" s="126" t="str">
        <f ca="1">IF($A518&gt;$H$4+1,"",OFFSET('FUNDS DATA'!D515,SELECTED!$G$4-1,0))</f>
        <v/>
      </c>
    </row>
    <row r="519" spans="1:5" x14ac:dyDescent="0.2">
      <c r="A519" s="126" t="str">
        <f t="shared" si="8"/>
        <v/>
      </c>
      <c r="B519" s="126" t="str">
        <f ca="1">IF($A519&gt;$H$4+1,"",OFFSET('FUNDS DATA'!A516,SELECTED!$G$4-1,0))</f>
        <v/>
      </c>
      <c r="C519" s="100" t="str">
        <f ca="1">IF($A519&gt;$H$4+1,"",OFFSET('FUNDS DATA'!B516,SELECTED!$G$4-1,0))</f>
        <v/>
      </c>
      <c r="D519" s="126" t="str">
        <f ca="1">IF($A519&gt;$H$4+1,"",OFFSET('FUNDS DATA'!C516,SELECTED!$G$4-1,0))</f>
        <v/>
      </c>
      <c r="E519" s="126" t="str">
        <f ca="1">IF($A519&gt;$H$4+1,"",OFFSET('FUNDS DATA'!D516,SELECTED!$G$4-1,0))</f>
        <v/>
      </c>
    </row>
    <row r="520" spans="1:5" x14ac:dyDescent="0.2">
      <c r="A520" s="126" t="str">
        <f t="shared" si="8"/>
        <v/>
      </c>
      <c r="B520" s="126" t="str">
        <f ca="1">IF($A520&gt;$H$4+1,"",OFFSET('FUNDS DATA'!A517,SELECTED!$G$4-1,0))</f>
        <v/>
      </c>
      <c r="C520" s="100" t="str">
        <f ca="1">IF($A520&gt;$H$4+1,"",OFFSET('FUNDS DATA'!B517,SELECTED!$G$4-1,0))</f>
        <v/>
      </c>
      <c r="D520" s="126" t="str">
        <f ca="1">IF($A520&gt;$H$4+1,"",OFFSET('FUNDS DATA'!C517,SELECTED!$G$4-1,0))</f>
        <v/>
      </c>
      <c r="E520" s="126" t="str">
        <f ca="1">IF($A520&gt;$H$4+1,"",OFFSET('FUNDS DATA'!D517,SELECTED!$G$4-1,0))</f>
        <v/>
      </c>
    </row>
    <row r="521" spans="1:5" x14ac:dyDescent="0.2">
      <c r="A521" s="126" t="str">
        <f t="shared" si="8"/>
        <v/>
      </c>
      <c r="B521" s="126" t="str">
        <f ca="1">IF($A521&gt;$H$4+1,"",OFFSET('FUNDS DATA'!A518,SELECTED!$G$4-1,0))</f>
        <v/>
      </c>
      <c r="C521" s="100" t="str">
        <f ca="1">IF($A521&gt;$H$4+1,"",OFFSET('FUNDS DATA'!B518,SELECTED!$G$4-1,0))</f>
        <v/>
      </c>
      <c r="D521" s="126" t="str">
        <f ca="1">IF($A521&gt;$H$4+1,"",OFFSET('FUNDS DATA'!C518,SELECTED!$G$4-1,0))</f>
        <v/>
      </c>
      <c r="E521" s="126" t="str">
        <f ca="1">IF($A521&gt;$H$4+1,"",OFFSET('FUNDS DATA'!D518,SELECTED!$G$4-1,0))</f>
        <v/>
      </c>
    </row>
    <row r="522" spans="1:5" x14ac:dyDescent="0.2">
      <c r="A522" s="126" t="str">
        <f t="shared" si="8"/>
        <v/>
      </c>
      <c r="B522" s="126" t="str">
        <f ca="1">IF($A522&gt;$H$4+1,"",OFFSET('FUNDS DATA'!A519,SELECTED!$G$4-1,0))</f>
        <v/>
      </c>
      <c r="C522" s="100" t="str">
        <f ca="1">IF($A522&gt;$H$4+1,"",OFFSET('FUNDS DATA'!B519,SELECTED!$G$4-1,0))</f>
        <v/>
      </c>
      <c r="D522" s="126" t="str">
        <f ca="1">IF($A522&gt;$H$4+1,"",OFFSET('FUNDS DATA'!C519,SELECTED!$G$4-1,0))</f>
        <v/>
      </c>
      <c r="E522" s="126" t="str">
        <f ca="1">IF($A522&gt;$H$4+1,"",OFFSET('FUNDS DATA'!D519,SELECTED!$G$4-1,0))</f>
        <v/>
      </c>
    </row>
    <row r="523" spans="1:5" x14ac:dyDescent="0.2">
      <c r="A523" s="126" t="str">
        <f t="shared" si="8"/>
        <v/>
      </c>
      <c r="B523" s="126" t="str">
        <f ca="1">IF($A523&gt;$H$4+1,"",OFFSET('FUNDS DATA'!A520,SELECTED!$G$4-1,0))</f>
        <v/>
      </c>
      <c r="C523" s="100" t="str">
        <f ca="1">IF($A523&gt;$H$4+1,"",OFFSET('FUNDS DATA'!B520,SELECTED!$G$4-1,0))</f>
        <v/>
      </c>
      <c r="D523" s="126" t="str">
        <f ca="1">IF($A523&gt;$H$4+1,"",OFFSET('FUNDS DATA'!C520,SELECTED!$G$4-1,0))</f>
        <v/>
      </c>
      <c r="E523" s="126" t="str">
        <f ca="1">IF($A523&gt;$H$4+1,"",OFFSET('FUNDS DATA'!D520,SELECTED!$G$4-1,0))</f>
        <v/>
      </c>
    </row>
    <row r="524" spans="1:5" x14ac:dyDescent="0.2">
      <c r="A524" s="126" t="str">
        <f t="shared" si="8"/>
        <v/>
      </c>
      <c r="B524" s="126" t="str">
        <f ca="1">IF($A524&gt;$H$4+1,"",OFFSET('FUNDS DATA'!A521,SELECTED!$G$4-1,0))</f>
        <v/>
      </c>
      <c r="C524" s="100" t="str">
        <f ca="1">IF($A524&gt;$H$4+1,"",OFFSET('FUNDS DATA'!B521,SELECTED!$G$4-1,0))</f>
        <v/>
      </c>
      <c r="D524" s="126" t="str">
        <f ca="1">IF($A524&gt;$H$4+1,"",OFFSET('FUNDS DATA'!C521,SELECTED!$G$4-1,0))</f>
        <v/>
      </c>
      <c r="E524" s="126" t="str">
        <f ca="1">IF($A524&gt;$H$4+1,"",OFFSET('FUNDS DATA'!D521,SELECTED!$G$4-1,0))</f>
        <v/>
      </c>
    </row>
    <row r="525" spans="1:5" x14ac:dyDescent="0.2">
      <c r="A525" s="126" t="str">
        <f t="shared" si="8"/>
        <v/>
      </c>
      <c r="B525" s="126" t="str">
        <f ca="1">IF($A525&gt;$H$4+1,"",OFFSET('FUNDS DATA'!A522,SELECTED!$G$4-1,0))</f>
        <v/>
      </c>
      <c r="C525" s="100" t="str">
        <f ca="1">IF($A525&gt;$H$4+1,"",OFFSET('FUNDS DATA'!B522,SELECTED!$G$4-1,0))</f>
        <v/>
      </c>
      <c r="D525" s="126" t="str">
        <f ca="1">IF($A525&gt;$H$4+1,"",OFFSET('FUNDS DATA'!C522,SELECTED!$G$4-1,0))</f>
        <v/>
      </c>
      <c r="E525" s="126" t="str">
        <f ca="1">IF($A525&gt;$H$4+1,"",OFFSET('FUNDS DATA'!D522,SELECTED!$G$4-1,0))</f>
        <v/>
      </c>
    </row>
    <row r="526" spans="1:5" x14ac:dyDescent="0.2">
      <c r="A526" s="126" t="str">
        <f t="shared" si="8"/>
        <v/>
      </c>
      <c r="B526" s="126" t="str">
        <f ca="1">IF($A526&gt;$H$4+1,"",OFFSET('FUNDS DATA'!A523,SELECTED!$G$4-1,0))</f>
        <v/>
      </c>
      <c r="C526" s="100" t="str">
        <f ca="1">IF($A526&gt;$H$4+1,"",OFFSET('FUNDS DATA'!B523,SELECTED!$G$4-1,0))</f>
        <v/>
      </c>
      <c r="D526" s="126" t="str">
        <f ca="1">IF($A526&gt;$H$4+1,"",OFFSET('FUNDS DATA'!C523,SELECTED!$G$4-1,0))</f>
        <v/>
      </c>
      <c r="E526" s="126" t="str">
        <f ca="1">IF($A526&gt;$H$4+1,"",OFFSET('FUNDS DATA'!D523,SELECTED!$G$4-1,0))</f>
        <v/>
      </c>
    </row>
    <row r="527" spans="1:5" x14ac:dyDescent="0.2">
      <c r="A527" s="126" t="str">
        <f t="shared" si="8"/>
        <v/>
      </c>
      <c r="B527" s="126" t="str">
        <f ca="1">IF($A527&gt;$H$4+1,"",OFFSET('FUNDS DATA'!A524,SELECTED!$G$4-1,0))</f>
        <v/>
      </c>
      <c r="C527" s="100" t="str">
        <f ca="1">IF($A527&gt;$H$4+1,"",OFFSET('FUNDS DATA'!B524,SELECTED!$G$4-1,0))</f>
        <v/>
      </c>
      <c r="D527" s="126" t="str">
        <f ca="1">IF($A527&gt;$H$4+1,"",OFFSET('FUNDS DATA'!C524,SELECTED!$G$4-1,0))</f>
        <v/>
      </c>
      <c r="E527" s="126" t="str">
        <f ca="1">IF($A527&gt;$H$4+1,"",OFFSET('FUNDS DATA'!D524,SELECTED!$G$4-1,0))</f>
        <v/>
      </c>
    </row>
    <row r="528" spans="1:5" x14ac:dyDescent="0.2">
      <c r="A528" s="126" t="str">
        <f t="shared" si="8"/>
        <v/>
      </c>
      <c r="B528" s="126" t="str">
        <f ca="1">IF($A528&gt;$H$4+1,"",OFFSET('FUNDS DATA'!A525,SELECTED!$G$4-1,0))</f>
        <v/>
      </c>
      <c r="C528" s="100" t="str">
        <f ca="1">IF($A528&gt;$H$4+1,"",OFFSET('FUNDS DATA'!B525,SELECTED!$G$4-1,0))</f>
        <v/>
      </c>
      <c r="D528" s="126" t="str">
        <f ca="1">IF($A528&gt;$H$4+1,"",OFFSET('FUNDS DATA'!C525,SELECTED!$G$4-1,0))</f>
        <v/>
      </c>
      <c r="E528" s="126" t="str">
        <f ca="1">IF($A528&gt;$H$4+1,"",OFFSET('FUNDS DATA'!D525,SELECTED!$G$4-1,0))</f>
        <v/>
      </c>
    </row>
    <row r="529" spans="1:5" x14ac:dyDescent="0.2">
      <c r="A529" s="126" t="str">
        <f t="shared" si="8"/>
        <v/>
      </c>
      <c r="B529" s="126" t="str">
        <f ca="1">IF($A529&gt;$H$4+1,"",OFFSET('FUNDS DATA'!A526,SELECTED!$G$4-1,0))</f>
        <v/>
      </c>
      <c r="C529" s="100" t="str">
        <f ca="1">IF($A529&gt;$H$4+1,"",OFFSET('FUNDS DATA'!B526,SELECTED!$G$4-1,0))</f>
        <v/>
      </c>
      <c r="D529" s="126" t="str">
        <f ca="1">IF($A529&gt;$H$4+1,"",OFFSET('FUNDS DATA'!C526,SELECTED!$G$4-1,0))</f>
        <v/>
      </c>
      <c r="E529" s="126" t="str">
        <f ca="1">IF($A529&gt;$H$4+1,"",OFFSET('FUNDS DATA'!D526,SELECTED!$G$4-1,0))</f>
        <v/>
      </c>
    </row>
    <row r="530" spans="1:5" x14ac:dyDescent="0.2">
      <c r="A530" s="126" t="str">
        <f t="shared" si="8"/>
        <v/>
      </c>
      <c r="B530" s="126" t="str">
        <f ca="1">IF($A530&gt;$H$4+1,"",OFFSET('FUNDS DATA'!A527,SELECTED!$G$4-1,0))</f>
        <v/>
      </c>
      <c r="C530" s="100" t="str">
        <f ca="1">IF($A530&gt;$H$4+1,"",OFFSET('FUNDS DATA'!B527,SELECTED!$G$4-1,0))</f>
        <v/>
      </c>
      <c r="D530" s="126" t="str">
        <f ca="1">IF($A530&gt;$H$4+1,"",OFFSET('FUNDS DATA'!C527,SELECTED!$G$4-1,0))</f>
        <v/>
      </c>
      <c r="E530" s="126" t="str">
        <f ca="1">IF($A530&gt;$H$4+1,"",OFFSET('FUNDS DATA'!D527,SELECTED!$G$4-1,0))</f>
        <v/>
      </c>
    </row>
    <row r="531" spans="1:5" x14ac:dyDescent="0.2">
      <c r="A531" s="126" t="str">
        <f t="shared" si="8"/>
        <v/>
      </c>
      <c r="B531" s="126" t="str">
        <f ca="1">IF($A531&gt;$H$4+1,"",OFFSET('FUNDS DATA'!A528,SELECTED!$G$4-1,0))</f>
        <v/>
      </c>
      <c r="C531" s="100" t="str">
        <f ca="1">IF($A531&gt;$H$4+1,"",OFFSET('FUNDS DATA'!B528,SELECTED!$G$4-1,0))</f>
        <v/>
      </c>
      <c r="D531" s="126" t="str">
        <f ca="1">IF($A531&gt;$H$4+1,"",OFFSET('FUNDS DATA'!C528,SELECTED!$G$4-1,0))</f>
        <v/>
      </c>
      <c r="E531" s="126" t="str">
        <f ca="1">IF($A531&gt;$H$4+1,"",OFFSET('FUNDS DATA'!D528,SELECTED!$G$4-1,0))</f>
        <v/>
      </c>
    </row>
    <row r="532" spans="1:5" x14ac:dyDescent="0.2">
      <c r="A532" s="126" t="str">
        <f t="shared" si="8"/>
        <v/>
      </c>
      <c r="B532" s="126" t="str">
        <f ca="1">IF($A532&gt;$H$4+1,"",OFFSET('FUNDS DATA'!A529,SELECTED!$G$4-1,0))</f>
        <v/>
      </c>
      <c r="C532" s="100" t="str">
        <f ca="1">IF($A532&gt;$H$4+1,"",OFFSET('FUNDS DATA'!B529,SELECTED!$G$4-1,0))</f>
        <v/>
      </c>
      <c r="D532" s="126" t="str">
        <f ca="1">IF($A532&gt;$H$4+1,"",OFFSET('FUNDS DATA'!C529,SELECTED!$G$4-1,0))</f>
        <v/>
      </c>
      <c r="E532" s="126" t="str">
        <f ca="1">IF($A532&gt;$H$4+1,"",OFFSET('FUNDS DATA'!D529,SELECTED!$G$4-1,0))</f>
        <v/>
      </c>
    </row>
    <row r="533" spans="1:5" x14ac:dyDescent="0.2">
      <c r="A533" s="126" t="str">
        <f t="shared" si="8"/>
        <v/>
      </c>
      <c r="B533" s="126" t="str">
        <f ca="1">IF($A533&gt;$H$4+1,"",OFFSET('FUNDS DATA'!A530,SELECTED!$G$4-1,0))</f>
        <v/>
      </c>
      <c r="C533" s="100" t="str">
        <f ca="1">IF($A533&gt;$H$4+1,"",OFFSET('FUNDS DATA'!B530,SELECTED!$G$4-1,0))</f>
        <v/>
      </c>
      <c r="D533" s="126" t="str">
        <f ca="1">IF($A533&gt;$H$4+1,"",OFFSET('FUNDS DATA'!C530,SELECTED!$G$4-1,0))</f>
        <v/>
      </c>
      <c r="E533" s="126" t="str">
        <f ca="1">IF($A533&gt;$H$4+1,"",OFFSET('FUNDS DATA'!D530,SELECTED!$G$4-1,0))</f>
        <v/>
      </c>
    </row>
    <row r="534" spans="1:5" x14ac:dyDescent="0.2">
      <c r="A534" s="126" t="str">
        <f t="shared" si="8"/>
        <v/>
      </c>
      <c r="B534" s="126" t="str">
        <f ca="1">IF($A534&gt;$H$4+1,"",OFFSET('FUNDS DATA'!A531,SELECTED!$G$4-1,0))</f>
        <v/>
      </c>
      <c r="C534" s="100" t="str">
        <f ca="1">IF($A534&gt;$H$4+1,"",OFFSET('FUNDS DATA'!B531,SELECTED!$G$4-1,0))</f>
        <v/>
      </c>
      <c r="D534" s="126" t="str">
        <f ca="1">IF($A534&gt;$H$4+1,"",OFFSET('FUNDS DATA'!C531,SELECTED!$G$4-1,0))</f>
        <v/>
      </c>
      <c r="E534" s="126" t="str">
        <f ca="1">IF($A534&gt;$H$4+1,"",OFFSET('FUNDS DATA'!D531,SELECTED!$G$4-1,0))</f>
        <v/>
      </c>
    </row>
    <row r="535" spans="1:5" x14ac:dyDescent="0.2">
      <c r="A535" s="126" t="str">
        <f t="shared" si="8"/>
        <v/>
      </c>
      <c r="B535" s="126" t="str">
        <f ca="1">IF($A535&gt;$H$4+1,"",OFFSET('FUNDS DATA'!A532,SELECTED!$G$4-1,0))</f>
        <v/>
      </c>
      <c r="C535" s="100" t="str">
        <f ca="1">IF($A535&gt;$H$4+1,"",OFFSET('FUNDS DATA'!B532,SELECTED!$G$4-1,0))</f>
        <v/>
      </c>
      <c r="D535" s="126" t="str">
        <f ca="1">IF($A535&gt;$H$4+1,"",OFFSET('FUNDS DATA'!C532,SELECTED!$G$4-1,0))</f>
        <v/>
      </c>
      <c r="E535" s="126" t="str">
        <f ca="1">IF($A535&gt;$H$4+1,"",OFFSET('FUNDS DATA'!D532,SELECTED!$G$4-1,0))</f>
        <v/>
      </c>
    </row>
    <row r="536" spans="1:5" x14ac:dyDescent="0.2">
      <c r="A536" s="126" t="str">
        <f t="shared" si="8"/>
        <v/>
      </c>
      <c r="B536" s="126" t="str">
        <f ca="1">IF($A536&gt;$H$4+1,"",OFFSET('FUNDS DATA'!A533,SELECTED!$G$4-1,0))</f>
        <v/>
      </c>
      <c r="C536" s="100" t="str">
        <f ca="1">IF($A536&gt;$H$4+1,"",OFFSET('FUNDS DATA'!B533,SELECTED!$G$4-1,0))</f>
        <v/>
      </c>
      <c r="D536" s="126" t="str">
        <f ca="1">IF($A536&gt;$H$4+1,"",OFFSET('FUNDS DATA'!C533,SELECTED!$G$4-1,0))</f>
        <v/>
      </c>
      <c r="E536" s="126" t="str">
        <f ca="1">IF($A536&gt;$H$4+1,"",OFFSET('FUNDS DATA'!D533,SELECTED!$G$4-1,0))</f>
        <v/>
      </c>
    </row>
    <row r="537" spans="1:5" x14ac:dyDescent="0.2">
      <c r="A537" s="126" t="str">
        <f t="shared" si="8"/>
        <v/>
      </c>
      <c r="B537" s="126" t="str">
        <f ca="1">IF($A537&gt;$H$4+1,"",OFFSET('FUNDS DATA'!A534,SELECTED!$G$4-1,0))</f>
        <v/>
      </c>
      <c r="C537" s="100" t="str">
        <f ca="1">IF($A537&gt;$H$4+1,"",OFFSET('FUNDS DATA'!B534,SELECTED!$G$4-1,0))</f>
        <v/>
      </c>
      <c r="D537" s="126" t="str">
        <f ca="1">IF($A537&gt;$H$4+1,"",OFFSET('FUNDS DATA'!C534,SELECTED!$G$4-1,0))</f>
        <v/>
      </c>
      <c r="E537" s="126" t="str">
        <f ca="1">IF($A537&gt;$H$4+1,"",OFFSET('FUNDS DATA'!D534,SELECTED!$G$4-1,0))</f>
        <v/>
      </c>
    </row>
    <row r="538" spans="1:5" x14ac:dyDescent="0.2">
      <c r="A538" s="126" t="str">
        <f t="shared" si="8"/>
        <v/>
      </c>
      <c r="B538" s="126" t="str">
        <f ca="1">IF($A538&gt;$H$4+1,"",OFFSET('FUNDS DATA'!A535,SELECTED!$G$4-1,0))</f>
        <v/>
      </c>
      <c r="C538" s="100" t="str">
        <f ca="1">IF($A538&gt;$H$4+1,"",OFFSET('FUNDS DATA'!B535,SELECTED!$G$4-1,0))</f>
        <v/>
      </c>
      <c r="D538" s="126" t="str">
        <f ca="1">IF($A538&gt;$H$4+1,"",OFFSET('FUNDS DATA'!C535,SELECTED!$G$4-1,0))</f>
        <v/>
      </c>
      <c r="E538" s="126" t="str">
        <f ca="1">IF($A538&gt;$H$4+1,"",OFFSET('FUNDS DATA'!D535,SELECTED!$G$4-1,0))</f>
        <v/>
      </c>
    </row>
    <row r="539" spans="1:5" x14ac:dyDescent="0.2">
      <c r="A539" s="126" t="str">
        <f t="shared" si="8"/>
        <v/>
      </c>
      <c r="B539" s="126" t="str">
        <f ca="1">IF($A539&gt;$H$4+1,"",OFFSET('FUNDS DATA'!A536,SELECTED!$G$4-1,0))</f>
        <v/>
      </c>
      <c r="C539" s="100" t="str">
        <f ca="1">IF($A539&gt;$H$4+1,"",OFFSET('FUNDS DATA'!B536,SELECTED!$G$4-1,0))</f>
        <v/>
      </c>
      <c r="D539" s="126" t="str">
        <f ca="1">IF($A539&gt;$H$4+1,"",OFFSET('FUNDS DATA'!C536,SELECTED!$G$4-1,0))</f>
        <v/>
      </c>
      <c r="E539" s="126" t="str">
        <f ca="1">IF($A539&gt;$H$4+1,"",OFFSET('FUNDS DATA'!D536,SELECTED!$G$4-1,0))</f>
        <v/>
      </c>
    </row>
    <row r="540" spans="1:5" x14ac:dyDescent="0.2">
      <c r="A540" s="126" t="str">
        <f t="shared" si="8"/>
        <v/>
      </c>
      <c r="B540" s="126" t="str">
        <f ca="1">IF($A540&gt;$H$4+1,"",OFFSET('FUNDS DATA'!A537,SELECTED!$G$4-1,0))</f>
        <v/>
      </c>
      <c r="C540" s="100" t="str">
        <f ca="1">IF($A540&gt;$H$4+1,"",OFFSET('FUNDS DATA'!B537,SELECTED!$G$4-1,0))</f>
        <v/>
      </c>
      <c r="D540" s="126" t="str">
        <f ca="1">IF($A540&gt;$H$4+1,"",OFFSET('FUNDS DATA'!C537,SELECTED!$G$4-1,0))</f>
        <v/>
      </c>
      <c r="E540" s="126" t="str">
        <f ca="1">IF($A540&gt;$H$4+1,"",OFFSET('FUNDS DATA'!D537,SELECTED!$G$4-1,0))</f>
        <v/>
      </c>
    </row>
    <row r="541" spans="1:5" x14ac:dyDescent="0.2">
      <c r="A541" s="126" t="str">
        <f t="shared" si="8"/>
        <v/>
      </c>
      <c r="B541" s="126" t="str">
        <f ca="1">IF($A541&gt;$H$4+1,"",OFFSET('FUNDS DATA'!A538,SELECTED!$G$4-1,0))</f>
        <v/>
      </c>
      <c r="C541" s="100" t="str">
        <f ca="1">IF($A541&gt;$H$4+1,"",OFFSET('FUNDS DATA'!B538,SELECTED!$G$4-1,0))</f>
        <v/>
      </c>
      <c r="D541" s="126" t="str">
        <f ca="1">IF($A541&gt;$H$4+1,"",OFFSET('FUNDS DATA'!C538,SELECTED!$G$4-1,0))</f>
        <v/>
      </c>
      <c r="E541" s="126" t="str">
        <f ca="1">IF($A541&gt;$H$4+1,"",OFFSET('FUNDS DATA'!D538,SELECTED!$G$4-1,0))</f>
        <v/>
      </c>
    </row>
    <row r="542" spans="1:5" x14ac:dyDescent="0.2">
      <c r="A542" s="126" t="str">
        <f t="shared" si="8"/>
        <v/>
      </c>
      <c r="B542" s="126" t="str">
        <f ca="1">IF($A542&gt;$H$4+1,"",OFFSET('FUNDS DATA'!A539,SELECTED!$G$4-1,0))</f>
        <v/>
      </c>
      <c r="C542" s="100" t="str">
        <f ca="1">IF($A542&gt;$H$4+1,"",OFFSET('FUNDS DATA'!B539,SELECTED!$G$4-1,0))</f>
        <v/>
      </c>
      <c r="D542" s="126" t="str">
        <f ca="1">IF($A542&gt;$H$4+1,"",OFFSET('FUNDS DATA'!C539,SELECTED!$G$4-1,0))</f>
        <v/>
      </c>
      <c r="E542" s="126" t="str">
        <f ca="1">IF($A542&gt;$H$4+1,"",OFFSET('FUNDS DATA'!D539,SELECTED!$G$4-1,0))</f>
        <v/>
      </c>
    </row>
    <row r="543" spans="1:5" x14ac:dyDescent="0.2">
      <c r="A543" s="126" t="str">
        <f t="shared" si="8"/>
        <v/>
      </c>
      <c r="B543" s="126" t="str">
        <f ca="1">IF($A543&gt;$H$4+1,"",OFFSET('FUNDS DATA'!A540,SELECTED!$G$4-1,0))</f>
        <v/>
      </c>
      <c r="C543" s="100" t="str">
        <f ca="1">IF($A543&gt;$H$4+1,"",OFFSET('FUNDS DATA'!B540,SELECTED!$G$4-1,0))</f>
        <v/>
      </c>
      <c r="D543" s="126" t="str">
        <f ca="1">IF($A543&gt;$H$4+1,"",OFFSET('FUNDS DATA'!C540,SELECTED!$G$4-1,0))</f>
        <v/>
      </c>
      <c r="E543" s="126" t="str">
        <f ca="1">IF($A543&gt;$H$4+1,"",OFFSET('FUNDS DATA'!D540,SELECTED!$G$4-1,0))</f>
        <v/>
      </c>
    </row>
    <row r="544" spans="1:5" x14ac:dyDescent="0.2">
      <c r="A544" s="126" t="str">
        <f t="shared" si="8"/>
        <v/>
      </c>
      <c r="B544" s="126" t="str">
        <f ca="1">IF($A544&gt;$H$4+1,"",OFFSET('FUNDS DATA'!A541,SELECTED!$G$4-1,0))</f>
        <v/>
      </c>
      <c r="C544" s="100" t="str">
        <f ca="1">IF($A544&gt;$H$4+1,"",OFFSET('FUNDS DATA'!B541,SELECTED!$G$4-1,0))</f>
        <v/>
      </c>
      <c r="D544" s="126" t="str">
        <f ca="1">IF($A544&gt;$H$4+1,"",OFFSET('FUNDS DATA'!C541,SELECTED!$G$4-1,0))</f>
        <v/>
      </c>
      <c r="E544" s="126" t="str">
        <f ca="1">IF($A544&gt;$H$4+1,"",OFFSET('FUNDS DATA'!D541,SELECTED!$G$4-1,0))</f>
        <v/>
      </c>
    </row>
    <row r="545" spans="1:5" x14ac:dyDescent="0.2">
      <c r="A545" s="126" t="str">
        <f t="shared" si="8"/>
        <v/>
      </c>
      <c r="B545" s="126" t="str">
        <f ca="1">IF($A545&gt;$H$4+1,"",OFFSET('FUNDS DATA'!A542,SELECTED!$G$4-1,0))</f>
        <v/>
      </c>
      <c r="C545" s="100" t="str">
        <f ca="1">IF($A545&gt;$H$4+1,"",OFFSET('FUNDS DATA'!B542,SELECTED!$G$4-1,0))</f>
        <v/>
      </c>
      <c r="D545" s="126" t="str">
        <f ca="1">IF($A545&gt;$H$4+1,"",OFFSET('FUNDS DATA'!C542,SELECTED!$G$4-1,0))</f>
        <v/>
      </c>
      <c r="E545" s="126" t="str">
        <f ca="1">IF($A545&gt;$H$4+1,"",OFFSET('FUNDS DATA'!D542,SELECTED!$G$4-1,0))</f>
        <v/>
      </c>
    </row>
    <row r="546" spans="1:5" x14ac:dyDescent="0.2">
      <c r="A546" s="126" t="str">
        <f t="shared" si="8"/>
        <v/>
      </c>
      <c r="B546" s="126" t="str">
        <f ca="1">IF($A546&gt;$H$4+1,"",OFFSET('FUNDS DATA'!A543,SELECTED!$G$4-1,0))</f>
        <v/>
      </c>
      <c r="C546" s="100" t="str">
        <f ca="1">IF($A546&gt;$H$4+1,"",OFFSET('FUNDS DATA'!B543,SELECTED!$G$4-1,0))</f>
        <v/>
      </c>
      <c r="D546" s="126" t="str">
        <f ca="1">IF($A546&gt;$H$4+1,"",OFFSET('FUNDS DATA'!C543,SELECTED!$G$4-1,0))</f>
        <v/>
      </c>
      <c r="E546" s="126" t="str">
        <f ca="1">IF($A546&gt;$H$4+1,"",OFFSET('FUNDS DATA'!D543,SELECTED!$G$4-1,0))</f>
        <v/>
      </c>
    </row>
    <row r="547" spans="1:5" x14ac:dyDescent="0.2">
      <c r="A547" s="126" t="str">
        <f t="shared" si="8"/>
        <v/>
      </c>
      <c r="B547" s="126" t="str">
        <f ca="1">IF($A547&gt;$H$4+1,"",OFFSET('FUNDS DATA'!A544,SELECTED!$G$4-1,0))</f>
        <v/>
      </c>
      <c r="C547" s="100" t="str">
        <f ca="1">IF($A547&gt;$H$4+1,"",OFFSET('FUNDS DATA'!B544,SELECTED!$G$4-1,0))</f>
        <v/>
      </c>
      <c r="D547" s="126" t="str">
        <f ca="1">IF($A547&gt;$H$4+1,"",OFFSET('FUNDS DATA'!C544,SELECTED!$G$4-1,0))</f>
        <v/>
      </c>
      <c r="E547" s="126" t="str">
        <f ca="1">IF($A547&gt;$H$4+1,"",OFFSET('FUNDS DATA'!D544,SELECTED!$G$4-1,0))</f>
        <v/>
      </c>
    </row>
    <row r="548" spans="1:5" x14ac:dyDescent="0.2">
      <c r="A548" s="126" t="str">
        <f t="shared" si="8"/>
        <v/>
      </c>
      <c r="B548" s="126" t="str">
        <f ca="1">IF($A548&gt;$H$4+1,"",OFFSET('FUNDS DATA'!A545,SELECTED!$G$4-1,0))</f>
        <v/>
      </c>
      <c r="C548" s="100" t="str">
        <f ca="1">IF($A548&gt;$H$4+1,"",OFFSET('FUNDS DATA'!B545,SELECTED!$G$4-1,0))</f>
        <v/>
      </c>
      <c r="D548" s="126" t="str">
        <f ca="1">IF($A548&gt;$H$4+1,"",OFFSET('FUNDS DATA'!C545,SELECTED!$G$4-1,0))</f>
        <v/>
      </c>
      <c r="E548" s="126" t="str">
        <f ca="1">IF($A548&gt;$H$4+1,"",OFFSET('FUNDS DATA'!D545,SELECTED!$G$4-1,0))</f>
        <v/>
      </c>
    </row>
    <row r="549" spans="1:5" x14ac:dyDescent="0.2">
      <c r="A549" s="126" t="str">
        <f t="shared" si="8"/>
        <v/>
      </c>
      <c r="B549" s="126" t="str">
        <f ca="1">IF($A549&gt;$H$4+1,"",OFFSET('FUNDS DATA'!A546,SELECTED!$G$4-1,0))</f>
        <v/>
      </c>
      <c r="C549" s="100" t="str">
        <f ca="1">IF($A549&gt;$H$4+1,"",OFFSET('FUNDS DATA'!B546,SELECTED!$G$4-1,0))</f>
        <v/>
      </c>
      <c r="D549" s="126" t="str">
        <f ca="1">IF($A549&gt;$H$4+1,"",OFFSET('FUNDS DATA'!C546,SELECTED!$G$4-1,0))</f>
        <v/>
      </c>
      <c r="E549" s="126" t="str">
        <f ca="1">IF($A549&gt;$H$4+1,"",OFFSET('FUNDS DATA'!D546,SELECTED!$G$4-1,0))</f>
        <v/>
      </c>
    </row>
    <row r="550" spans="1:5" x14ac:dyDescent="0.2">
      <c r="A550" s="126" t="str">
        <f t="shared" si="8"/>
        <v/>
      </c>
      <c r="B550" s="126" t="str">
        <f ca="1">IF($A550&gt;$H$4+1,"",OFFSET('FUNDS DATA'!A547,SELECTED!$G$4-1,0))</f>
        <v/>
      </c>
      <c r="C550" s="100" t="str">
        <f ca="1">IF($A550&gt;$H$4+1,"",OFFSET('FUNDS DATA'!B547,SELECTED!$G$4-1,0))</f>
        <v/>
      </c>
      <c r="D550" s="126" t="str">
        <f ca="1">IF($A550&gt;$H$4+1,"",OFFSET('FUNDS DATA'!C547,SELECTED!$G$4-1,0))</f>
        <v/>
      </c>
      <c r="E550" s="126" t="str">
        <f ca="1">IF($A550&gt;$H$4+1,"",OFFSET('FUNDS DATA'!D547,SELECTED!$G$4-1,0))</f>
        <v/>
      </c>
    </row>
    <row r="551" spans="1:5" x14ac:dyDescent="0.2">
      <c r="A551" s="126" t="str">
        <f t="shared" si="8"/>
        <v/>
      </c>
      <c r="B551" s="126" t="str">
        <f ca="1">IF($A551&gt;$H$4+1,"",OFFSET('FUNDS DATA'!A548,SELECTED!$G$4-1,0))</f>
        <v/>
      </c>
      <c r="C551" s="100" t="str">
        <f ca="1">IF($A551&gt;$H$4+1,"",OFFSET('FUNDS DATA'!B548,SELECTED!$G$4-1,0))</f>
        <v/>
      </c>
      <c r="D551" s="126" t="str">
        <f ca="1">IF($A551&gt;$H$4+1,"",OFFSET('FUNDS DATA'!C548,SELECTED!$G$4-1,0))</f>
        <v/>
      </c>
      <c r="E551" s="126" t="str">
        <f ca="1">IF($A551&gt;$H$4+1,"",OFFSET('FUNDS DATA'!D548,SELECTED!$G$4-1,0))</f>
        <v/>
      </c>
    </row>
    <row r="552" spans="1:5" x14ac:dyDescent="0.2">
      <c r="A552" s="126" t="str">
        <f t="shared" si="8"/>
        <v/>
      </c>
      <c r="B552" s="126" t="str">
        <f ca="1">IF($A552&gt;$H$4+1,"",OFFSET('FUNDS DATA'!A549,SELECTED!$G$4-1,0))</f>
        <v/>
      </c>
      <c r="C552" s="100" t="str">
        <f ca="1">IF($A552&gt;$H$4+1,"",OFFSET('FUNDS DATA'!B549,SELECTED!$G$4-1,0))</f>
        <v/>
      </c>
      <c r="D552" s="126" t="str">
        <f ca="1">IF($A552&gt;$H$4+1,"",OFFSET('FUNDS DATA'!C549,SELECTED!$G$4-1,0))</f>
        <v/>
      </c>
      <c r="E552" s="126" t="str">
        <f ca="1">IF($A552&gt;$H$4+1,"",OFFSET('FUNDS DATA'!D549,SELECTED!$G$4-1,0))</f>
        <v/>
      </c>
    </row>
    <row r="553" spans="1:5" x14ac:dyDescent="0.2">
      <c r="A553" s="126" t="str">
        <f t="shared" si="8"/>
        <v/>
      </c>
      <c r="B553" s="126" t="str">
        <f ca="1">IF($A553&gt;$H$4+1,"",OFFSET('FUNDS DATA'!A550,SELECTED!$G$4-1,0))</f>
        <v/>
      </c>
      <c r="C553" s="100" t="str">
        <f ca="1">IF($A553&gt;$H$4+1,"",OFFSET('FUNDS DATA'!B550,SELECTED!$G$4-1,0))</f>
        <v/>
      </c>
      <c r="D553" s="126" t="str">
        <f ca="1">IF($A553&gt;$H$4+1,"",OFFSET('FUNDS DATA'!C550,SELECTED!$G$4-1,0))</f>
        <v/>
      </c>
      <c r="E553" s="126" t="str">
        <f ca="1">IF($A553&gt;$H$4+1,"",OFFSET('FUNDS DATA'!D550,SELECTED!$G$4-1,0))</f>
        <v/>
      </c>
    </row>
    <row r="554" spans="1:5" x14ac:dyDescent="0.2">
      <c r="A554" s="126" t="str">
        <f t="shared" si="8"/>
        <v/>
      </c>
      <c r="B554" s="126" t="str">
        <f ca="1">IF($A554&gt;$H$4+1,"",OFFSET('FUNDS DATA'!A551,SELECTED!$G$4-1,0))</f>
        <v/>
      </c>
      <c r="C554" s="100" t="str">
        <f ca="1">IF($A554&gt;$H$4+1,"",OFFSET('FUNDS DATA'!B551,SELECTED!$G$4-1,0))</f>
        <v/>
      </c>
      <c r="D554" s="126" t="str">
        <f ca="1">IF($A554&gt;$H$4+1,"",OFFSET('FUNDS DATA'!C551,SELECTED!$G$4-1,0))</f>
        <v/>
      </c>
      <c r="E554" s="126" t="str">
        <f ca="1">IF($A554&gt;$H$4+1,"",OFFSET('FUNDS DATA'!D551,SELECTED!$G$4-1,0))</f>
        <v/>
      </c>
    </row>
    <row r="555" spans="1:5" x14ac:dyDescent="0.2">
      <c r="A555" s="126" t="str">
        <f t="shared" si="8"/>
        <v/>
      </c>
      <c r="B555" s="126" t="str">
        <f ca="1">IF($A555&gt;$H$4+1,"",OFFSET('FUNDS DATA'!A552,SELECTED!$G$4-1,0))</f>
        <v/>
      </c>
      <c r="C555" s="100" t="str">
        <f ca="1">IF($A555&gt;$H$4+1,"",OFFSET('FUNDS DATA'!B552,SELECTED!$G$4-1,0))</f>
        <v/>
      </c>
      <c r="D555" s="126" t="str">
        <f ca="1">IF($A555&gt;$H$4+1,"",OFFSET('FUNDS DATA'!C552,SELECTED!$G$4-1,0))</f>
        <v/>
      </c>
      <c r="E555" s="126" t="str">
        <f ca="1">IF($A555&gt;$H$4+1,"",OFFSET('FUNDS DATA'!D552,SELECTED!$G$4-1,0))</f>
        <v/>
      </c>
    </row>
    <row r="556" spans="1:5" x14ac:dyDescent="0.2">
      <c r="A556" s="126" t="str">
        <f t="shared" si="8"/>
        <v/>
      </c>
      <c r="B556" s="126" t="str">
        <f ca="1">IF($A556&gt;$H$4+1,"",OFFSET('FUNDS DATA'!A553,SELECTED!$G$4-1,0))</f>
        <v/>
      </c>
      <c r="C556" s="100" t="str">
        <f ca="1">IF($A556&gt;$H$4+1,"",OFFSET('FUNDS DATA'!B553,SELECTED!$G$4-1,0))</f>
        <v/>
      </c>
      <c r="D556" s="126" t="str">
        <f ca="1">IF($A556&gt;$H$4+1,"",OFFSET('FUNDS DATA'!C553,SELECTED!$G$4-1,0))</f>
        <v/>
      </c>
      <c r="E556" s="126" t="str">
        <f ca="1">IF($A556&gt;$H$4+1,"",OFFSET('FUNDS DATA'!D553,SELECTED!$G$4-1,0))</f>
        <v/>
      </c>
    </row>
    <row r="557" spans="1:5" x14ac:dyDescent="0.2">
      <c r="A557" s="126" t="str">
        <f t="shared" si="8"/>
        <v/>
      </c>
      <c r="B557" s="126" t="str">
        <f ca="1">IF($A557&gt;$H$4+1,"",OFFSET('FUNDS DATA'!A554,SELECTED!$G$4-1,0))</f>
        <v/>
      </c>
      <c r="C557" s="100" t="str">
        <f ca="1">IF($A557&gt;$H$4+1,"",OFFSET('FUNDS DATA'!B554,SELECTED!$G$4-1,0))</f>
        <v/>
      </c>
      <c r="D557" s="126" t="str">
        <f ca="1">IF($A557&gt;$H$4+1,"",OFFSET('FUNDS DATA'!C554,SELECTED!$G$4-1,0))</f>
        <v/>
      </c>
      <c r="E557" s="126" t="str">
        <f ca="1">IF($A557&gt;$H$4+1,"",OFFSET('FUNDS DATA'!D554,SELECTED!$G$4-1,0))</f>
        <v/>
      </c>
    </row>
    <row r="558" spans="1:5" x14ac:dyDescent="0.2">
      <c r="A558" s="126" t="str">
        <f t="shared" si="8"/>
        <v/>
      </c>
      <c r="B558" s="126" t="str">
        <f ca="1">IF($A558&gt;$H$4+1,"",OFFSET('FUNDS DATA'!A555,SELECTED!$G$4-1,0))</f>
        <v/>
      </c>
      <c r="C558" s="100" t="str">
        <f ca="1">IF($A558&gt;$H$4+1,"",OFFSET('FUNDS DATA'!B555,SELECTED!$G$4-1,0))</f>
        <v/>
      </c>
      <c r="D558" s="126" t="str">
        <f ca="1">IF($A558&gt;$H$4+1,"",OFFSET('FUNDS DATA'!C555,SELECTED!$G$4-1,0))</f>
        <v/>
      </c>
      <c r="E558" s="126" t="str">
        <f ca="1">IF($A558&gt;$H$4+1,"",OFFSET('FUNDS DATA'!D555,SELECTED!$G$4-1,0))</f>
        <v/>
      </c>
    </row>
    <row r="559" spans="1:5" x14ac:dyDescent="0.2">
      <c r="A559" s="126" t="str">
        <f t="shared" si="8"/>
        <v/>
      </c>
      <c r="B559" s="126" t="str">
        <f ca="1">IF($A559&gt;$H$4+1,"",OFFSET('FUNDS DATA'!A556,SELECTED!$G$4-1,0))</f>
        <v/>
      </c>
      <c r="C559" s="100" t="str">
        <f ca="1">IF($A559&gt;$H$4+1,"",OFFSET('FUNDS DATA'!B556,SELECTED!$G$4-1,0))</f>
        <v/>
      </c>
      <c r="D559" s="126" t="str">
        <f ca="1">IF($A559&gt;$H$4+1,"",OFFSET('FUNDS DATA'!C556,SELECTED!$G$4-1,0))</f>
        <v/>
      </c>
      <c r="E559" s="126" t="str">
        <f ca="1">IF($A559&gt;$H$4+1,"",OFFSET('FUNDS DATA'!D556,SELECTED!$G$4-1,0))</f>
        <v/>
      </c>
    </row>
    <row r="560" spans="1:5" x14ac:dyDescent="0.2">
      <c r="A560" s="126" t="str">
        <f t="shared" si="8"/>
        <v/>
      </c>
      <c r="B560" s="126" t="str">
        <f ca="1">IF($A560&gt;$H$4+1,"",OFFSET('FUNDS DATA'!A557,SELECTED!$G$4-1,0))</f>
        <v/>
      </c>
      <c r="C560" s="100" t="str">
        <f ca="1">IF($A560&gt;$H$4+1,"",OFFSET('FUNDS DATA'!B557,SELECTED!$G$4-1,0))</f>
        <v/>
      </c>
      <c r="D560" s="126" t="str">
        <f ca="1">IF($A560&gt;$H$4+1,"",OFFSET('FUNDS DATA'!C557,SELECTED!$G$4-1,0))</f>
        <v/>
      </c>
      <c r="E560" s="126" t="str">
        <f ca="1">IF($A560&gt;$H$4+1,"",OFFSET('FUNDS DATA'!D557,SELECTED!$G$4-1,0))</f>
        <v/>
      </c>
    </row>
    <row r="561" spans="1:5" x14ac:dyDescent="0.2">
      <c r="A561" s="126" t="str">
        <f t="shared" si="8"/>
        <v/>
      </c>
      <c r="B561" s="126" t="str">
        <f ca="1">IF($A561&gt;$H$4+1,"",OFFSET('FUNDS DATA'!A558,SELECTED!$G$4-1,0))</f>
        <v/>
      </c>
      <c r="C561" s="100" t="str">
        <f ca="1">IF($A561&gt;$H$4+1,"",OFFSET('FUNDS DATA'!B558,SELECTED!$G$4-1,0))</f>
        <v/>
      </c>
      <c r="D561" s="126" t="str">
        <f ca="1">IF($A561&gt;$H$4+1,"",OFFSET('FUNDS DATA'!C558,SELECTED!$G$4-1,0))</f>
        <v/>
      </c>
      <c r="E561" s="126" t="str">
        <f ca="1">IF($A561&gt;$H$4+1,"",OFFSET('FUNDS DATA'!D558,SELECTED!$G$4-1,0))</f>
        <v/>
      </c>
    </row>
    <row r="562" spans="1:5" x14ac:dyDescent="0.2">
      <c r="A562" s="126" t="str">
        <f t="shared" si="8"/>
        <v/>
      </c>
      <c r="B562" s="126" t="str">
        <f ca="1">IF($A562&gt;$H$4+1,"",OFFSET('FUNDS DATA'!A559,SELECTED!$G$4-1,0))</f>
        <v/>
      </c>
      <c r="C562" s="100" t="str">
        <f ca="1">IF($A562&gt;$H$4+1,"",OFFSET('FUNDS DATA'!B559,SELECTED!$G$4-1,0))</f>
        <v/>
      </c>
      <c r="D562" s="126" t="str">
        <f ca="1">IF($A562&gt;$H$4+1,"",OFFSET('FUNDS DATA'!C559,SELECTED!$G$4-1,0))</f>
        <v/>
      </c>
      <c r="E562" s="126" t="str">
        <f ca="1">IF($A562&gt;$H$4+1,"",OFFSET('FUNDS DATA'!D559,SELECTED!$G$4-1,0))</f>
        <v/>
      </c>
    </row>
    <row r="563" spans="1:5" x14ac:dyDescent="0.2">
      <c r="A563" s="126" t="str">
        <f t="shared" si="8"/>
        <v/>
      </c>
      <c r="B563" s="126" t="str">
        <f ca="1">IF($A563&gt;$H$4+1,"",OFFSET('FUNDS DATA'!A560,SELECTED!$G$4-1,0))</f>
        <v/>
      </c>
      <c r="C563" s="100" t="str">
        <f ca="1">IF($A563&gt;$H$4+1,"",OFFSET('FUNDS DATA'!B560,SELECTED!$G$4-1,0))</f>
        <v/>
      </c>
      <c r="D563" s="126" t="str">
        <f ca="1">IF($A563&gt;$H$4+1,"",OFFSET('FUNDS DATA'!C560,SELECTED!$G$4-1,0))</f>
        <v/>
      </c>
      <c r="E563" s="126" t="str">
        <f ca="1">IF($A563&gt;$H$4+1,"",OFFSET('FUNDS DATA'!D560,SELECTED!$G$4-1,0))</f>
        <v/>
      </c>
    </row>
    <row r="564" spans="1:5" x14ac:dyDescent="0.2">
      <c r="A564" s="126" t="str">
        <f t="shared" si="8"/>
        <v/>
      </c>
      <c r="B564" s="126" t="str">
        <f ca="1">IF($A564&gt;$H$4+1,"",OFFSET('FUNDS DATA'!A561,SELECTED!$G$4-1,0))</f>
        <v/>
      </c>
      <c r="C564" s="100" t="str">
        <f ca="1">IF($A564&gt;$H$4+1,"",OFFSET('FUNDS DATA'!B561,SELECTED!$G$4-1,0))</f>
        <v/>
      </c>
      <c r="D564" s="126" t="str">
        <f ca="1">IF($A564&gt;$H$4+1,"",OFFSET('FUNDS DATA'!C561,SELECTED!$G$4-1,0))</f>
        <v/>
      </c>
      <c r="E564" s="126" t="str">
        <f ca="1">IF($A564&gt;$H$4+1,"",OFFSET('FUNDS DATA'!D561,SELECTED!$G$4-1,0))</f>
        <v/>
      </c>
    </row>
    <row r="565" spans="1:5" x14ac:dyDescent="0.2">
      <c r="A565" s="126" t="str">
        <f t="shared" si="8"/>
        <v/>
      </c>
      <c r="B565" s="126" t="str">
        <f ca="1">IF($A565&gt;$H$4+1,"",OFFSET('FUNDS DATA'!A562,SELECTED!$G$4-1,0))</f>
        <v/>
      </c>
      <c r="C565" s="100" t="str">
        <f ca="1">IF($A565&gt;$H$4+1,"",OFFSET('FUNDS DATA'!B562,SELECTED!$G$4-1,0))</f>
        <v/>
      </c>
      <c r="D565" s="126" t="str">
        <f ca="1">IF($A565&gt;$H$4+1,"",OFFSET('FUNDS DATA'!C562,SELECTED!$G$4-1,0))</f>
        <v/>
      </c>
      <c r="E565" s="126" t="str">
        <f ca="1">IF($A565&gt;$H$4+1,"",OFFSET('FUNDS DATA'!D562,SELECTED!$G$4-1,0))</f>
        <v/>
      </c>
    </row>
    <row r="566" spans="1:5" x14ac:dyDescent="0.2">
      <c r="A566" s="126" t="str">
        <f t="shared" si="8"/>
        <v/>
      </c>
      <c r="B566" s="126" t="str">
        <f ca="1">IF($A566&gt;$H$4+1,"",OFFSET('FUNDS DATA'!A563,SELECTED!$G$4-1,0))</f>
        <v/>
      </c>
      <c r="C566" s="100" t="str">
        <f ca="1">IF($A566&gt;$H$4+1,"",OFFSET('FUNDS DATA'!B563,SELECTED!$G$4-1,0))</f>
        <v/>
      </c>
      <c r="D566" s="126" t="str">
        <f ca="1">IF($A566&gt;$H$4+1,"",OFFSET('FUNDS DATA'!C563,SELECTED!$G$4-1,0))</f>
        <v/>
      </c>
      <c r="E566" s="126" t="str">
        <f ca="1">IF($A566&gt;$H$4+1,"",OFFSET('FUNDS DATA'!D563,SELECTED!$G$4-1,0))</f>
        <v/>
      </c>
    </row>
    <row r="567" spans="1:5" x14ac:dyDescent="0.2">
      <c r="A567" s="126" t="str">
        <f t="shared" si="8"/>
        <v/>
      </c>
      <c r="B567" s="126" t="str">
        <f ca="1">IF($A567&gt;$H$4+1,"",OFFSET('FUNDS DATA'!A564,SELECTED!$G$4-1,0))</f>
        <v/>
      </c>
      <c r="C567" s="100" t="str">
        <f ca="1">IF($A567&gt;$H$4+1,"",OFFSET('FUNDS DATA'!B564,SELECTED!$G$4-1,0))</f>
        <v/>
      </c>
      <c r="D567" s="126" t="str">
        <f ca="1">IF($A567&gt;$H$4+1,"",OFFSET('FUNDS DATA'!C564,SELECTED!$G$4-1,0))</f>
        <v/>
      </c>
      <c r="E567" s="126" t="str">
        <f ca="1">IF($A567&gt;$H$4+1,"",OFFSET('FUNDS DATA'!D564,SELECTED!$G$4-1,0))</f>
        <v/>
      </c>
    </row>
    <row r="568" spans="1:5" x14ac:dyDescent="0.2">
      <c r="A568" s="126" t="str">
        <f t="shared" si="8"/>
        <v/>
      </c>
      <c r="B568" s="126" t="str">
        <f ca="1">IF($A568&gt;$H$4+1,"",OFFSET('FUNDS DATA'!A565,SELECTED!$G$4-1,0))</f>
        <v/>
      </c>
      <c r="C568" s="100" t="str">
        <f ca="1">IF($A568&gt;$H$4+1,"",OFFSET('FUNDS DATA'!B565,SELECTED!$G$4-1,0))</f>
        <v/>
      </c>
      <c r="D568" s="126" t="str">
        <f ca="1">IF($A568&gt;$H$4+1,"",OFFSET('FUNDS DATA'!C565,SELECTED!$G$4-1,0))</f>
        <v/>
      </c>
      <c r="E568" s="126" t="str">
        <f ca="1">IF($A568&gt;$H$4+1,"",OFFSET('FUNDS DATA'!D565,SELECTED!$G$4-1,0))</f>
        <v/>
      </c>
    </row>
    <row r="569" spans="1:5" x14ac:dyDescent="0.2">
      <c r="A569" s="126" t="str">
        <f t="shared" si="8"/>
        <v/>
      </c>
      <c r="B569" s="126" t="str">
        <f ca="1">IF($A569&gt;$H$4+1,"",OFFSET('FUNDS DATA'!A566,SELECTED!$G$4-1,0))</f>
        <v/>
      </c>
      <c r="C569" s="100" t="str">
        <f ca="1">IF($A569&gt;$H$4+1,"",OFFSET('FUNDS DATA'!B566,SELECTED!$G$4-1,0))</f>
        <v/>
      </c>
      <c r="D569" s="126" t="str">
        <f ca="1">IF($A569&gt;$H$4+1,"",OFFSET('FUNDS DATA'!C566,SELECTED!$G$4-1,0))</f>
        <v/>
      </c>
      <c r="E569" s="126" t="str">
        <f ca="1">IF($A569&gt;$H$4+1,"",OFFSET('FUNDS DATA'!D566,SELECTED!$G$4-1,0))</f>
        <v/>
      </c>
    </row>
    <row r="570" spans="1:5" x14ac:dyDescent="0.2">
      <c r="A570" s="126" t="str">
        <f t="shared" si="8"/>
        <v/>
      </c>
      <c r="B570" s="126" t="str">
        <f ca="1">IF($A570&gt;$H$4+1,"",OFFSET('FUNDS DATA'!A567,SELECTED!$G$4-1,0))</f>
        <v/>
      </c>
      <c r="C570" s="100" t="str">
        <f ca="1">IF($A570&gt;$H$4+1,"",OFFSET('FUNDS DATA'!B567,SELECTED!$G$4-1,0))</f>
        <v/>
      </c>
      <c r="D570" s="126" t="str">
        <f ca="1">IF($A570&gt;$H$4+1,"",OFFSET('FUNDS DATA'!C567,SELECTED!$G$4-1,0))</f>
        <v/>
      </c>
      <c r="E570" s="126" t="str">
        <f ca="1">IF($A570&gt;$H$4+1,"",OFFSET('FUNDS DATA'!D567,SELECTED!$G$4-1,0))</f>
        <v/>
      </c>
    </row>
    <row r="571" spans="1:5" x14ac:dyDescent="0.2">
      <c r="A571" s="126" t="str">
        <f t="shared" si="8"/>
        <v/>
      </c>
      <c r="B571" s="126" t="str">
        <f ca="1">IF($A571&gt;$H$4+1,"",OFFSET('FUNDS DATA'!A568,SELECTED!$G$4-1,0))</f>
        <v/>
      </c>
      <c r="C571" s="100" t="str">
        <f ca="1">IF($A571&gt;$H$4+1,"",OFFSET('FUNDS DATA'!B568,SELECTED!$G$4-1,0))</f>
        <v/>
      </c>
      <c r="D571" s="126" t="str">
        <f ca="1">IF($A571&gt;$H$4+1,"",OFFSET('FUNDS DATA'!C568,SELECTED!$G$4-1,0))</f>
        <v/>
      </c>
      <c r="E571" s="126" t="str">
        <f ca="1">IF($A571&gt;$H$4+1,"",OFFSET('FUNDS DATA'!D568,SELECTED!$G$4-1,0))</f>
        <v/>
      </c>
    </row>
    <row r="572" spans="1:5" x14ac:dyDescent="0.2">
      <c r="A572" s="126" t="str">
        <f t="shared" si="8"/>
        <v/>
      </c>
      <c r="B572" s="126" t="str">
        <f ca="1">IF($A572&gt;$H$4+1,"",OFFSET('FUNDS DATA'!A569,SELECTED!$G$4-1,0))</f>
        <v/>
      </c>
      <c r="C572" s="100" t="str">
        <f ca="1">IF($A572&gt;$H$4+1,"",OFFSET('FUNDS DATA'!B569,SELECTED!$G$4-1,0))</f>
        <v/>
      </c>
      <c r="D572" s="126" t="str">
        <f ca="1">IF($A572&gt;$H$4+1,"",OFFSET('FUNDS DATA'!C569,SELECTED!$G$4-1,0))</f>
        <v/>
      </c>
      <c r="E572" s="126" t="str">
        <f ca="1">IF($A572&gt;$H$4+1,"",OFFSET('FUNDS DATA'!D569,SELECTED!$G$4-1,0))</f>
        <v/>
      </c>
    </row>
    <row r="573" spans="1:5" x14ac:dyDescent="0.2">
      <c r="A573" s="126" t="str">
        <f t="shared" si="8"/>
        <v/>
      </c>
      <c r="B573" s="126" t="str">
        <f ca="1">IF($A573&gt;$H$4+1,"",OFFSET('FUNDS DATA'!A570,SELECTED!$G$4-1,0))</f>
        <v/>
      </c>
      <c r="C573" s="100" t="str">
        <f ca="1">IF($A573&gt;$H$4+1,"",OFFSET('FUNDS DATA'!B570,SELECTED!$G$4-1,0))</f>
        <v/>
      </c>
      <c r="D573" s="126" t="str">
        <f ca="1">IF($A573&gt;$H$4+1,"",OFFSET('FUNDS DATA'!C570,SELECTED!$G$4-1,0))</f>
        <v/>
      </c>
      <c r="E573" s="126" t="str">
        <f ca="1">IF($A573&gt;$H$4+1,"",OFFSET('FUNDS DATA'!D570,SELECTED!$G$4-1,0))</f>
        <v/>
      </c>
    </row>
    <row r="574" spans="1:5" x14ac:dyDescent="0.2">
      <c r="A574" s="126" t="str">
        <f t="shared" si="8"/>
        <v/>
      </c>
      <c r="B574" s="126" t="str">
        <f ca="1">IF($A574&gt;$H$4+1,"",OFFSET('FUNDS DATA'!A571,SELECTED!$G$4-1,0))</f>
        <v/>
      </c>
      <c r="C574" s="100" t="str">
        <f ca="1">IF($A574&gt;$H$4+1,"",OFFSET('FUNDS DATA'!B571,SELECTED!$G$4-1,0))</f>
        <v/>
      </c>
      <c r="D574" s="126" t="str">
        <f ca="1">IF($A574&gt;$H$4+1,"",OFFSET('FUNDS DATA'!C571,SELECTED!$G$4-1,0))</f>
        <v/>
      </c>
      <c r="E574" s="126" t="str">
        <f ca="1">IF($A574&gt;$H$4+1,"",OFFSET('FUNDS DATA'!D571,SELECTED!$G$4-1,0))</f>
        <v/>
      </c>
    </row>
    <row r="575" spans="1:5" x14ac:dyDescent="0.2">
      <c r="A575" s="126" t="str">
        <f t="shared" si="8"/>
        <v/>
      </c>
      <c r="B575" s="126" t="str">
        <f ca="1">IF($A575&gt;$H$4+1,"",OFFSET('FUNDS DATA'!A572,SELECTED!$G$4-1,0))</f>
        <v/>
      </c>
      <c r="C575" s="100" t="str">
        <f ca="1">IF($A575&gt;$H$4+1,"",OFFSET('FUNDS DATA'!B572,SELECTED!$G$4-1,0))</f>
        <v/>
      </c>
      <c r="D575" s="126" t="str">
        <f ca="1">IF($A575&gt;$H$4+1,"",OFFSET('FUNDS DATA'!C572,SELECTED!$G$4-1,0))</f>
        <v/>
      </c>
      <c r="E575" s="126" t="str">
        <f ca="1">IF($A575&gt;$H$4+1,"",OFFSET('FUNDS DATA'!D572,SELECTED!$G$4-1,0))</f>
        <v/>
      </c>
    </row>
    <row r="576" spans="1:5" x14ac:dyDescent="0.2">
      <c r="A576" s="126" t="str">
        <f t="shared" si="8"/>
        <v/>
      </c>
      <c r="B576" s="126" t="str">
        <f ca="1">IF($A576&gt;$H$4+1,"",OFFSET('FUNDS DATA'!A573,SELECTED!$G$4-1,0))</f>
        <v/>
      </c>
      <c r="C576" s="100" t="str">
        <f ca="1">IF($A576&gt;$H$4+1,"",OFFSET('FUNDS DATA'!B573,SELECTED!$G$4-1,0))</f>
        <v/>
      </c>
      <c r="D576" s="126" t="str">
        <f ca="1">IF($A576&gt;$H$4+1,"",OFFSET('FUNDS DATA'!C573,SELECTED!$G$4-1,0))</f>
        <v/>
      </c>
      <c r="E576" s="126" t="str">
        <f ca="1">IF($A576&gt;$H$4+1,"",OFFSET('FUNDS DATA'!D573,SELECTED!$G$4-1,0))</f>
        <v/>
      </c>
    </row>
    <row r="577" spans="1:5" x14ac:dyDescent="0.2">
      <c r="A577" s="126" t="str">
        <f t="shared" si="8"/>
        <v/>
      </c>
      <c r="B577" s="126" t="str">
        <f ca="1">IF($A577&gt;$H$4+1,"",OFFSET('FUNDS DATA'!A574,SELECTED!$G$4-1,0))</f>
        <v/>
      </c>
      <c r="C577" s="100" t="str">
        <f ca="1">IF($A577&gt;$H$4+1,"",OFFSET('FUNDS DATA'!B574,SELECTED!$G$4-1,0))</f>
        <v/>
      </c>
      <c r="D577" s="126" t="str">
        <f ca="1">IF($A577&gt;$H$4+1,"",OFFSET('FUNDS DATA'!C574,SELECTED!$G$4-1,0))</f>
        <v/>
      </c>
      <c r="E577" s="126" t="str">
        <f ca="1">IF($A577&gt;$H$4+1,"",OFFSET('FUNDS DATA'!D574,SELECTED!$G$4-1,0))</f>
        <v/>
      </c>
    </row>
    <row r="578" spans="1:5" x14ac:dyDescent="0.2">
      <c r="A578" s="126" t="str">
        <f t="shared" si="8"/>
        <v/>
      </c>
      <c r="B578" s="126" t="str">
        <f ca="1">IF($A578&gt;$H$4+1,"",OFFSET('FUNDS DATA'!A575,SELECTED!$G$4-1,0))</f>
        <v/>
      </c>
      <c r="C578" s="100" t="str">
        <f ca="1">IF($A578&gt;$H$4+1,"",OFFSET('FUNDS DATA'!B575,SELECTED!$G$4-1,0))</f>
        <v/>
      </c>
      <c r="D578" s="126" t="str">
        <f ca="1">IF($A578&gt;$H$4+1,"",OFFSET('FUNDS DATA'!C575,SELECTED!$G$4-1,0))</f>
        <v/>
      </c>
      <c r="E578" s="126" t="str">
        <f ca="1">IF($A578&gt;$H$4+1,"",OFFSET('FUNDS DATA'!D575,SELECTED!$G$4-1,0))</f>
        <v/>
      </c>
    </row>
    <row r="579" spans="1:5" x14ac:dyDescent="0.2">
      <c r="A579" s="126" t="str">
        <f t="shared" si="8"/>
        <v/>
      </c>
      <c r="B579" s="126" t="str">
        <f ca="1">IF($A579&gt;$H$4+1,"",OFFSET('FUNDS DATA'!A576,SELECTED!$G$4-1,0))</f>
        <v/>
      </c>
      <c r="C579" s="100" t="str">
        <f ca="1">IF($A579&gt;$H$4+1,"",OFFSET('FUNDS DATA'!B576,SELECTED!$G$4-1,0))</f>
        <v/>
      </c>
      <c r="D579" s="126" t="str">
        <f ca="1">IF($A579&gt;$H$4+1,"",OFFSET('FUNDS DATA'!C576,SELECTED!$G$4-1,0))</f>
        <v/>
      </c>
      <c r="E579" s="126" t="str">
        <f ca="1">IF($A579&gt;$H$4+1,"",OFFSET('FUNDS DATA'!D576,SELECTED!$G$4-1,0))</f>
        <v/>
      </c>
    </row>
    <row r="580" spans="1:5" x14ac:dyDescent="0.2">
      <c r="A580" s="126" t="str">
        <f t="shared" si="8"/>
        <v/>
      </c>
      <c r="B580" s="126" t="str">
        <f ca="1">IF($A580&gt;$H$4+1,"",OFFSET('FUNDS DATA'!A577,SELECTED!$G$4-1,0))</f>
        <v/>
      </c>
      <c r="C580" s="100" t="str">
        <f ca="1">IF($A580&gt;$H$4+1,"",OFFSET('FUNDS DATA'!B577,SELECTED!$G$4-1,0))</f>
        <v/>
      </c>
      <c r="D580" s="126" t="str">
        <f ca="1">IF($A580&gt;$H$4+1,"",OFFSET('FUNDS DATA'!C577,SELECTED!$G$4-1,0))</f>
        <v/>
      </c>
      <c r="E580" s="126" t="str">
        <f ca="1">IF($A580&gt;$H$4+1,"",OFFSET('FUNDS DATA'!D577,SELECTED!$G$4-1,0))</f>
        <v/>
      </c>
    </row>
    <row r="581" spans="1:5" x14ac:dyDescent="0.2">
      <c r="A581" s="126" t="str">
        <f t="shared" si="8"/>
        <v/>
      </c>
      <c r="B581" s="126" t="str">
        <f ca="1">IF($A581&gt;$H$4+1,"",OFFSET('FUNDS DATA'!A578,SELECTED!$G$4-1,0))</f>
        <v/>
      </c>
      <c r="C581" s="100" t="str">
        <f ca="1">IF($A581&gt;$H$4+1,"",OFFSET('FUNDS DATA'!B578,SELECTED!$G$4-1,0))</f>
        <v/>
      </c>
      <c r="D581" s="126" t="str">
        <f ca="1">IF($A581&gt;$H$4+1,"",OFFSET('FUNDS DATA'!C578,SELECTED!$G$4-1,0))</f>
        <v/>
      </c>
      <c r="E581" s="126" t="str">
        <f ca="1">IF($A581&gt;$H$4+1,"",OFFSET('FUNDS DATA'!D578,SELECTED!$G$4-1,0))</f>
        <v/>
      </c>
    </row>
    <row r="582" spans="1:5" x14ac:dyDescent="0.2">
      <c r="A582" s="126" t="str">
        <f t="shared" ref="A582:A645" si="9">IF(A581&lt;$H$4,A581+1,"")</f>
        <v/>
      </c>
      <c r="B582" s="126" t="str">
        <f ca="1">IF($A582&gt;$H$4+1,"",OFFSET('FUNDS DATA'!A579,SELECTED!$G$4-1,0))</f>
        <v/>
      </c>
      <c r="C582" s="100" t="str">
        <f ca="1">IF($A582&gt;$H$4+1,"",OFFSET('FUNDS DATA'!B579,SELECTED!$G$4-1,0))</f>
        <v/>
      </c>
      <c r="D582" s="126" t="str">
        <f ca="1">IF($A582&gt;$H$4+1,"",OFFSET('FUNDS DATA'!C579,SELECTED!$G$4-1,0))</f>
        <v/>
      </c>
      <c r="E582" s="126" t="str">
        <f ca="1">IF($A582&gt;$H$4+1,"",OFFSET('FUNDS DATA'!D579,SELECTED!$G$4-1,0))</f>
        <v/>
      </c>
    </row>
    <row r="583" spans="1:5" x14ac:dyDescent="0.2">
      <c r="A583" s="126" t="str">
        <f t="shared" si="9"/>
        <v/>
      </c>
      <c r="B583" s="126" t="str">
        <f ca="1">IF($A583&gt;$H$4+1,"",OFFSET('FUNDS DATA'!A580,SELECTED!$G$4-1,0))</f>
        <v/>
      </c>
      <c r="C583" s="100" t="str">
        <f ca="1">IF($A583&gt;$H$4+1,"",OFFSET('FUNDS DATA'!B580,SELECTED!$G$4-1,0))</f>
        <v/>
      </c>
      <c r="D583" s="126" t="str">
        <f ca="1">IF($A583&gt;$H$4+1,"",OFFSET('FUNDS DATA'!C580,SELECTED!$G$4-1,0))</f>
        <v/>
      </c>
      <c r="E583" s="126" t="str">
        <f ca="1">IF($A583&gt;$H$4+1,"",OFFSET('FUNDS DATA'!D580,SELECTED!$G$4-1,0))</f>
        <v/>
      </c>
    </row>
    <row r="584" spans="1:5" x14ac:dyDescent="0.2">
      <c r="A584" s="126" t="str">
        <f t="shared" si="9"/>
        <v/>
      </c>
      <c r="B584" s="126" t="str">
        <f ca="1">IF($A584&gt;$H$4+1,"",OFFSET('FUNDS DATA'!A581,SELECTED!$G$4-1,0))</f>
        <v/>
      </c>
      <c r="C584" s="100" t="str">
        <f ca="1">IF($A584&gt;$H$4+1,"",OFFSET('FUNDS DATA'!B581,SELECTED!$G$4-1,0))</f>
        <v/>
      </c>
      <c r="D584" s="126" t="str">
        <f ca="1">IF($A584&gt;$H$4+1,"",OFFSET('FUNDS DATA'!C581,SELECTED!$G$4-1,0))</f>
        <v/>
      </c>
      <c r="E584" s="126" t="str">
        <f ca="1">IF($A584&gt;$H$4+1,"",OFFSET('FUNDS DATA'!D581,SELECTED!$G$4-1,0))</f>
        <v/>
      </c>
    </row>
    <row r="585" spans="1:5" x14ac:dyDescent="0.2">
      <c r="A585" s="126" t="str">
        <f t="shared" si="9"/>
        <v/>
      </c>
      <c r="B585" s="126" t="str">
        <f ca="1">IF($A585&gt;$H$4+1,"",OFFSET('FUNDS DATA'!A582,SELECTED!$G$4-1,0))</f>
        <v/>
      </c>
      <c r="C585" s="100" t="str">
        <f ca="1">IF($A585&gt;$H$4+1,"",OFFSET('FUNDS DATA'!B582,SELECTED!$G$4-1,0))</f>
        <v/>
      </c>
      <c r="D585" s="126" t="str">
        <f ca="1">IF($A585&gt;$H$4+1,"",OFFSET('FUNDS DATA'!C582,SELECTED!$G$4-1,0))</f>
        <v/>
      </c>
      <c r="E585" s="126" t="str">
        <f ca="1">IF($A585&gt;$H$4+1,"",OFFSET('FUNDS DATA'!D582,SELECTED!$G$4-1,0))</f>
        <v/>
      </c>
    </row>
    <row r="586" spans="1:5" x14ac:dyDescent="0.2">
      <c r="A586" s="126" t="str">
        <f t="shared" si="9"/>
        <v/>
      </c>
      <c r="B586" s="126" t="str">
        <f ca="1">IF($A586&gt;$H$4+1,"",OFFSET('FUNDS DATA'!A583,SELECTED!$G$4-1,0))</f>
        <v/>
      </c>
      <c r="C586" s="100" t="str">
        <f ca="1">IF($A586&gt;$H$4+1,"",OFFSET('FUNDS DATA'!B583,SELECTED!$G$4-1,0))</f>
        <v/>
      </c>
      <c r="D586" s="126" t="str">
        <f ca="1">IF($A586&gt;$H$4+1,"",OFFSET('FUNDS DATA'!C583,SELECTED!$G$4-1,0))</f>
        <v/>
      </c>
      <c r="E586" s="126" t="str">
        <f ca="1">IF($A586&gt;$H$4+1,"",OFFSET('FUNDS DATA'!D583,SELECTED!$G$4-1,0))</f>
        <v/>
      </c>
    </row>
    <row r="587" spans="1:5" x14ac:dyDescent="0.2">
      <c r="A587" s="126" t="str">
        <f t="shared" si="9"/>
        <v/>
      </c>
      <c r="B587" s="126" t="str">
        <f ca="1">IF($A587&gt;$H$4+1,"",OFFSET('FUNDS DATA'!A584,SELECTED!$G$4-1,0))</f>
        <v/>
      </c>
      <c r="C587" s="100" t="str">
        <f ca="1">IF($A587&gt;$H$4+1,"",OFFSET('FUNDS DATA'!B584,SELECTED!$G$4-1,0))</f>
        <v/>
      </c>
      <c r="D587" s="126" t="str">
        <f ca="1">IF($A587&gt;$H$4+1,"",OFFSET('FUNDS DATA'!C584,SELECTED!$G$4-1,0))</f>
        <v/>
      </c>
      <c r="E587" s="126" t="str">
        <f ca="1">IF($A587&gt;$H$4+1,"",OFFSET('FUNDS DATA'!D584,SELECTED!$G$4-1,0))</f>
        <v/>
      </c>
    </row>
    <row r="588" spans="1:5" x14ac:dyDescent="0.2">
      <c r="A588" s="126" t="str">
        <f t="shared" si="9"/>
        <v/>
      </c>
      <c r="B588" s="126" t="str">
        <f ca="1">IF($A588&gt;$H$4+1,"",OFFSET('FUNDS DATA'!A585,SELECTED!$G$4-1,0))</f>
        <v/>
      </c>
      <c r="C588" s="100" t="str">
        <f ca="1">IF($A588&gt;$H$4+1,"",OFFSET('FUNDS DATA'!B585,SELECTED!$G$4-1,0))</f>
        <v/>
      </c>
      <c r="D588" s="126" t="str">
        <f ca="1">IF($A588&gt;$H$4+1,"",OFFSET('FUNDS DATA'!C585,SELECTED!$G$4-1,0))</f>
        <v/>
      </c>
      <c r="E588" s="126" t="str">
        <f ca="1">IF($A588&gt;$H$4+1,"",OFFSET('FUNDS DATA'!D585,SELECTED!$G$4-1,0))</f>
        <v/>
      </c>
    </row>
    <row r="589" spans="1:5" x14ac:dyDescent="0.2">
      <c r="A589" s="126" t="str">
        <f t="shared" si="9"/>
        <v/>
      </c>
      <c r="B589" s="126" t="str">
        <f ca="1">IF($A589&gt;$H$4+1,"",OFFSET('FUNDS DATA'!A586,SELECTED!$G$4-1,0))</f>
        <v/>
      </c>
      <c r="C589" s="100" t="str">
        <f ca="1">IF($A589&gt;$H$4+1,"",OFFSET('FUNDS DATA'!B586,SELECTED!$G$4-1,0))</f>
        <v/>
      </c>
      <c r="D589" s="126" t="str">
        <f ca="1">IF($A589&gt;$H$4+1,"",OFFSET('FUNDS DATA'!C586,SELECTED!$G$4-1,0))</f>
        <v/>
      </c>
      <c r="E589" s="126" t="str">
        <f ca="1">IF($A589&gt;$H$4+1,"",OFFSET('FUNDS DATA'!D586,SELECTED!$G$4-1,0))</f>
        <v/>
      </c>
    </row>
    <row r="590" spans="1:5" x14ac:dyDescent="0.2">
      <c r="A590" s="126" t="str">
        <f t="shared" si="9"/>
        <v/>
      </c>
      <c r="B590" s="126" t="str">
        <f ca="1">IF($A590&gt;$H$4+1,"",OFFSET('FUNDS DATA'!A587,SELECTED!$G$4-1,0))</f>
        <v/>
      </c>
      <c r="C590" s="100" t="str">
        <f ca="1">IF($A590&gt;$H$4+1,"",OFFSET('FUNDS DATA'!B587,SELECTED!$G$4-1,0))</f>
        <v/>
      </c>
      <c r="D590" s="126" t="str">
        <f ca="1">IF($A590&gt;$H$4+1,"",OFFSET('FUNDS DATA'!C587,SELECTED!$G$4-1,0))</f>
        <v/>
      </c>
      <c r="E590" s="126" t="str">
        <f ca="1">IF($A590&gt;$H$4+1,"",OFFSET('FUNDS DATA'!D587,SELECTED!$G$4-1,0))</f>
        <v/>
      </c>
    </row>
    <row r="591" spans="1:5" x14ac:dyDescent="0.2">
      <c r="A591" s="126" t="str">
        <f t="shared" si="9"/>
        <v/>
      </c>
      <c r="B591" s="126" t="str">
        <f ca="1">IF($A591&gt;$H$4+1,"",OFFSET('FUNDS DATA'!A588,SELECTED!$G$4-1,0))</f>
        <v/>
      </c>
      <c r="C591" s="100" t="str">
        <f ca="1">IF($A591&gt;$H$4+1,"",OFFSET('FUNDS DATA'!B588,SELECTED!$G$4-1,0))</f>
        <v/>
      </c>
      <c r="D591" s="126" t="str">
        <f ca="1">IF($A591&gt;$H$4+1,"",OFFSET('FUNDS DATA'!C588,SELECTED!$G$4-1,0))</f>
        <v/>
      </c>
      <c r="E591" s="126" t="str">
        <f ca="1">IF($A591&gt;$H$4+1,"",OFFSET('FUNDS DATA'!D588,SELECTED!$G$4-1,0))</f>
        <v/>
      </c>
    </row>
    <row r="592" spans="1:5" x14ac:dyDescent="0.2">
      <c r="A592" s="126" t="str">
        <f t="shared" si="9"/>
        <v/>
      </c>
      <c r="B592" s="126" t="str">
        <f ca="1">IF($A592&gt;$H$4+1,"",OFFSET('FUNDS DATA'!A589,SELECTED!$G$4-1,0))</f>
        <v/>
      </c>
      <c r="C592" s="100" t="str">
        <f ca="1">IF($A592&gt;$H$4+1,"",OFFSET('FUNDS DATA'!B589,SELECTED!$G$4-1,0))</f>
        <v/>
      </c>
      <c r="D592" s="126" t="str">
        <f ca="1">IF($A592&gt;$H$4+1,"",OFFSET('FUNDS DATA'!C589,SELECTED!$G$4-1,0))</f>
        <v/>
      </c>
      <c r="E592" s="126" t="str">
        <f ca="1">IF($A592&gt;$H$4+1,"",OFFSET('FUNDS DATA'!D589,SELECTED!$G$4-1,0))</f>
        <v/>
      </c>
    </row>
    <row r="593" spans="1:5" x14ac:dyDescent="0.2">
      <c r="A593" s="126" t="str">
        <f t="shared" si="9"/>
        <v/>
      </c>
      <c r="B593" s="126" t="str">
        <f ca="1">IF($A593&gt;$H$4+1,"",OFFSET('FUNDS DATA'!A590,SELECTED!$G$4-1,0))</f>
        <v/>
      </c>
      <c r="C593" s="100" t="str">
        <f ca="1">IF($A593&gt;$H$4+1,"",OFFSET('FUNDS DATA'!B590,SELECTED!$G$4-1,0))</f>
        <v/>
      </c>
      <c r="D593" s="126" t="str">
        <f ca="1">IF($A593&gt;$H$4+1,"",OFFSET('FUNDS DATA'!C590,SELECTED!$G$4-1,0))</f>
        <v/>
      </c>
      <c r="E593" s="126" t="str">
        <f ca="1">IF($A593&gt;$H$4+1,"",OFFSET('FUNDS DATA'!D590,SELECTED!$G$4-1,0))</f>
        <v/>
      </c>
    </row>
    <row r="594" spans="1:5" x14ac:dyDescent="0.2">
      <c r="A594" s="126" t="str">
        <f t="shared" si="9"/>
        <v/>
      </c>
      <c r="B594" s="126" t="str">
        <f ca="1">IF($A594&gt;$H$4+1,"",OFFSET('FUNDS DATA'!A591,SELECTED!$G$4-1,0))</f>
        <v/>
      </c>
      <c r="C594" s="100" t="str">
        <f ca="1">IF($A594&gt;$H$4+1,"",OFFSET('FUNDS DATA'!B591,SELECTED!$G$4-1,0))</f>
        <v/>
      </c>
      <c r="D594" s="126" t="str">
        <f ca="1">IF($A594&gt;$H$4+1,"",OFFSET('FUNDS DATA'!C591,SELECTED!$G$4-1,0))</f>
        <v/>
      </c>
      <c r="E594" s="126" t="str">
        <f ca="1">IF($A594&gt;$H$4+1,"",OFFSET('FUNDS DATA'!D591,SELECTED!$G$4-1,0))</f>
        <v/>
      </c>
    </row>
    <row r="595" spans="1:5" x14ac:dyDescent="0.2">
      <c r="A595" s="126" t="str">
        <f t="shared" si="9"/>
        <v/>
      </c>
      <c r="B595" s="126" t="str">
        <f ca="1">IF($A595&gt;$H$4+1,"",OFFSET('FUNDS DATA'!A592,SELECTED!$G$4-1,0))</f>
        <v/>
      </c>
      <c r="C595" s="100" t="str">
        <f ca="1">IF($A595&gt;$H$4+1,"",OFFSET('FUNDS DATA'!B592,SELECTED!$G$4-1,0))</f>
        <v/>
      </c>
      <c r="D595" s="126" t="str">
        <f ca="1">IF($A595&gt;$H$4+1,"",OFFSET('FUNDS DATA'!C592,SELECTED!$G$4-1,0))</f>
        <v/>
      </c>
      <c r="E595" s="126" t="str">
        <f ca="1">IF($A595&gt;$H$4+1,"",OFFSET('FUNDS DATA'!D592,SELECTED!$G$4-1,0))</f>
        <v/>
      </c>
    </row>
    <row r="596" spans="1:5" x14ac:dyDescent="0.2">
      <c r="A596" s="126" t="str">
        <f t="shared" si="9"/>
        <v/>
      </c>
      <c r="B596" s="126" t="str">
        <f ca="1">IF($A596&gt;$H$4+1,"",OFFSET('FUNDS DATA'!A593,SELECTED!$G$4-1,0))</f>
        <v/>
      </c>
      <c r="C596" s="100" t="str">
        <f ca="1">IF($A596&gt;$H$4+1,"",OFFSET('FUNDS DATA'!B593,SELECTED!$G$4-1,0))</f>
        <v/>
      </c>
      <c r="D596" s="126" t="str">
        <f ca="1">IF($A596&gt;$H$4+1,"",OFFSET('FUNDS DATA'!C593,SELECTED!$G$4-1,0))</f>
        <v/>
      </c>
      <c r="E596" s="126" t="str">
        <f ca="1">IF($A596&gt;$H$4+1,"",OFFSET('FUNDS DATA'!D593,SELECTED!$G$4-1,0))</f>
        <v/>
      </c>
    </row>
    <row r="597" spans="1:5" x14ac:dyDescent="0.2">
      <c r="A597" s="126" t="str">
        <f t="shared" si="9"/>
        <v/>
      </c>
      <c r="B597" s="126" t="str">
        <f ca="1">IF($A597&gt;$H$4+1,"",OFFSET('FUNDS DATA'!A594,SELECTED!$G$4-1,0))</f>
        <v/>
      </c>
      <c r="C597" s="100" t="str">
        <f ca="1">IF($A597&gt;$H$4+1,"",OFFSET('FUNDS DATA'!B594,SELECTED!$G$4-1,0))</f>
        <v/>
      </c>
      <c r="D597" s="126" t="str">
        <f ca="1">IF($A597&gt;$H$4+1,"",OFFSET('FUNDS DATA'!C594,SELECTED!$G$4-1,0))</f>
        <v/>
      </c>
      <c r="E597" s="126" t="str">
        <f ca="1">IF($A597&gt;$H$4+1,"",OFFSET('FUNDS DATA'!D594,SELECTED!$G$4-1,0))</f>
        <v/>
      </c>
    </row>
    <row r="598" spans="1:5" x14ac:dyDescent="0.2">
      <c r="A598" s="126" t="str">
        <f t="shared" si="9"/>
        <v/>
      </c>
      <c r="B598" s="126" t="str">
        <f ca="1">IF($A598&gt;$H$4+1,"",OFFSET('FUNDS DATA'!A595,SELECTED!$G$4-1,0))</f>
        <v/>
      </c>
      <c r="C598" s="100" t="str">
        <f ca="1">IF($A598&gt;$H$4+1,"",OFFSET('FUNDS DATA'!B595,SELECTED!$G$4-1,0))</f>
        <v/>
      </c>
      <c r="D598" s="126" t="str">
        <f ca="1">IF($A598&gt;$H$4+1,"",OFFSET('FUNDS DATA'!C595,SELECTED!$G$4-1,0))</f>
        <v/>
      </c>
      <c r="E598" s="126" t="str">
        <f ca="1">IF($A598&gt;$H$4+1,"",OFFSET('FUNDS DATA'!D595,SELECTED!$G$4-1,0))</f>
        <v/>
      </c>
    </row>
    <row r="599" spans="1:5" x14ac:dyDescent="0.2">
      <c r="A599" s="126" t="str">
        <f t="shared" si="9"/>
        <v/>
      </c>
      <c r="B599" s="126" t="str">
        <f ca="1">IF($A599&gt;$H$4+1,"",OFFSET('FUNDS DATA'!A596,SELECTED!$G$4-1,0))</f>
        <v/>
      </c>
      <c r="C599" s="100" t="str">
        <f ca="1">IF($A599&gt;$H$4+1,"",OFFSET('FUNDS DATA'!B596,SELECTED!$G$4-1,0))</f>
        <v/>
      </c>
      <c r="D599" s="126" t="str">
        <f ca="1">IF($A599&gt;$H$4+1,"",OFFSET('FUNDS DATA'!C596,SELECTED!$G$4-1,0))</f>
        <v/>
      </c>
      <c r="E599" s="126" t="str">
        <f ca="1">IF($A599&gt;$H$4+1,"",OFFSET('FUNDS DATA'!D596,SELECTED!$G$4-1,0))</f>
        <v/>
      </c>
    </row>
    <row r="600" spans="1:5" x14ac:dyDescent="0.2">
      <c r="A600" s="126" t="str">
        <f t="shared" si="9"/>
        <v/>
      </c>
      <c r="B600" s="126" t="str">
        <f ca="1">IF($A600&gt;$H$4+1,"",OFFSET('FUNDS DATA'!A597,SELECTED!$G$4-1,0))</f>
        <v/>
      </c>
      <c r="C600" s="100" t="str">
        <f ca="1">IF($A600&gt;$H$4+1,"",OFFSET('FUNDS DATA'!B597,SELECTED!$G$4-1,0))</f>
        <v/>
      </c>
      <c r="D600" s="126" t="str">
        <f ca="1">IF($A600&gt;$H$4+1,"",OFFSET('FUNDS DATA'!C597,SELECTED!$G$4-1,0))</f>
        <v/>
      </c>
      <c r="E600" s="126" t="str">
        <f ca="1">IF($A600&gt;$H$4+1,"",OFFSET('FUNDS DATA'!D597,SELECTED!$G$4-1,0))</f>
        <v/>
      </c>
    </row>
    <row r="601" spans="1:5" x14ac:dyDescent="0.2">
      <c r="A601" s="126" t="str">
        <f t="shared" si="9"/>
        <v/>
      </c>
      <c r="B601" s="126" t="str">
        <f ca="1">IF($A601&gt;$H$4+1,"",OFFSET('FUNDS DATA'!A598,SELECTED!$G$4-1,0))</f>
        <v/>
      </c>
      <c r="C601" s="100" t="str">
        <f ca="1">IF($A601&gt;$H$4+1,"",OFFSET('FUNDS DATA'!B598,SELECTED!$G$4-1,0))</f>
        <v/>
      </c>
      <c r="D601" s="126" t="str">
        <f ca="1">IF($A601&gt;$H$4+1,"",OFFSET('FUNDS DATA'!C598,SELECTED!$G$4-1,0))</f>
        <v/>
      </c>
      <c r="E601" s="126" t="str">
        <f ca="1">IF($A601&gt;$H$4+1,"",OFFSET('FUNDS DATA'!D598,SELECTED!$G$4-1,0))</f>
        <v/>
      </c>
    </row>
    <row r="602" spans="1:5" x14ac:dyDescent="0.2">
      <c r="A602" s="126" t="str">
        <f t="shared" si="9"/>
        <v/>
      </c>
      <c r="B602" s="126" t="str">
        <f ca="1">IF($A602&gt;$H$4+1,"",OFFSET('FUNDS DATA'!A599,SELECTED!$G$4-1,0))</f>
        <v/>
      </c>
      <c r="C602" s="100" t="str">
        <f ca="1">IF($A602&gt;$H$4+1,"",OFFSET('FUNDS DATA'!B599,SELECTED!$G$4-1,0))</f>
        <v/>
      </c>
      <c r="D602" s="126" t="str">
        <f ca="1">IF($A602&gt;$H$4+1,"",OFFSET('FUNDS DATA'!C599,SELECTED!$G$4-1,0))</f>
        <v/>
      </c>
      <c r="E602" s="126" t="str">
        <f ca="1">IF($A602&gt;$H$4+1,"",OFFSET('FUNDS DATA'!D599,SELECTED!$G$4-1,0))</f>
        <v/>
      </c>
    </row>
    <row r="603" spans="1:5" x14ac:dyDescent="0.2">
      <c r="A603" s="126" t="str">
        <f t="shared" si="9"/>
        <v/>
      </c>
      <c r="B603" s="126" t="str">
        <f ca="1">IF($A603&gt;$H$4+1,"",OFFSET('FUNDS DATA'!A600,SELECTED!$G$4-1,0))</f>
        <v/>
      </c>
      <c r="C603" s="100" t="str">
        <f ca="1">IF($A603&gt;$H$4+1,"",OFFSET('FUNDS DATA'!B600,SELECTED!$G$4-1,0))</f>
        <v/>
      </c>
      <c r="D603" s="126" t="str">
        <f ca="1">IF($A603&gt;$H$4+1,"",OFFSET('FUNDS DATA'!C600,SELECTED!$G$4-1,0))</f>
        <v/>
      </c>
      <c r="E603" s="126" t="str">
        <f ca="1">IF($A603&gt;$H$4+1,"",OFFSET('FUNDS DATA'!D600,SELECTED!$G$4-1,0))</f>
        <v/>
      </c>
    </row>
    <row r="604" spans="1:5" x14ac:dyDescent="0.2">
      <c r="A604" s="126" t="str">
        <f t="shared" si="9"/>
        <v/>
      </c>
      <c r="B604" s="126" t="str">
        <f ca="1">IF($A604&gt;$H$4+1,"",OFFSET('FUNDS DATA'!A601,SELECTED!$G$4-1,0))</f>
        <v/>
      </c>
      <c r="C604" s="100" t="str">
        <f ca="1">IF($A604&gt;$H$4+1,"",OFFSET('FUNDS DATA'!B601,SELECTED!$G$4-1,0))</f>
        <v/>
      </c>
      <c r="D604" s="126" t="str">
        <f ca="1">IF($A604&gt;$H$4+1,"",OFFSET('FUNDS DATA'!C601,SELECTED!$G$4-1,0))</f>
        <v/>
      </c>
      <c r="E604" s="126" t="str">
        <f ca="1">IF($A604&gt;$H$4+1,"",OFFSET('FUNDS DATA'!D601,SELECTED!$G$4-1,0))</f>
        <v/>
      </c>
    </row>
    <row r="605" spans="1:5" x14ac:dyDescent="0.2">
      <c r="A605" s="126" t="str">
        <f t="shared" si="9"/>
        <v/>
      </c>
      <c r="B605" s="126" t="str">
        <f ca="1">IF($A605&gt;$H$4+1,"",OFFSET('FUNDS DATA'!A602,SELECTED!$G$4-1,0))</f>
        <v/>
      </c>
      <c r="C605" s="100" t="str">
        <f ca="1">IF($A605&gt;$H$4+1,"",OFFSET('FUNDS DATA'!B602,SELECTED!$G$4-1,0))</f>
        <v/>
      </c>
      <c r="D605" s="126" t="str">
        <f ca="1">IF($A605&gt;$H$4+1,"",OFFSET('FUNDS DATA'!C602,SELECTED!$G$4-1,0))</f>
        <v/>
      </c>
      <c r="E605" s="126" t="str">
        <f ca="1">IF($A605&gt;$H$4+1,"",OFFSET('FUNDS DATA'!D602,SELECTED!$G$4-1,0))</f>
        <v/>
      </c>
    </row>
    <row r="606" spans="1:5" x14ac:dyDescent="0.2">
      <c r="A606" s="126" t="str">
        <f t="shared" si="9"/>
        <v/>
      </c>
      <c r="B606" s="126" t="str">
        <f ca="1">IF($A606&gt;$H$4+1,"",OFFSET('FUNDS DATA'!A603,SELECTED!$G$4-1,0))</f>
        <v/>
      </c>
      <c r="C606" s="100" t="str">
        <f ca="1">IF($A606&gt;$H$4+1,"",OFFSET('FUNDS DATA'!B603,SELECTED!$G$4-1,0))</f>
        <v/>
      </c>
      <c r="D606" s="126" t="str">
        <f ca="1">IF($A606&gt;$H$4+1,"",OFFSET('FUNDS DATA'!C603,SELECTED!$G$4-1,0))</f>
        <v/>
      </c>
      <c r="E606" s="126" t="str">
        <f ca="1">IF($A606&gt;$H$4+1,"",OFFSET('FUNDS DATA'!D603,SELECTED!$G$4-1,0))</f>
        <v/>
      </c>
    </row>
    <row r="607" spans="1:5" x14ac:dyDescent="0.2">
      <c r="A607" s="126" t="str">
        <f t="shared" si="9"/>
        <v/>
      </c>
      <c r="B607" s="126" t="str">
        <f ca="1">IF($A607&gt;$H$4+1,"",OFFSET('FUNDS DATA'!A604,SELECTED!$G$4-1,0))</f>
        <v/>
      </c>
      <c r="C607" s="100" t="str">
        <f ca="1">IF($A607&gt;$H$4+1,"",OFFSET('FUNDS DATA'!B604,SELECTED!$G$4-1,0))</f>
        <v/>
      </c>
      <c r="D607" s="126" t="str">
        <f ca="1">IF($A607&gt;$H$4+1,"",OFFSET('FUNDS DATA'!C604,SELECTED!$G$4-1,0))</f>
        <v/>
      </c>
      <c r="E607" s="126" t="str">
        <f ca="1">IF($A607&gt;$H$4+1,"",OFFSET('FUNDS DATA'!D604,SELECTED!$G$4-1,0))</f>
        <v/>
      </c>
    </row>
    <row r="608" spans="1:5" x14ac:dyDescent="0.2">
      <c r="A608" s="126" t="str">
        <f t="shared" si="9"/>
        <v/>
      </c>
      <c r="B608" s="126" t="str">
        <f ca="1">IF($A608&gt;$H$4+1,"",OFFSET('FUNDS DATA'!A605,SELECTED!$G$4-1,0))</f>
        <v/>
      </c>
      <c r="C608" s="100" t="str">
        <f ca="1">IF($A608&gt;$H$4+1,"",OFFSET('FUNDS DATA'!B605,SELECTED!$G$4-1,0))</f>
        <v/>
      </c>
      <c r="D608" s="126" t="str">
        <f ca="1">IF($A608&gt;$H$4+1,"",OFFSET('FUNDS DATA'!C605,SELECTED!$G$4-1,0))</f>
        <v/>
      </c>
      <c r="E608" s="126" t="str">
        <f ca="1">IF($A608&gt;$H$4+1,"",OFFSET('FUNDS DATA'!D605,SELECTED!$G$4-1,0))</f>
        <v/>
      </c>
    </row>
    <row r="609" spans="1:5" x14ac:dyDescent="0.2">
      <c r="A609" s="126" t="str">
        <f t="shared" si="9"/>
        <v/>
      </c>
      <c r="B609" s="126" t="str">
        <f ca="1">IF($A609&gt;$H$4+1,"",OFFSET('FUNDS DATA'!A606,SELECTED!$G$4-1,0))</f>
        <v/>
      </c>
      <c r="C609" s="100" t="str">
        <f ca="1">IF($A609&gt;$H$4+1,"",OFFSET('FUNDS DATA'!B606,SELECTED!$G$4-1,0))</f>
        <v/>
      </c>
      <c r="D609" s="126" t="str">
        <f ca="1">IF($A609&gt;$H$4+1,"",OFFSET('FUNDS DATA'!C606,SELECTED!$G$4-1,0))</f>
        <v/>
      </c>
      <c r="E609" s="126" t="str">
        <f ca="1">IF($A609&gt;$H$4+1,"",OFFSET('FUNDS DATA'!D606,SELECTED!$G$4-1,0))</f>
        <v/>
      </c>
    </row>
    <row r="610" spans="1:5" x14ac:dyDescent="0.2">
      <c r="A610" s="126" t="str">
        <f t="shared" si="9"/>
        <v/>
      </c>
      <c r="B610" s="126" t="str">
        <f ca="1">IF($A610&gt;$H$4+1,"",OFFSET('FUNDS DATA'!A607,SELECTED!$G$4-1,0))</f>
        <v/>
      </c>
      <c r="C610" s="100" t="str">
        <f ca="1">IF($A610&gt;$H$4+1,"",OFFSET('FUNDS DATA'!B607,SELECTED!$G$4-1,0))</f>
        <v/>
      </c>
      <c r="D610" s="126" t="str">
        <f ca="1">IF($A610&gt;$H$4+1,"",OFFSET('FUNDS DATA'!C607,SELECTED!$G$4-1,0))</f>
        <v/>
      </c>
      <c r="E610" s="126" t="str">
        <f ca="1">IF($A610&gt;$H$4+1,"",OFFSET('FUNDS DATA'!D607,SELECTED!$G$4-1,0))</f>
        <v/>
      </c>
    </row>
    <row r="611" spans="1:5" x14ac:dyDescent="0.2">
      <c r="A611" s="126" t="str">
        <f t="shared" si="9"/>
        <v/>
      </c>
      <c r="B611" s="126" t="str">
        <f ca="1">IF($A611&gt;$H$4+1,"",OFFSET('FUNDS DATA'!A608,SELECTED!$G$4-1,0))</f>
        <v/>
      </c>
      <c r="C611" s="100" t="str">
        <f ca="1">IF($A611&gt;$H$4+1,"",OFFSET('FUNDS DATA'!B608,SELECTED!$G$4-1,0))</f>
        <v/>
      </c>
      <c r="D611" s="126" t="str">
        <f ca="1">IF($A611&gt;$H$4+1,"",OFFSET('FUNDS DATA'!C608,SELECTED!$G$4-1,0))</f>
        <v/>
      </c>
      <c r="E611" s="126" t="str">
        <f ca="1">IF($A611&gt;$H$4+1,"",OFFSET('FUNDS DATA'!D608,SELECTED!$G$4-1,0))</f>
        <v/>
      </c>
    </row>
    <row r="612" spans="1:5" x14ac:dyDescent="0.2">
      <c r="A612" s="126" t="str">
        <f t="shared" si="9"/>
        <v/>
      </c>
      <c r="B612" s="126" t="str">
        <f ca="1">IF($A612&gt;$H$4+1,"",OFFSET('FUNDS DATA'!A609,SELECTED!$G$4-1,0))</f>
        <v/>
      </c>
      <c r="C612" s="100" t="str">
        <f ca="1">IF($A612&gt;$H$4+1,"",OFFSET('FUNDS DATA'!B609,SELECTED!$G$4-1,0))</f>
        <v/>
      </c>
      <c r="D612" s="126" t="str">
        <f ca="1">IF($A612&gt;$H$4+1,"",OFFSET('FUNDS DATA'!C609,SELECTED!$G$4-1,0))</f>
        <v/>
      </c>
      <c r="E612" s="126" t="str">
        <f ca="1">IF($A612&gt;$H$4+1,"",OFFSET('FUNDS DATA'!D609,SELECTED!$G$4-1,0))</f>
        <v/>
      </c>
    </row>
    <row r="613" spans="1:5" x14ac:dyDescent="0.2">
      <c r="A613" s="126" t="str">
        <f t="shared" si="9"/>
        <v/>
      </c>
      <c r="B613" s="126" t="str">
        <f ca="1">IF($A613&gt;$H$4+1,"",OFFSET('FUNDS DATA'!A610,SELECTED!$G$4-1,0))</f>
        <v/>
      </c>
      <c r="C613" s="100" t="str">
        <f ca="1">IF($A613&gt;$H$4+1,"",OFFSET('FUNDS DATA'!B610,SELECTED!$G$4-1,0))</f>
        <v/>
      </c>
      <c r="D613" s="126" t="str">
        <f ca="1">IF($A613&gt;$H$4+1,"",OFFSET('FUNDS DATA'!C610,SELECTED!$G$4-1,0))</f>
        <v/>
      </c>
      <c r="E613" s="126" t="str">
        <f ca="1">IF($A613&gt;$H$4+1,"",OFFSET('FUNDS DATA'!D610,SELECTED!$G$4-1,0))</f>
        <v/>
      </c>
    </row>
    <row r="614" spans="1:5" x14ac:dyDescent="0.2">
      <c r="A614" s="126" t="str">
        <f t="shared" si="9"/>
        <v/>
      </c>
      <c r="B614" s="126" t="str">
        <f ca="1">IF($A614&gt;$H$4+1,"",OFFSET('FUNDS DATA'!A611,SELECTED!$G$4-1,0))</f>
        <v/>
      </c>
      <c r="C614" s="100" t="str">
        <f ca="1">IF($A614&gt;$H$4+1,"",OFFSET('FUNDS DATA'!B611,SELECTED!$G$4-1,0))</f>
        <v/>
      </c>
      <c r="D614" s="126" t="str">
        <f ca="1">IF($A614&gt;$H$4+1,"",OFFSET('FUNDS DATA'!C611,SELECTED!$G$4-1,0))</f>
        <v/>
      </c>
      <c r="E614" s="126" t="str">
        <f ca="1">IF($A614&gt;$H$4+1,"",OFFSET('FUNDS DATA'!D611,SELECTED!$G$4-1,0))</f>
        <v/>
      </c>
    </row>
    <row r="615" spans="1:5" x14ac:dyDescent="0.2">
      <c r="A615" s="126" t="str">
        <f t="shared" si="9"/>
        <v/>
      </c>
      <c r="B615" s="126" t="str">
        <f ca="1">IF($A615&gt;$H$4+1,"",OFFSET('FUNDS DATA'!A612,SELECTED!$G$4-1,0))</f>
        <v/>
      </c>
      <c r="C615" s="100" t="str">
        <f ca="1">IF($A615&gt;$H$4+1,"",OFFSET('FUNDS DATA'!B612,SELECTED!$G$4-1,0))</f>
        <v/>
      </c>
      <c r="D615" s="126" t="str">
        <f ca="1">IF($A615&gt;$H$4+1,"",OFFSET('FUNDS DATA'!C612,SELECTED!$G$4-1,0))</f>
        <v/>
      </c>
      <c r="E615" s="126" t="str">
        <f ca="1">IF($A615&gt;$H$4+1,"",OFFSET('FUNDS DATA'!D612,SELECTED!$G$4-1,0))</f>
        <v/>
      </c>
    </row>
    <row r="616" spans="1:5" x14ac:dyDescent="0.2">
      <c r="A616" s="126" t="str">
        <f t="shared" si="9"/>
        <v/>
      </c>
      <c r="B616" s="126" t="str">
        <f ca="1">IF($A616&gt;$H$4+1,"",OFFSET('FUNDS DATA'!A613,SELECTED!$G$4-1,0))</f>
        <v/>
      </c>
      <c r="C616" s="100" t="str">
        <f ca="1">IF($A616&gt;$H$4+1,"",OFFSET('FUNDS DATA'!B613,SELECTED!$G$4-1,0))</f>
        <v/>
      </c>
      <c r="D616" s="126" t="str">
        <f ca="1">IF($A616&gt;$H$4+1,"",OFFSET('FUNDS DATA'!C613,SELECTED!$G$4-1,0))</f>
        <v/>
      </c>
      <c r="E616" s="126" t="str">
        <f ca="1">IF($A616&gt;$H$4+1,"",OFFSET('FUNDS DATA'!D613,SELECTED!$G$4-1,0))</f>
        <v/>
      </c>
    </row>
    <row r="617" spans="1:5" x14ac:dyDescent="0.2">
      <c r="A617" s="126" t="str">
        <f t="shared" si="9"/>
        <v/>
      </c>
      <c r="B617" s="126" t="str">
        <f ca="1">IF($A617&gt;$H$4+1,"",OFFSET('FUNDS DATA'!A614,SELECTED!$G$4-1,0))</f>
        <v/>
      </c>
      <c r="C617" s="100" t="str">
        <f ca="1">IF($A617&gt;$H$4+1,"",OFFSET('FUNDS DATA'!B614,SELECTED!$G$4-1,0))</f>
        <v/>
      </c>
      <c r="D617" s="126" t="str">
        <f ca="1">IF($A617&gt;$H$4+1,"",OFFSET('FUNDS DATA'!C614,SELECTED!$G$4-1,0))</f>
        <v/>
      </c>
      <c r="E617" s="126" t="str">
        <f ca="1">IF($A617&gt;$H$4+1,"",OFFSET('FUNDS DATA'!D614,SELECTED!$G$4-1,0))</f>
        <v/>
      </c>
    </row>
    <row r="618" spans="1:5" x14ac:dyDescent="0.2">
      <c r="A618" s="126" t="str">
        <f t="shared" si="9"/>
        <v/>
      </c>
      <c r="B618" s="126" t="str">
        <f ca="1">IF($A618&gt;$H$4+1,"",OFFSET('FUNDS DATA'!A615,SELECTED!$G$4-1,0))</f>
        <v/>
      </c>
      <c r="C618" s="100" t="str">
        <f ca="1">IF($A618&gt;$H$4+1,"",OFFSET('FUNDS DATA'!B615,SELECTED!$G$4-1,0))</f>
        <v/>
      </c>
      <c r="D618" s="126" t="str">
        <f ca="1">IF($A618&gt;$H$4+1,"",OFFSET('FUNDS DATA'!C615,SELECTED!$G$4-1,0))</f>
        <v/>
      </c>
      <c r="E618" s="126" t="str">
        <f ca="1">IF($A618&gt;$H$4+1,"",OFFSET('FUNDS DATA'!D615,SELECTED!$G$4-1,0))</f>
        <v/>
      </c>
    </row>
    <row r="619" spans="1:5" x14ac:dyDescent="0.2">
      <c r="A619" s="126" t="str">
        <f t="shared" si="9"/>
        <v/>
      </c>
      <c r="B619" s="126" t="str">
        <f ca="1">IF($A619&gt;$H$4+1,"",OFFSET('FUNDS DATA'!A616,SELECTED!$G$4-1,0))</f>
        <v/>
      </c>
      <c r="C619" s="100" t="str">
        <f ca="1">IF($A619&gt;$H$4+1,"",OFFSET('FUNDS DATA'!B616,SELECTED!$G$4-1,0))</f>
        <v/>
      </c>
      <c r="D619" s="126" t="str">
        <f ca="1">IF($A619&gt;$H$4+1,"",OFFSET('FUNDS DATA'!C616,SELECTED!$G$4-1,0))</f>
        <v/>
      </c>
      <c r="E619" s="126" t="str">
        <f ca="1">IF($A619&gt;$H$4+1,"",OFFSET('FUNDS DATA'!D616,SELECTED!$G$4-1,0))</f>
        <v/>
      </c>
    </row>
    <row r="620" spans="1:5" x14ac:dyDescent="0.2">
      <c r="A620" s="126" t="str">
        <f t="shared" si="9"/>
        <v/>
      </c>
      <c r="B620" s="126" t="str">
        <f ca="1">IF($A620&gt;$H$4+1,"",OFFSET('FUNDS DATA'!A617,SELECTED!$G$4-1,0))</f>
        <v/>
      </c>
      <c r="C620" s="100" t="str">
        <f ca="1">IF($A620&gt;$H$4+1,"",OFFSET('FUNDS DATA'!B617,SELECTED!$G$4-1,0))</f>
        <v/>
      </c>
      <c r="D620" s="126" t="str">
        <f ca="1">IF($A620&gt;$H$4+1,"",OFFSET('FUNDS DATA'!C617,SELECTED!$G$4-1,0))</f>
        <v/>
      </c>
      <c r="E620" s="126" t="str">
        <f ca="1">IF($A620&gt;$H$4+1,"",OFFSET('FUNDS DATA'!D617,SELECTED!$G$4-1,0))</f>
        <v/>
      </c>
    </row>
    <row r="621" spans="1:5" x14ac:dyDescent="0.2">
      <c r="A621" s="126" t="str">
        <f t="shared" si="9"/>
        <v/>
      </c>
      <c r="B621" s="126" t="str">
        <f ca="1">IF($A621&gt;$H$4+1,"",OFFSET('FUNDS DATA'!A618,SELECTED!$G$4-1,0))</f>
        <v/>
      </c>
      <c r="C621" s="100" t="str">
        <f ca="1">IF($A621&gt;$H$4+1,"",OFFSET('FUNDS DATA'!B618,SELECTED!$G$4-1,0))</f>
        <v/>
      </c>
      <c r="D621" s="126" t="str">
        <f ca="1">IF($A621&gt;$H$4+1,"",OFFSET('FUNDS DATA'!C618,SELECTED!$G$4-1,0))</f>
        <v/>
      </c>
      <c r="E621" s="126" t="str">
        <f ca="1">IF($A621&gt;$H$4+1,"",OFFSET('FUNDS DATA'!D618,SELECTED!$G$4-1,0))</f>
        <v/>
      </c>
    </row>
    <row r="622" spans="1:5" x14ac:dyDescent="0.2">
      <c r="A622" s="126" t="str">
        <f t="shared" si="9"/>
        <v/>
      </c>
      <c r="B622" s="126" t="str">
        <f ca="1">IF($A622&gt;$H$4+1,"",OFFSET('FUNDS DATA'!A619,SELECTED!$G$4-1,0))</f>
        <v/>
      </c>
      <c r="C622" s="100" t="str">
        <f ca="1">IF($A622&gt;$H$4+1,"",OFFSET('FUNDS DATA'!B619,SELECTED!$G$4-1,0))</f>
        <v/>
      </c>
      <c r="D622" s="126" t="str">
        <f ca="1">IF($A622&gt;$H$4+1,"",OFFSET('FUNDS DATA'!C619,SELECTED!$G$4-1,0))</f>
        <v/>
      </c>
      <c r="E622" s="126" t="str">
        <f ca="1">IF($A622&gt;$H$4+1,"",OFFSET('FUNDS DATA'!D619,SELECTED!$G$4-1,0))</f>
        <v/>
      </c>
    </row>
    <row r="623" spans="1:5" x14ac:dyDescent="0.2">
      <c r="A623" s="126" t="str">
        <f t="shared" si="9"/>
        <v/>
      </c>
      <c r="B623" s="126" t="str">
        <f ca="1">IF($A623&gt;$H$4+1,"",OFFSET('FUNDS DATA'!A620,SELECTED!$G$4-1,0))</f>
        <v/>
      </c>
      <c r="C623" s="100" t="str">
        <f ca="1">IF($A623&gt;$H$4+1,"",OFFSET('FUNDS DATA'!B620,SELECTED!$G$4-1,0))</f>
        <v/>
      </c>
      <c r="D623" s="126" t="str">
        <f ca="1">IF($A623&gt;$H$4+1,"",OFFSET('FUNDS DATA'!C620,SELECTED!$G$4-1,0))</f>
        <v/>
      </c>
      <c r="E623" s="126" t="str">
        <f ca="1">IF($A623&gt;$H$4+1,"",OFFSET('FUNDS DATA'!D620,SELECTED!$G$4-1,0))</f>
        <v/>
      </c>
    </row>
    <row r="624" spans="1:5" x14ac:dyDescent="0.2">
      <c r="A624" s="126" t="str">
        <f t="shared" si="9"/>
        <v/>
      </c>
      <c r="B624" s="126" t="str">
        <f ca="1">IF($A624&gt;$H$4+1,"",OFFSET('FUNDS DATA'!A621,SELECTED!$G$4-1,0))</f>
        <v/>
      </c>
      <c r="C624" s="100" t="str">
        <f ca="1">IF($A624&gt;$H$4+1,"",OFFSET('FUNDS DATA'!B621,SELECTED!$G$4-1,0))</f>
        <v/>
      </c>
      <c r="D624" s="126" t="str">
        <f ca="1">IF($A624&gt;$H$4+1,"",OFFSET('FUNDS DATA'!C621,SELECTED!$G$4-1,0))</f>
        <v/>
      </c>
      <c r="E624" s="126" t="str">
        <f ca="1">IF($A624&gt;$H$4+1,"",OFFSET('FUNDS DATA'!D621,SELECTED!$G$4-1,0))</f>
        <v/>
      </c>
    </row>
    <row r="625" spans="1:5" x14ac:dyDescent="0.2">
      <c r="A625" s="126" t="str">
        <f t="shared" si="9"/>
        <v/>
      </c>
      <c r="B625" s="126" t="str">
        <f ca="1">IF($A625&gt;$H$4+1,"",OFFSET('FUNDS DATA'!A622,SELECTED!$G$4-1,0))</f>
        <v/>
      </c>
      <c r="C625" s="100" t="str">
        <f ca="1">IF($A625&gt;$H$4+1,"",OFFSET('FUNDS DATA'!B622,SELECTED!$G$4-1,0))</f>
        <v/>
      </c>
      <c r="D625" s="126" t="str">
        <f ca="1">IF($A625&gt;$H$4+1,"",OFFSET('FUNDS DATA'!C622,SELECTED!$G$4-1,0))</f>
        <v/>
      </c>
      <c r="E625" s="126" t="str">
        <f ca="1">IF($A625&gt;$H$4+1,"",OFFSET('FUNDS DATA'!D622,SELECTED!$G$4-1,0))</f>
        <v/>
      </c>
    </row>
    <row r="626" spans="1:5" x14ac:dyDescent="0.2">
      <c r="A626" s="126" t="str">
        <f t="shared" si="9"/>
        <v/>
      </c>
      <c r="B626" s="126" t="str">
        <f ca="1">IF($A626&gt;$H$4+1,"",OFFSET('FUNDS DATA'!A623,SELECTED!$G$4-1,0))</f>
        <v/>
      </c>
      <c r="C626" s="100" t="str">
        <f ca="1">IF($A626&gt;$H$4+1,"",OFFSET('FUNDS DATA'!B623,SELECTED!$G$4-1,0))</f>
        <v/>
      </c>
      <c r="D626" s="126" t="str">
        <f ca="1">IF($A626&gt;$H$4+1,"",OFFSET('FUNDS DATA'!C623,SELECTED!$G$4-1,0))</f>
        <v/>
      </c>
      <c r="E626" s="126" t="str">
        <f ca="1">IF($A626&gt;$H$4+1,"",OFFSET('FUNDS DATA'!D623,SELECTED!$G$4-1,0))</f>
        <v/>
      </c>
    </row>
    <row r="627" spans="1:5" x14ac:dyDescent="0.2">
      <c r="A627" s="126" t="str">
        <f t="shared" si="9"/>
        <v/>
      </c>
      <c r="B627" s="126" t="str">
        <f ca="1">IF($A627&gt;$H$4+1,"",OFFSET('FUNDS DATA'!A624,SELECTED!$G$4-1,0))</f>
        <v/>
      </c>
      <c r="C627" s="100" t="str">
        <f ca="1">IF($A627&gt;$H$4+1,"",OFFSET('FUNDS DATA'!B624,SELECTED!$G$4-1,0))</f>
        <v/>
      </c>
      <c r="D627" s="126" t="str">
        <f ca="1">IF($A627&gt;$H$4+1,"",OFFSET('FUNDS DATA'!C624,SELECTED!$G$4-1,0))</f>
        <v/>
      </c>
      <c r="E627" s="126" t="str">
        <f ca="1">IF($A627&gt;$H$4+1,"",OFFSET('FUNDS DATA'!D624,SELECTED!$G$4-1,0))</f>
        <v/>
      </c>
    </row>
    <row r="628" spans="1:5" x14ac:dyDescent="0.2">
      <c r="A628" s="126" t="str">
        <f t="shared" si="9"/>
        <v/>
      </c>
      <c r="B628" s="126" t="str">
        <f ca="1">IF($A628&gt;$H$4+1,"",OFFSET('FUNDS DATA'!A625,SELECTED!$G$4-1,0))</f>
        <v/>
      </c>
      <c r="C628" s="100" t="str">
        <f ca="1">IF($A628&gt;$H$4+1,"",OFFSET('FUNDS DATA'!B625,SELECTED!$G$4-1,0))</f>
        <v/>
      </c>
      <c r="D628" s="126" t="str">
        <f ca="1">IF($A628&gt;$H$4+1,"",OFFSET('FUNDS DATA'!C625,SELECTED!$G$4-1,0))</f>
        <v/>
      </c>
      <c r="E628" s="126" t="str">
        <f ca="1">IF($A628&gt;$H$4+1,"",OFFSET('FUNDS DATA'!D625,SELECTED!$G$4-1,0))</f>
        <v/>
      </c>
    </row>
    <row r="629" spans="1:5" x14ac:dyDescent="0.2">
      <c r="A629" s="126" t="str">
        <f t="shared" si="9"/>
        <v/>
      </c>
      <c r="B629" s="126" t="str">
        <f ca="1">IF($A629&gt;$H$4+1,"",OFFSET('FUNDS DATA'!A626,SELECTED!$G$4-1,0))</f>
        <v/>
      </c>
      <c r="C629" s="100" t="str">
        <f ca="1">IF($A629&gt;$H$4+1,"",OFFSET('FUNDS DATA'!B626,SELECTED!$G$4-1,0))</f>
        <v/>
      </c>
      <c r="D629" s="126" t="str">
        <f ca="1">IF($A629&gt;$H$4+1,"",OFFSET('FUNDS DATA'!C626,SELECTED!$G$4-1,0))</f>
        <v/>
      </c>
      <c r="E629" s="126" t="str">
        <f ca="1">IF($A629&gt;$H$4+1,"",OFFSET('FUNDS DATA'!D626,SELECTED!$G$4-1,0))</f>
        <v/>
      </c>
    </row>
    <row r="630" spans="1:5" x14ac:dyDescent="0.2">
      <c r="A630" s="126" t="str">
        <f t="shared" si="9"/>
        <v/>
      </c>
      <c r="B630" s="126" t="str">
        <f ca="1">IF($A630&gt;$H$4+1,"",OFFSET('FUNDS DATA'!A627,SELECTED!$G$4-1,0))</f>
        <v/>
      </c>
      <c r="C630" s="100" t="str">
        <f ca="1">IF($A630&gt;$H$4+1,"",OFFSET('FUNDS DATA'!B627,SELECTED!$G$4-1,0))</f>
        <v/>
      </c>
      <c r="D630" s="126" t="str">
        <f ca="1">IF($A630&gt;$H$4+1,"",OFFSET('FUNDS DATA'!C627,SELECTED!$G$4-1,0))</f>
        <v/>
      </c>
      <c r="E630" s="126" t="str">
        <f ca="1">IF($A630&gt;$H$4+1,"",OFFSET('FUNDS DATA'!D627,SELECTED!$G$4-1,0))</f>
        <v/>
      </c>
    </row>
    <row r="631" spans="1:5" x14ac:dyDescent="0.2">
      <c r="A631" s="126" t="str">
        <f t="shared" si="9"/>
        <v/>
      </c>
      <c r="B631" s="126" t="str">
        <f ca="1">IF($A631&gt;$H$4+1,"",OFFSET('FUNDS DATA'!A628,SELECTED!$G$4-1,0))</f>
        <v/>
      </c>
      <c r="C631" s="100" t="str">
        <f ca="1">IF($A631&gt;$H$4+1,"",OFFSET('FUNDS DATA'!B628,SELECTED!$G$4-1,0))</f>
        <v/>
      </c>
      <c r="D631" s="126" t="str">
        <f ca="1">IF($A631&gt;$H$4+1,"",OFFSET('FUNDS DATA'!C628,SELECTED!$G$4-1,0))</f>
        <v/>
      </c>
      <c r="E631" s="126" t="str">
        <f ca="1">IF($A631&gt;$H$4+1,"",OFFSET('FUNDS DATA'!D628,SELECTED!$G$4-1,0))</f>
        <v/>
      </c>
    </row>
    <row r="632" spans="1:5" x14ac:dyDescent="0.2">
      <c r="A632" s="126" t="str">
        <f t="shared" si="9"/>
        <v/>
      </c>
      <c r="B632" s="126" t="str">
        <f ca="1">IF($A632&gt;$H$4+1,"",OFFSET('FUNDS DATA'!A629,SELECTED!$G$4-1,0))</f>
        <v/>
      </c>
      <c r="C632" s="100" t="str">
        <f ca="1">IF($A632&gt;$H$4+1,"",OFFSET('FUNDS DATA'!B629,SELECTED!$G$4-1,0))</f>
        <v/>
      </c>
      <c r="D632" s="126" t="str">
        <f ca="1">IF($A632&gt;$H$4+1,"",OFFSET('FUNDS DATA'!C629,SELECTED!$G$4-1,0))</f>
        <v/>
      </c>
      <c r="E632" s="126" t="str">
        <f ca="1">IF($A632&gt;$H$4+1,"",OFFSET('FUNDS DATA'!D629,SELECTED!$G$4-1,0))</f>
        <v/>
      </c>
    </row>
    <row r="633" spans="1:5" x14ac:dyDescent="0.2">
      <c r="A633" s="126" t="str">
        <f t="shared" si="9"/>
        <v/>
      </c>
      <c r="B633" s="126" t="str">
        <f ca="1">IF($A633&gt;$H$4+1,"",OFFSET('FUNDS DATA'!A630,SELECTED!$G$4-1,0))</f>
        <v/>
      </c>
      <c r="C633" s="100" t="str">
        <f ca="1">IF($A633&gt;$H$4+1,"",OFFSET('FUNDS DATA'!B630,SELECTED!$G$4-1,0))</f>
        <v/>
      </c>
      <c r="D633" s="126" t="str">
        <f ca="1">IF($A633&gt;$H$4+1,"",OFFSET('FUNDS DATA'!C630,SELECTED!$G$4-1,0))</f>
        <v/>
      </c>
      <c r="E633" s="126" t="str">
        <f ca="1">IF($A633&gt;$H$4+1,"",OFFSET('FUNDS DATA'!D630,SELECTED!$G$4-1,0))</f>
        <v/>
      </c>
    </row>
    <row r="634" spans="1:5" x14ac:dyDescent="0.2">
      <c r="A634" s="126" t="str">
        <f t="shared" si="9"/>
        <v/>
      </c>
      <c r="B634" s="126" t="str">
        <f ca="1">IF($A634&gt;$H$4+1,"",OFFSET('FUNDS DATA'!A631,SELECTED!$G$4-1,0))</f>
        <v/>
      </c>
      <c r="C634" s="100" t="str">
        <f ca="1">IF($A634&gt;$H$4+1,"",OFFSET('FUNDS DATA'!B631,SELECTED!$G$4-1,0))</f>
        <v/>
      </c>
      <c r="D634" s="126" t="str">
        <f ca="1">IF($A634&gt;$H$4+1,"",OFFSET('FUNDS DATA'!C631,SELECTED!$G$4-1,0))</f>
        <v/>
      </c>
      <c r="E634" s="126" t="str">
        <f ca="1">IF($A634&gt;$H$4+1,"",OFFSET('FUNDS DATA'!D631,SELECTED!$G$4-1,0))</f>
        <v/>
      </c>
    </row>
    <row r="635" spans="1:5" x14ac:dyDescent="0.2">
      <c r="A635" s="126" t="str">
        <f t="shared" si="9"/>
        <v/>
      </c>
      <c r="B635" s="126" t="str">
        <f ca="1">IF($A635&gt;$H$4+1,"",OFFSET('FUNDS DATA'!A632,SELECTED!$G$4-1,0))</f>
        <v/>
      </c>
      <c r="C635" s="100" t="str">
        <f ca="1">IF($A635&gt;$H$4+1,"",OFFSET('FUNDS DATA'!B632,SELECTED!$G$4-1,0))</f>
        <v/>
      </c>
      <c r="D635" s="126" t="str">
        <f ca="1">IF($A635&gt;$H$4+1,"",OFFSET('FUNDS DATA'!C632,SELECTED!$G$4-1,0))</f>
        <v/>
      </c>
      <c r="E635" s="126" t="str">
        <f ca="1">IF($A635&gt;$H$4+1,"",OFFSET('FUNDS DATA'!D632,SELECTED!$G$4-1,0))</f>
        <v/>
      </c>
    </row>
    <row r="636" spans="1:5" x14ac:dyDescent="0.2">
      <c r="A636" s="126" t="str">
        <f t="shared" si="9"/>
        <v/>
      </c>
      <c r="B636" s="126" t="str">
        <f ca="1">IF($A636&gt;$H$4+1,"",OFFSET('FUNDS DATA'!A633,SELECTED!$G$4-1,0))</f>
        <v/>
      </c>
      <c r="C636" s="100" t="str">
        <f ca="1">IF($A636&gt;$H$4+1,"",OFFSET('FUNDS DATA'!B633,SELECTED!$G$4-1,0))</f>
        <v/>
      </c>
      <c r="D636" s="126" t="str">
        <f ca="1">IF($A636&gt;$H$4+1,"",OFFSET('FUNDS DATA'!C633,SELECTED!$G$4-1,0))</f>
        <v/>
      </c>
      <c r="E636" s="126" t="str">
        <f ca="1">IF($A636&gt;$H$4+1,"",OFFSET('FUNDS DATA'!D633,SELECTED!$G$4-1,0))</f>
        <v/>
      </c>
    </row>
    <row r="637" spans="1:5" x14ac:dyDescent="0.2">
      <c r="A637" s="126" t="str">
        <f t="shared" si="9"/>
        <v/>
      </c>
      <c r="B637" s="126" t="str">
        <f ca="1">IF($A637&gt;$H$4+1,"",OFFSET('FUNDS DATA'!A634,SELECTED!$G$4-1,0))</f>
        <v/>
      </c>
      <c r="C637" s="100" t="str">
        <f ca="1">IF($A637&gt;$H$4+1,"",OFFSET('FUNDS DATA'!B634,SELECTED!$G$4-1,0))</f>
        <v/>
      </c>
      <c r="D637" s="126" t="str">
        <f ca="1">IF($A637&gt;$H$4+1,"",OFFSET('FUNDS DATA'!C634,SELECTED!$G$4-1,0))</f>
        <v/>
      </c>
      <c r="E637" s="126" t="str">
        <f ca="1">IF($A637&gt;$H$4+1,"",OFFSET('FUNDS DATA'!D634,SELECTED!$G$4-1,0))</f>
        <v/>
      </c>
    </row>
    <row r="638" spans="1:5" x14ac:dyDescent="0.2">
      <c r="A638" s="126" t="str">
        <f t="shared" si="9"/>
        <v/>
      </c>
      <c r="B638" s="126" t="str">
        <f ca="1">IF($A638&gt;$H$4+1,"",OFFSET('FUNDS DATA'!A635,SELECTED!$G$4-1,0))</f>
        <v/>
      </c>
      <c r="C638" s="100" t="str">
        <f ca="1">IF($A638&gt;$H$4+1,"",OFFSET('FUNDS DATA'!B635,SELECTED!$G$4-1,0))</f>
        <v/>
      </c>
      <c r="D638" s="126" t="str">
        <f ca="1">IF($A638&gt;$H$4+1,"",OFFSET('FUNDS DATA'!C635,SELECTED!$G$4-1,0))</f>
        <v/>
      </c>
      <c r="E638" s="126" t="str">
        <f ca="1">IF($A638&gt;$H$4+1,"",OFFSET('FUNDS DATA'!D635,SELECTED!$G$4-1,0))</f>
        <v/>
      </c>
    </row>
    <row r="639" spans="1:5" x14ac:dyDescent="0.2">
      <c r="A639" s="126" t="str">
        <f t="shared" si="9"/>
        <v/>
      </c>
      <c r="B639" s="126" t="str">
        <f ca="1">IF($A639&gt;$H$4+1,"",OFFSET('FUNDS DATA'!A636,SELECTED!$G$4-1,0))</f>
        <v/>
      </c>
      <c r="C639" s="100" t="str">
        <f ca="1">IF($A639&gt;$H$4+1,"",OFFSET('FUNDS DATA'!B636,SELECTED!$G$4-1,0))</f>
        <v/>
      </c>
      <c r="D639" s="126" t="str">
        <f ca="1">IF($A639&gt;$H$4+1,"",OFFSET('FUNDS DATA'!C636,SELECTED!$G$4-1,0))</f>
        <v/>
      </c>
      <c r="E639" s="126" t="str">
        <f ca="1">IF($A639&gt;$H$4+1,"",OFFSET('FUNDS DATA'!D636,SELECTED!$G$4-1,0))</f>
        <v/>
      </c>
    </row>
    <row r="640" spans="1:5" x14ac:dyDescent="0.2">
      <c r="A640" s="126" t="str">
        <f t="shared" si="9"/>
        <v/>
      </c>
      <c r="B640" s="126" t="str">
        <f ca="1">IF($A640&gt;$H$4+1,"",OFFSET('FUNDS DATA'!A637,SELECTED!$G$4-1,0))</f>
        <v/>
      </c>
      <c r="C640" s="100" t="str">
        <f ca="1">IF($A640&gt;$H$4+1,"",OFFSET('FUNDS DATA'!B637,SELECTED!$G$4-1,0))</f>
        <v/>
      </c>
      <c r="D640" s="126" t="str">
        <f ca="1">IF($A640&gt;$H$4+1,"",OFFSET('FUNDS DATA'!C637,SELECTED!$G$4-1,0))</f>
        <v/>
      </c>
      <c r="E640" s="126" t="str">
        <f ca="1">IF($A640&gt;$H$4+1,"",OFFSET('FUNDS DATA'!D637,SELECTED!$G$4-1,0))</f>
        <v/>
      </c>
    </row>
    <row r="641" spans="1:5" x14ac:dyDescent="0.2">
      <c r="A641" s="126" t="str">
        <f t="shared" si="9"/>
        <v/>
      </c>
      <c r="B641" s="126" t="str">
        <f ca="1">IF($A641&gt;$H$4+1,"",OFFSET('FUNDS DATA'!A638,SELECTED!$G$4-1,0))</f>
        <v/>
      </c>
      <c r="C641" s="100" t="str">
        <f ca="1">IF($A641&gt;$H$4+1,"",OFFSET('FUNDS DATA'!B638,SELECTED!$G$4-1,0))</f>
        <v/>
      </c>
      <c r="D641" s="126" t="str">
        <f ca="1">IF($A641&gt;$H$4+1,"",OFFSET('FUNDS DATA'!C638,SELECTED!$G$4-1,0))</f>
        <v/>
      </c>
      <c r="E641" s="126" t="str">
        <f ca="1">IF($A641&gt;$H$4+1,"",OFFSET('FUNDS DATA'!D638,SELECTED!$G$4-1,0))</f>
        <v/>
      </c>
    </row>
    <row r="642" spans="1:5" x14ac:dyDescent="0.2">
      <c r="A642" s="126" t="str">
        <f t="shared" si="9"/>
        <v/>
      </c>
      <c r="B642" s="126" t="str">
        <f ca="1">IF($A642&gt;$H$4+1,"",OFFSET('FUNDS DATA'!A639,SELECTED!$G$4-1,0))</f>
        <v/>
      </c>
      <c r="C642" s="100" t="str">
        <f ca="1">IF($A642&gt;$H$4+1,"",OFFSET('FUNDS DATA'!B639,SELECTED!$G$4-1,0))</f>
        <v/>
      </c>
      <c r="D642" s="126" t="str">
        <f ca="1">IF($A642&gt;$H$4+1,"",OFFSET('FUNDS DATA'!C639,SELECTED!$G$4-1,0))</f>
        <v/>
      </c>
      <c r="E642" s="126" t="str">
        <f ca="1">IF($A642&gt;$H$4+1,"",OFFSET('FUNDS DATA'!D639,SELECTED!$G$4-1,0))</f>
        <v/>
      </c>
    </row>
    <row r="643" spans="1:5" x14ac:dyDescent="0.2">
      <c r="A643" s="126" t="str">
        <f t="shared" si="9"/>
        <v/>
      </c>
      <c r="B643" s="126" t="str">
        <f ca="1">IF($A643&gt;$H$4+1,"",OFFSET('FUNDS DATA'!A640,SELECTED!$G$4-1,0))</f>
        <v/>
      </c>
      <c r="C643" s="100" t="str">
        <f ca="1">IF($A643&gt;$H$4+1,"",OFFSET('FUNDS DATA'!B640,SELECTED!$G$4-1,0))</f>
        <v/>
      </c>
      <c r="D643" s="126" t="str">
        <f ca="1">IF($A643&gt;$H$4+1,"",OFFSET('FUNDS DATA'!C640,SELECTED!$G$4-1,0))</f>
        <v/>
      </c>
      <c r="E643" s="126" t="str">
        <f ca="1">IF($A643&gt;$H$4+1,"",OFFSET('FUNDS DATA'!D640,SELECTED!$G$4-1,0))</f>
        <v/>
      </c>
    </row>
    <row r="644" spans="1:5" x14ac:dyDescent="0.2">
      <c r="A644" s="126" t="str">
        <f t="shared" si="9"/>
        <v/>
      </c>
      <c r="B644" s="126" t="str">
        <f ca="1">IF($A644&gt;$H$4+1,"",OFFSET('FUNDS DATA'!A641,SELECTED!$G$4-1,0))</f>
        <v/>
      </c>
      <c r="C644" s="100" t="str">
        <f ca="1">IF($A644&gt;$H$4+1,"",OFFSET('FUNDS DATA'!B641,SELECTED!$G$4-1,0))</f>
        <v/>
      </c>
      <c r="D644" s="126" t="str">
        <f ca="1">IF($A644&gt;$H$4+1,"",OFFSET('FUNDS DATA'!C641,SELECTED!$G$4-1,0))</f>
        <v/>
      </c>
      <c r="E644" s="126" t="str">
        <f ca="1">IF($A644&gt;$H$4+1,"",OFFSET('FUNDS DATA'!D641,SELECTED!$G$4-1,0))</f>
        <v/>
      </c>
    </row>
    <row r="645" spans="1:5" x14ac:dyDescent="0.2">
      <c r="A645" s="126" t="str">
        <f t="shared" si="9"/>
        <v/>
      </c>
      <c r="B645" s="126" t="str">
        <f ca="1">IF($A645&gt;$H$4+1,"",OFFSET('FUNDS DATA'!A642,SELECTED!$G$4-1,0))</f>
        <v/>
      </c>
      <c r="C645" s="100" t="str">
        <f ca="1">IF($A645&gt;$H$4+1,"",OFFSET('FUNDS DATA'!B642,SELECTED!$G$4-1,0))</f>
        <v/>
      </c>
      <c r="D645" s="126" t="str">
        <f ca="1">IF($A645&gt;$H$4+1,"",OFFSET('FUNDS DATA'!C642,SELECTED!$G$4-1,0))</f>
        <v/>
      </c>
      <c r="E645" s="126" t="str">
        <f ca="1">IF($A645&gt;$H$4+1,"",OFFSET('FUNDS DATA'!D642,SELECTED!$G$4-1,0))</f>
        <v/>
      </c>
    </row>
    <row r="646" spans="1:5" x14ac:dyDescent="0.2">
      <c r="A646" s="126" t="str">
        <f t="shared" ref="A646:A709" si="10">IF(A645&lt;$H$4,A645+1,"")</f>
        <v/>
      </c>
      <c r="B646" s="126" t="str">
        <f ca="1">IF($A646&gt;$H$4+1,"",OFFSET('FUNDS DATA'!A643,SELECTED!$G$4-1,0))</f>
        <v/>
      </c>
      <c r="C646" s="100" t="str">
        <f ca="1">IF($A646&gt;$H$4+1,"",OFFSET('FUNDS DATA'!B643,SELECTED!$G$4-1,0))</f>
        <v/>
      </c>
      <c r="D646" s="126" t="str">
        <f ca="1">IF($A646&gt;$H$4+1,"",OFFSET('FUNDS DATA'!C643,SELECTED!$G$4-1,0))</f>
        <v/>
      </c>
      <c r="E646" s="126" t="str">
        <f ca="1">IF($A646&gt;$H$4+1,"",OFFSET('FUNDS DATA'!D643,SELECTED!$G$4-1,0))</f>
        <v/>
      </c>
    </row>
    <row r="647" spans="1:5" x14ac:dyDescent="0.2">
      <c r="A647" s="126" t="str">
        <f t="shared" si="10"/>
        <v/>
      </c>
      <c r="B647" s="126" t="str">
        <f ca="1">IF($A647&gt;$H$4+1,"",OFFSET('FUNDS DATA'!A644,SELECTED!$G$4-1,0))</f>
        <v/>
      </c>
      <c r="C647" s="100" t="str">
        <f ca="1">IF($A647&gt;$H$4+1,"",OFFSET('FUNDS DATA'!B644,SELECTED!$G$4-1,0))</f>
        <v/>
      </c>
      <c r="D647" s="126" t="str">
        <f ca="1">IF($A647&gt;$H$4+1,"",OFFSET('FUNDS DATA'!C644,SELECTED!$G$4-1,0))</f>
        <v/>
      </c>
      <c r="E647" s="126" t="str">
        <f ca="1">IF($A647&gt;$H$4+1,"",OFFSET('FUNDS DATA'!D644,SELECTED!$G$4-1,0))</f>
        <v/>
      </c>
    </row>
    <row r="648" spans="1:5" x14ac:dyDescent="0.2">
      <c r="A648" s="126" t="str">
        <f t="shared" si="10"/>
        <v/>
      </c>
      <c r="B648" s="126" t="str">
        <f ca="1">IF($A648&gt;$H$4+1,"",OFFSET('FUNDS DATA'!A645,SELECTED!$G$4-1,0))</f>
        <v/>
      </c>
      <c r="C648" s="100" t="str">
        <f ca="1">IF($A648&gt;$H$4+1,"",OFFSET('FUNDS DATA'!B645,SELECTED!$G$4-1,0))</f>
        <v/>
      </c>
      <c r="D648" s="126" t="str">
        <f ca="1">IF($A648&gt;$H$4+1,"",OFFSET('FUNDS DATA'!C645,SELECTED!$G$4-1,0))</f>
        <v/>
      </c>
      <c r="E648" s="126" t="str">
        <f ca="1">IF($A648&gt;$H$4+1,"",OFFSET('FUNDS DATA'!D645,SELECTED!$G$4-1,0))</f>
        <v/>
      </c>
    </row>
    <row r="649" spans="1:5" x14ac:dyDescent="0.2">
      <c r="A649" s="126" t="str">
        <f t="shared" si="10"/>
        <v/>
      </c>
      <c r="B649" s="126" t="str">
        <f ca="1">IF($A649&gt;$H$4+1,"",OFFSET('FUNDS DATA'!A646,SELECTED!$G$4-1,0))</f>
        <v/>
      </c>
      <c r="C649" s="100" t="str">
        <f ca="1">IF($A649&gt;$H$4+1,"",OFFSET('FUNDS DATA'!B646,SELECTED!$G$4-1,0))</f>
        <v/>
      </c>
      <c r="D649" s="126" t="str">
        <f ca="1">IF($A649&gt;$H$4+1,"",OFFSET('FUNDS DATA'!C646,SELECTED!$G$4-1,0))</f>
        <v/>
      </c>
      <c r="E649" s="126" t="str">
        <f ca="1">IF($A649&gt;$H$4+1,"",OFFSET('FUNDS DATA'!D646,SELECTED!$G$4-1,0))</f>
        <v/>
      </c>
    </row>
    <row r="650" spans="1:5" x14ac:dyDescent="0.2">
      <c r="A650" s="126" t="str">
        <f t="shared" si="10"/>
        <v/>
      </c>
      <c r="B650" s="126" t="str">
        <f ca="1">IF($A650&gt;$H$4+1,"",OFFSET('FUNDS DATA'!A647,SELECTED!$G$4-1,0))</f>
        <v/>
      </c>
      <c r="C650" s="100" t="str">
        <f ca="1">IF($A650&gt;$H$4+1,"",OFFSET('FUNDS DATA'!B647,SELECTED!$G$4-1,0))</f>
        <v/>
      </c>
      <c r="D650" s="126" t="str">
        <f ca="1">IF($A650&gt;$H$4+1,"",OFFSET('FUNDS DATA'!C647,SELECTED!$G$4-1,0))</f>
        <v/>
      </c>
      <c r="E650" s="126" t="str">
        <f ca="1">IF($A650&gt;$H$4+1,"",OFFSET('FUNDS DATA'!D647,SELECTED!$G$4-1,0))</f>
        <v/>
      </c>
    </row>
    <row r="651" spans="1:5" x14ac:dyDescent="0.2">
      <c r="A651" s="126" t="str">
        <f t="shared" si="10"/>
        <v/>
      </c>
      <c r="B651" s="126" t="str">
        <f ca="1">IF($A651&gt;$H$4+1,"",OFFSET('FUNDS DATA'!A648,SELECTED!$G$4-1,0))</f>
        <v/>
      </c>
      <c r="C651" s="100" t="str">
        <f ca="1">IF($A651&gt;$H$4+1,"",OFFSET('FUNDS DATA'!B648,SELECTED!$G$4-1,0))</f>
        <v/>
      </c>
      <c r="D651" s="126" t="str">
        <f ca="1">IF($A651&gt;$H$4+1,"",OFFSET('FUNDS DATA'!C648,SELECTED!$G$4-1,0))</f>
        <v/>
      </c>
      <c r="E651" s="126" t="str">
        <f ca="1">IF($A651&gt;$H$4+1,"",OFFSET('FUNDS DATA'!D648,SELECTED!$G$4-1,0))</f>
        <v/>
      </c>
    </row>
    <row r="652" spans="1:5" x14ac:dyDescent="0.2">
      <c r="A652" s="126" t="str">
        <f t="shared" si="10"/>
        <v/>
      </c>
      <c r="B652" s="126" t="str">
        <f ca="1">IF($A652&gt;$H$4+1,"",OFFSET('FUNDS DATA'!A649,SELECTED!$G$4-1,0))</f>
        <v/>
      </c>
      <c r="C652" s="100" t="str">
        <f ca="1">IF($A652&gt;$H$4+1,"",OFFSET('FUNDS DATA'!B649,SELECTED!$G$4-1,0))</f>
        <v/>
      </c>
      <c r="D652" s="126" t="str">
        <f ca="1">IF($A652&gt;$H$4+1,"",OFFSET('FUNDS DATA'!C649,SELECTED!$G$4-1,0))</f>
        <v/>
      </c>
      <c r="E652" s="126" t="str">
        <f ca="1">IF($A652&gt;$H$4+1,"",OFFSET('FUNDS DATA'!D649,SELECTED!$G$4-1,0))</f>
        <v/>
      </c>
    </row>
    <row r="653" spans="1:5" x14ac:dyDescent="0.2">
      <c r="A653" s="126" t="str">
        <f t="shared" si="10"/>
        <v/>
      </c>
      <c r="B653" s="126" t="str">
        <f ca="1">IF($A653&gt;$H$4+1,"",OFFSET('FUNDS DATA'!A650,SELECTED!$G$4-1,0))</f>
        <v/>
      </c>
      <c r="C653" s="100" t="str">
        <f ca="1">IF($A653&gt;$H$4+1,"",OFFSET('FUNDS DATA'!B650,SELECTED!$G$4-1,0))</f>
        <v/>
      </c>
      <c r="D653" s="126" t="str">
        <f ca="1">IF($A653&gt;$H$4+1,"",OFFSET('FUNDS DATA'!C650,SELECTED!$G$4-1,0))</f>
        <v/>
      </c>
      <c r="E653" s="126" t="str">
        <f ca="1">IF($A653&gt;$H$4+1,"",OFFSET('FUNDS DATA'!D650,SELECTED!$G$4-1,0))</f>
        <v/>
      </c>
    </row>
    <row r="654" spans="1:5" x14ac:dyDescent="0.2">
      <c r="A654" s="126" t="str">
        <f t="shared" si="10"/>
        <v/>
      </c>
      <c r="B654" s="126" t="str">
        <f ca="1">IF($A654&gt;$H$4+1,"",OFFSET('FUNDS DATA'!A651,SELECTED!$G$4-1,0))</f>
        <v/>
      </c>
      <c r="C654" s="100" t="str">
        <f ca="1">IF($A654&gt;$H$4+1,"",OFFSET('FUNDS DATA'!B651,SELECTED!$G$4-1,0))</f>
        <v/>
      </c>
      <c r="D654" s="126" t="str">
        <f ca="1">IF($A654&gt;$H$4+1,"",OFFSET('FUNDS DATA'!C651,SELECTED!$G$4-1,0))</f>
        <v/>
      </c>
      <c r="E654" s="126" t="str">
        <f ca="1">IF($A654&gt;$H$4+1,"",OFFSET('FUNDS DATA'!D651,SELECTED!$G$4-1,0))</f>
        <v/>
      </c>
    </row>
    <row r="655" spans="1:5" x14ac:dyDescent="0.2">
      <c r="A655" s="126" t="str">
        <f t="shared" si="10"/>
        <v/>
      </c>
      <c r="B655" s="126" t="str">
        <f ca="1">IF($A655&gt;$H$4+1,"",OFFSET('FUNDS DATA'!A652,SELECTED!$G$4-1,0))</f>
        <v/>
      </c>
      <c r="C655" s="100" t="str">
        <f ca="1">IF($A655&gt;$H$4+1,"",OFFSET('FUNDS DATA'!B652,SELECTED!$G$4-1,0))</f>
        <v/>
      </c>
      <c r="D655" s="126" t="str">
        <f ca="1">IF($A655&gt;$H$4+1,"",OFFSET('FUNDS DATA'!C652,SELECTED!$G$4-1,0))</f>
        <v/>
      </c>
      <c r="E655" s="126" t="str">
        <f ca="1">IF($A655&gt;$H$4+1,"",OFFSET('FUNDS DATA'!D652,SELECTED!$G$4-1,0))</f>
        <v/>
      </c>
    </row>
    <row r="656" spans="1:5" x14ac:dyDescent="0.2">
      <c r="A656" s="126" t="str">
        <f t="shared" si="10"/>
        <v/>
      </c>
      <c r="B656" s="126" t="str">
        <f ca="1">IF($A656&gt;$H$4+1,"",OFFSET('FUNDS DATA'!A653,SELECTED!$G$4-1,0))</f>
        <v/>
      </c>
      <c r="C656" s="100" t="str">
        <f ca="1">IF($A656&gt;$H$4+1,"",OFFSET('FUNDS DATA'!B653,SELECTED!$G$4-1,0))</f>
        <v/>
      </c>
      <c r="D656" s="126" t="str">
        <f ca="1">IF($A656&gt;$H$4+1,"",OFFSET('FUNDS DATA'!C653,SELECTED!$G$4-1,0))</f>
        <v/>
      </c>
      <c r="E656" s="126" t="str">
        <f ca="1">IF($A656&gt;$H$4+1,"",OFFSET('FUNDS DATA'!D653,SELECTED!$G$4-1,0))</f>
        <v/>
      </c>
    </row>
    <row r="657" spans="1:5" x14ac:dyDescent="0.2">
      <c r="A657" s="126" t="str">
        <f t="shared" si="10"/>
        <v/>
      </c>
      <c r="B657" s="126" t="str">
        <f ca="1">IF($A657&gt;$H$4+1,"",OFFSET('FUNDS DATA'!A654,SELECTED!$G$4-1,0))</f>
        <v/>
      </c>
      <c r="C657" s="100" t="str">
        <f ca="1">IF($A657&gt;$H$4+1,"",OFFSET('FUNDS DATA'!B654,SELECTED!$G$4-1,0))</f>
        <v/>
      </c>
      <c r="D657" s="126" t="str">
        <f ca="1">IF($A657&gt;$H$4+1,"",OFFSET('FUNDS DATA'!C654,SELECTED!$G$4-1,0))</f>
        <v/>
      </c>
      <c r="E657" s="126" t="str">
        <f ca="1">IF($A657&gt;$H$4+1,"",OFFSET('FUNDS DATA'!D654,SELECTED!$G$4-1,0))</f>
        <v/>
      </c>
    </row>
    <row r="658" spans="1:5" x14ac:dyDescent="0.2">
      <c r="A658" s="126" t="str">
        <f t="shared" si="10"/>
        <v/>
      </c>
      <c r="B658" s="126" t="str">
        <f ca="1">IF($A658&gt;$H$4+1,"",OFFSET('FUNDS DATA'!A655,SELECTED!$G$4-1,0))</f>
        <v/>
      </c>
      <c r="C658" s="100" t="str">
        <f ca="1">IF($A658&gt;$H$4+1,"",OFFSET('FUNDS DATA'!B655,SELECTED!$G$4-1,0))</f>
        <v/>
      </c>
      <c r="D658" s="126" t="str">
        <f ca="1">IF($A658&gt;$H$4+1,"",OFFSET('FUNDS DATA'!C655,SELECTED!$G$4-1,0))</f>
        <v/>
      </c>
      <c r="E658" s="126" t="str">
        <f ca="1">IF($A658&gt;$H$4+1,"",OFFSET('FUNDS DATA'!D655,SELECTED!$G$4-1,0))</f>
        <v/>
      </c>
    </row>
    <row r="659" spans="1:5" x14ac:dyDescent="0.2">
      <c r="A659" s="126" t="str">
        <f t="shared" si="10"/>
        <v/>
      </c>
      <c r="B659" s="126" t="str">
        <f ca="1">IF($A659&gt;$H$4+1,"",OFFSET('FUNDS DATA'!A656,SELECTED!$G$4-1,0))</f>
        <v/>
      </c>
      <c r="C659" s="100" t="str">
        <f ca="1">IF($A659&gt;$H$4+1,"",OFFSET('FUNDS DATA'!B656,SELECTED!$G$4-1,0))</f>
        <v/>
      </c>
      <c r="D659" s="126" t="str">
        <f ca="1">IF($A659&gt;$H$4+1,"",OFFSET('FUNDS DATA'!C656,SELECTED!$G$4-1,0))</f>
        <v/>
      </c>
      <c r="E659" s="126" t="str">
        <f ca="1">IF($A659&gt;$H$4+1,"",OFFSET('FUNDS DATA'!D656,SELECTED!$G$4-1,0))</f>
        <v/>
      </c>
    </row>
    <row r="660" spans="1:5" x14ac:dyDescent="0.2">
      <c r="A660" s="126" t="str">
        <f t="shared" si="10"/>
        <v/>
      </c>
      <c r="B660" s="126" t="str">
        <f ca="1">IF($A660&gt;$H$4+1,"",OFFSET('FUNDS DATA'!A657,SELECTED!$G$4-1,0))</f>
        <v/>
      </c>
      <c r="C660" s="100" t="str">
        <f ca="1">IF($A660&gt;$H$4+1,"",OFFSET('FUNDS DATA'!B657,SELECTED!$G$4-1,0))</f>
        <v/>
      </c>
      <c r="D660" s="126" t="str">
        <f ca="1">IF($A660&gt;$H$4+1,"",OFFSET('FUNDS DATA'!C657,SELECTED!$G$4-1,0))</f>
        <v/>
      </c>
      <c r="E660" s="126" t="str">
        <f ca="1">IF($A660&gt;$H$4+1,"",OFFSET('FUNDS DATA'!D657,SELECTED!$G$4-1,0))</f>
        <v/>
      </c>
    </row>
    <row r="661" spans="1:5" x14ac:dyDescent="0.2">
      <c r="A661" s="126" t="str">
        <f t="shared" si="10"/>
        <v/>
      </c>
      <c r="B661" s="126" t="str">
        <f ca="1">IF($A661&gt;$H$4+1,"",OFFSET('FUNDS DATA'!A658,SELECTED!$G$4-1,0))</f>
        <v/>
      </c>
      <c r="C661" s="100" t="str">
        <f ca="1">IF($A661&gt;$H$4+1,"",OFFSET('FUNDS DATA'!B658,SELECTED!$G$4-1,0))</f>
        <v/>
      </c>
      <c r="D661" s="126" t="str">
        <f ca="1">IF($A661&gt;$H$4+1,"",OFFSET('FUNDS DATA'!C658,SELECTED!$G$4-1,0))</f>
        <v/>
      </c>
      <c r="E661" s="126" t="str">
        <f ca="1">IF($A661&gt;$H$4+1,"",OFFSET('FUNDS DATA'!D658,SELECTED!$G$4-1,0))</f>
        <v/>
      </c>
    </row>
    <row r="662" spans="1:5" x14ac:dyDescent="0.2">
      <c r="A662" s="126" t="str">
        <f t="shared" si="10"/>
        <v/>
      </c>
      <c r="B662" s="126" t="str">
        <f ca="1">IF($A662&gt;$H$4+1,"",OFFSET('FUNDS DATA'!A659,SELECTED!$G$4-1,0))</f>
        <v/>
      </c>
      <c r="C662" s="100" t="str">
        <f ca="1">IF($A662&gt;$H$4+1,"",OFFSET('FUNDS DATA'!B659,SELECTED!$G$4-1,0))</f>
        <v/>
      </c>
      <c r="D662" s="126" t="str">
        <f ca="1">IF($A662&gt;$H$4+1,"",OFFSET('FUNDS DATA'!C659,SELECTED!$G$4-1,0))</f>
        <v/>
      </c>
      <c r="E662" s="126" t="str">
        <f ca="1">IF($A662&gt;$H$4+1,"",OFFSET('FUNDS DATA'!D659,SELECTED!$G$4-1,0))</f>
        <v/>
      </c>
    </row>
    <row r="663" spans="1:5" x14ac:dyDescent="0.2">
      <c r="A663" s="126" t="str">
        <f t="shared" si="10"/>
        <v/>
      </c>
      <c r="B663" s="126" t="str">
        <f ca="1">IF($A663&gt;$H$4+1,"",OFFSET('FUNDS DATA'!A660,SELECTED!$G$4-1,0))</f>
        <v/>
      </c>
      <c r="C663" s="100" t="str">
        <f ca="1">IF($A663&gt;$H$4+1,"",OFFSET('FUNDS DATA'!B660,SELECTED!$G$4-1,0))</f>
        <v/>
      </c>
      <c r="D663" s="126" t="str">
        <f ca="1">IF($A663&gt;$H$4+1,"",OFFSET('FUNDS DATA'!C660,SELECTED!$G$4-1,0))</f>
        <v/>
      </c>
      <c r="E663" s="126" t="str">
        <f ca="1">IF($A663&gt;$H$4+1,"",OFFSET('FUNDS DATA'!D660,SELECTED!$G$4-1,0))</f>
        <v/>
      </c>
    </row>
    <row r="664" spans="1:5" x14ac:dyDescent="0.2">
      <c r="A664" s="126" t="str">
        <f t="shared" si="10"/>
        <v/>
      </c>
      <c r="B664" s="126" t="str">
        <f ca="1">IF($A664&gt;$H$4+1,"",OFFSET('FUNDS DATA'!A661,SELECTED!$G$4-1,0))</f>
        <v/>
      </c>
      <c r="C664" s="100" t="str">
        <f ca="1">IF($A664&gt;$H$4+1,"",OFFSET('FUNDS DATA'!B661,SELECTED!$G$4-1,0))</f>
        <v/>
      </c>
      <c r="D664" s="126" t="str">
        <f ca="1">IF($A664&gt;$H$4+1,"",OFFSET('FUNDS DATA'!C661,SELECTED!$G$4-1,0))</f>
        <v/>
      </c>
      <c r="E664" s="126" t="str">
        <f ca="1">IF($A664&gt;$H$4+1,"",OFFSET('FUNDS DATA'!D661,SELECTED!$G$4-1,0))</f>
        <v/>
      </c>
    </row>
    <row r="665" spans="1:5" x14ac:dyDescent="0.2">
      <c r="A665" s="126" t="str">
        <f t="shared" si="10"/>
        <v/>
      </c>
      <c r="B665" s="126" t="str">
        <f ca="1">IF($A665&gt;$H$4+1,"",OFFSET('FUNDS DATA'!A662,SELECTED!$G$4-1,0))</f>
        <v/>
      </c>
      <c r="C665" s="100" t="str">
        <f ca="1">IF($A665&gt;$H$4+1,"",OFFSET('FUNDS DATA'!B662,SELECTED!$G$4-1,0))</f>
        <v/>
      </c>
      <c r="D665" s="126" t="str">
        <f ca="1">IF($A665&gt;$H$4+1,"",OFFSET('FUNDS DATA'!C662,SELECTED!$G$4-1,0))</f>
        <v/>
      </c>
      <c r="E665" s="126" t="str">
        <f ca="1">IF($A665&gt;$H$4+1,"",OFFSET('FUNDS DATA'!D662,SELECTED!$G$4-1,0))</f>
        <v/>
      </c>
    </row>
    <row r="666" spans="1:5" x14ac:dyDescent="0.2">
      <c r="A666" s="126" t="str">
        <f t="shared" si="10"/>
        <v/>
      </c>
      <c r="B666" s="126" t="str">
        <f ca="1">IF($A666&gt;$H$4+1,"",OFFSET('FUNDS DATA'!A663,SELECTED!$G$4-1,0))</f>
        <v/>
      </c>
      <c r="C666" s="100" t="str">
        <f ca="1">IF($A666&gt;$H$4+1,"",OFFSET('FUNDS DATA'!B663,SELECTED!$G$4-1,0))</f>
        <v/>
      </c>
      <c r="D666" s="126" t="str">
        <f ca="1">IF($A666&gt;$H$4+1,"",OFFSET('FUNDS DATA'!C663,SELECTED!$G$4-1,0))</f>
        <v/>
      </c>
      <c r="E666" s="126" t="str">
        <f ca="1">IF($A666&gt;$H$4+1,"",OFFSET('FUNDS DATA'!D663,SELECTED!$G$4-1,0))</f>
        <v/>
      </c>
    </row>
    <row r="667" spans="1:5" x14ac:dyDescent="0.2">
      <c r="A667" s="126" t="str">
        <f t="shared" si="10"/>
        <v/>
      </c>
      <c r="B667" s="126" t="str">
        <f ca="1">IF($A667&gt;$H$4+1,"",OFFSET('FUNDS DATA'!A664,SELECTED!$G$4-1,0))</f>
        <v/>
      </c>
      <c r="C667" s="100" t="str">
        <f ca="1">IF($A667&gt;$H$4+1,"",OFFSET('FUNDS DATA'!B664,SELECTED!$G$4-1,0))</f>
        <v/>
      </c>
      <c r="D667" s="126" t="str">
        <f ca="1">IF($A667&gt;$H$4+1,"",OFFSET('FUNDS DATA'!C664,SELECTED!$G$4-1,0))</f>
        <v/>
      </c>
      <c r="E667" s="126" t="str">
        <f ca="1">IF($A667&gt;$H$4+1,"",OFFSET('FUNDS DATA'!D664,SELECTED!$G$4-1,0))</f>
        <v/>
      </c>
    </row>
    <row r="668" spans="1:5" x14ac:dyDescent="0.2">
      <c r="A668" s="126" t="str">
        <f t="shared" si="10"/>
        <v/>
      </c>
      <c r="B668" s="126" t="str">
        <f ca="1">IF($A668&gt;$H$4+1,"",OFFSET('FUNDS DATA'!A665,SELECTED!$G$4-1,0))</f>
        <v/>
      </c>
      <c r="C668" s="100" t="str">
        <f ca="1">IF($A668&gt;$H$4+1,"",OFFSET('FUNDS DATA'!B665,SELECTED!$G$4-1,0))</f>
        <v/>
      </c>
      <c r="D668" s="126" t="str">
        <f ca="1">IF($A668&gt;$H$4+1,"",OFFSET('FUNDS DATA'!C665,SELECTED!$G$4-1,0))</f>
        <v/>
      </c>
      <c r="E668" s="126" t="str">
        <f ca="1">IF($A668&gt;$H$4+1,"",OFFSET('FUNDS DATA'!D665,SELECTED!$G$4-1,0))</f>
        <v/>
      </c>
    </row>
    <row r="669" spans="1:5" x14ac:dyDescent="0.2">
      <c r="A669" s="126" t="str">
        <f t="shared" si="10"/>
        <v/>
      </c>
      <c r="B669" s="126" t="str">
        <f ca="1">IF($A669&gt;$H$4+1,"",OFFSET('FUNDS DATA'!A666,SELECTED!$G$4-1,0))</f>
        <v/>
      </c>
      <c r="C669" s="100" t="str">
        <f ca="1">IF($A669&gt;$H$4+1,"",OFFSET('FUNDS DATA'!B666,SELECTED!$G$4-1,0))</f>
        <v/>
      </c>
      <c r="D669" s="126" t="str">
        <f ca="1">IF($A669&gt;$H$4+1,"",OFFSET('FUNDS DATA'!C666,SELECTED!$G$4-1,0))</f>
        <v/>
      </c>
      <c r="E669" s="126" t="str">
        <f ca="1">IF($A669&gt;$H$4+1,"",OFFSET('FUNDS DATA'!D666,SELECTED!$G$4-1,0))</f>
        <v/>
      </c>
    </row>
    <row r="670" spans="1:5" x14ac:dyDescent="0.2">
      <c r="A670" s="126" t="str">
        <f t="shared" si="10"/>
        <v/>
      </c>
      <c r="B670" s="126" t="str">
        <f ca="1">IF($A670&gt;$H$4+1,"",OFFSET('FUNDS DATA'!A667,SELECTED!$G$4-1,0))</f>
        <v/>
      </c>
      <c r="C670" s="100" t="str">
        <f ca="1">IF($A670&gt;$H$4+1,"",OFFSET('FUNDS DATA'!B667,SELECTED!$G$4-1,0))</f>
        <v/>
      </c>
      <c r="D670" s="126" t="str">
        <f ca="1">IF($A670&gt;$H$4+1,"",OFFSET('FUNDS DATA'!C667,SELECTED!$G$4-1,0))</f>
        <v/>
      </c>
      <c r="E670" s="126" t="str">
        <f ca="1">IF($A670&gt;$H$4+1,"",OFFSET('FUNDS DATA'!D667,SELECTED!$G$4-1,0))</f>
        <v/>
      </c>
    </row>
    <row r="671" spans="1:5" x14ac:dyDescent="0.2">
      <c r="A671" s="126" t="str">
        <f t="shared" si="10"/>
        <v/>
      </c>
      <c r="B671" s="126" t="str">
        <f ca="1">IF($A671&gt;$H$4+1,"",OFFSET('FUNDS DATA'!A668,SELECTED!$G$4-1,0))</f>
        <v/>
      </c>
      <c r="C671" s="100" t="str">
        <f ca="1">IF($A671&gt;$H$4+1,"",OFFSET('FUNDS DATA'!B668,SELECTED!$G$4-1,0))</f>
        <v/>
      </c>
      <c r="D671" s="126" t="str">
        <f ca="1">IF($A671&gt;$H$4+1,"",OFFSET('FUNDS DATA'!C668,SELECTED!$G$4-1,0))</f>
        <v/>
      </c>
      <c r="E671" s="126" t="str">
        <f ca="1">IF($A671&gt;$H$4+1,"",OFFSET('FUNDS DATA'!D668,SELECTED!$G$4-1,0))</f>
        <v/>
      </c>
    </row>
    <row r="672" spans="1:5" x14ac:dyDescent="0.2">
      <c r="A672" s="126" t="str">
        <f t="shared" si="10"/>
        <v/>
      </c>
      <c r="B672" s="126" t="str">
        <f ca="1">IF($A672&gt;$H$4+1,"",OFFSET('FUNDS DATA'!A669,SELECTED!$G$4-1,0))</f>
        <v/>
      </c>
      <c r="C672" s="100" t="str">
        <f ca="1">IF($A672&gt;$H$4+1,"",OFFSET('FUNDS DATA'!B669,SELECTED!$G$4-1,0))</f>
        <v/>
      </c>
      <c r="D672" s="126" t="str">
        <f ca="1">IF($A672&gt;$H$4+1,"",OFFSET('FUNDS DATA'!C669,SELECTED!$G$4-1,0))</f>
        <v/>
      </c>
      <c r="E672" s="126" t="str">
        <f ca="1">IF($A672&gt;$H$4+1,"",OFFSET('FUNDS DATA'!D669,SELECTED!$G$4-1,0))</f>
        <v/>
      </c>
    </row>
    <row r="673" spans="1:5" x14ac:dyDescent="0.2">
      <c r="A673" s="126" t="str">
        <f t="shared" si="10"/>
        <v/>
      </c>
      <c r="B673" s="126" t="str">
        <f ca="1">IF($A673&gt;$H$4+1,"",OFFSET('FUNDS DATA'!A670,SELECTED!$G$4-1,0))</f>
        <v/>
      </c>
      <c r="C673" s="100" t="str">
        <f ca="1">IF($A673&gt;$H$4+1,"",OFFSET('FUNDS DATA'!B670,SELECTED!$G$4-1,0))</f>
        <v/>
      </c>
      <c r="D673" s="126" t="str">
        <f ca="1">IF($A673&gt;$H$4+1,"",OFFSET('FUNDS DATA'!C670,SELECTED!$G$4-1,0))</f>
        <v/>
      </c>
      <c r="E673" s="126" t="str">
        <f ca="1">IF($A673&gt;$H$4+1,"",OFFSET('FUNDS DATA'!D670,SELECTED!$G$4-1,0))</f>
        <v/>
      </c>
    </row>
    <row r="674" spans="1:5" x14ac:dyDescent="0.2">
      <c r="A674" s="126" t="str">
        <f t="shared" si="10"/>
        <v/>
      </c>
      <c r="B674" s="126" t="str">
        <f ca="1">IF($A674&gt;$H$4+1,"",OFFSET('FUNDS DATA'!A671,SELECTED!$G$4-1,0))</f>
        <v/>
      </c>
      <c r="C674" s="100" t="str">
        <f ca="1">IF($A674&gt;$H$4+1,"",OFFSET('FUNDS DATA'!B671,SELECTED!$G$4-1,0))</f>
        <v/>
      </c>
      <c r="D674" s="126" t="str">
        <f ca="1">IF($A674&gt;$H$4+1,"",OFFSET('FUNDS DATA'!C671,SELECTED!$G$4-1,0))</f>
        <v/>
      </c>
      <c r="E674" s="126" t="str">
        <f ca="1">IF($A674&gt;$H$4+1,"",OFFSET('FUNDS DATA'!D671,SELECTED!$G$4-1,0))</f>
        <v/>
      </c>
    </row>
    <row r="675" spans="1:5" x14ac:dyDescent="0.2">
      <c r="A675" s="126" t="str">
        <f t="shared" si="10"/>
        <v/>
      </c>
      <c r="B675" s="126" t="str">
        <f ca="1">IF($A675&gt;$H$4+1,"",OFFSET('FUNDS DATA'!A672,SELECTED!$G$4-1,0))</f>
        <v/>
      </c>
      <c r="C675" s="100" t="str">
        <f ca="1">IF($A675&gt;$H$4+1,"",OFFSET('FUNDS DATA'!B672,SELECTED!$G$4-1,0))</f>
        <v/>
      </c>
      <c r="D675" s="126" t="str">
        <f ca="1">IF($A675&gt;$H$4+1,"",OFFSET('FUNDS DATA'!C672,SELECTED!$G$4-1,0))</f>
        <v/>
      </c>
      <c r="E675" s="126" t="str">
        <f ca="1">IF($A675&gt;$H$4+1,"",OFFSET('FUNDS DATA'!D672,SELECTED!$G$4-1,0))</f>
        <v/>
      </c>
    </row>
    <row r="676" spans="1:5" x14ac:dyDescent="0.2">
      <c r="A676" s="126" t="str">
        <f t="shared" si="10"/>
        <v/>
      </c>
      <c r="B676" s="126" t="str">
        <f ca="1">IF($A676&gt;$H$4+1,"",OFFSET('FUNDS DATA'!A673,SELECTED!$G$4-1,0))</f>
        <v/>
      </c>
      <c r="C676" s="100" t="str">
        <f ca="1">IF($A676&gt;$H$4+1,"",OFFSET('FUNDS DATA'!B673,SELECTED!$G$4-1,0))</f>
        <v/>
      </c>
      <c r="D676" s="126" t="str">
        <f ca="1">IF($A676&gt;$H$4+1,"",OFFSET('FUNDS DATA'!C673,SELECTED!$G$4-1,0))</f>
        <v/>
      </c>
      <c r="E676" s="126" t="str">
        <f ca="1">IF($A676&gt;$H$4+1,"",OFFSET('FUNDS DATA'!D673,SELECTED!$G$4-1,0))</f>
        <v/>
      </c>
    </row>
    <row r="677" spans="1:5" x14ac:dyDescent="0.2">
      <c r="A677" s="126" t="str">
        <f t="shared" si="10"/>
        <v/>
      </c>
      <c r="B677" s="126" t="str">
        <f ca="1">IF($A677&gt;$H$4+1,"",OFFSET('FUNDS DATA'!A674,SELECTED!$G$4-1,0))</f>
        <v/>
      </c>
      <c r="C677" s="100" t="str">
        <f ca="1">IF($A677&gt;$H$4+1,"",OFFSET('FUNDS DATA'!B674,SELECTED!$G$4-1,0))</f>
        <v/>
      </c>
      <c r="D677" s="126" t="str">
        <f ca="1">IF($A677&gt;$H$4+1,"",OFFSET('FUNDS DATA'!C674,SELECTED!$G$4-1,0))</f>
        <v/>
      </c>
      <c r="E677" s="126" t="str">
        <f ca="1">IF($A677&gt;$H$4+1,"",OFFSET('FUNDS DATA'!D674,SELECTED!$G$4-1,0))</f>
        <v/>
      </c>
    </row>
    <row r="678" spans="1:5" x14ac:dyDescent="0.2">
      <c r="A678" s="126" t="str">
        <f t="shared" si="10"/>
        <v/>
      </c>
      <c r="B678" s="126" t="str">
        <f ca="1">IF($A678&gt;$H$4+1,"",OFFSET('FUNDS DATA'!A675,SELECTED!$G$4-1,0))</f>
        <v/>
      </c>
      <c r="C678" s="100" t="str">
        <f ca="1">IF($A678&gt;$H$4+1,"",OFFSET('FUNDS DATA'!B675,SELECTED!$G$4-1,0))</f>
        <v/>
      </c>
      <c r="D678" s="126" t="str">
        <f ca="1">IF($A678&gt;$H$4+1,"",OFFSET('FUNDS DATA'!C675,SELECTED!$G$4-1,0))</f>
        <v/>
      </c>
      <c r="E678" s="126" t="str">
        <f ca="1">IF($A678&gt;$H$4+1,"",OFFSET('FUNDS DATA'!D675,SELECTED!$G$4-1,0))</f>
        <v/>
      </c>
    </row>
    <row r="679" spans="1:5" x14ac:dyDescent="0.2">
      <c r="A679" s="126" t="str">
        <f t="shared" si="10"/>
        <v/>
      </c>
      <c r="B679" s="126" t="str">
        <f ca="1">IF($A679&gt;$H$4+1,"",OFFSET('FUNDS DATA'!A676,SELECTED!$G$4-1,0))</f>
        <v/>
      </c>
      <c r="C679" s="100" t="str">
        <f ca="1">IF($A679&gt;$H$4+1,"",OFFSET('FUNDS DATA'!B676,SELECTED!$G$4-1,0))</f>
        <v/>
      </c>
      <c r="D679" s="126" t="str">
        <f ca="1">IF($A679&gt;$H$4+1,"",OFFSET('FUNDS DATA'!C676,SELECTED!$G$4-1,0))</f>
        <v/>
      </c>
      <c r="E679" s="126" t="str">
        <f ca="1">IF($A679&gt;$H$4+1,"",OFFSET('FUNDS DATA'!D676,SELECTED!$G$4-1,0))</f>
        <v/>
      </c>
    </row>
    <row r="680" spans="1:5" x14ac:dyDescent="0.2">
      <c r="A680" s="126" t="str">
        <f t="shared" si="10"/>
        <v/>
      </c>
      <c r="B680" s="126" t="str">
        <f ca="1">IF($A680&gt;$H$4+1,"",OFFSET('FUNDS DATA'!A677,SELECTED!$G$4-1,0))</f>
        <v/>
      </c>
      <c r="C680" s="100" t="str">
        <f ca="1">IF($A680&gt;$H$4+1,"",OFFSET('FUNDS DATA'!B677,SELECTED!$G$4-1,0))</f>
        <v/>
      </c>
      <c r="D680" s="126" t="str">
        <f ca="1">IF($A680&gt;$H$4+1,"",OFFSET('FUNDS DATA'!C677,SELECTED!$G$4-1,0))</f>
        <v/>
      </c>
      <c r="E680" s="126" t="str">
        <f ca="1">IF($A680&gt;$H$4+1,"",OFFSET('FUNDS DATA'!D677,SELECTED!$G$4-1,0))</f>
        <v/>
      </c>
    </row>
    <row r="681" spans="1:5" x14ac:dyDescent="0.2">
      <c r="A681" s="126" t="str">
        <f t="shared" si="10"/>
        <v/>
      </c>
      <c r="B681" s="126" t="str">
        <f ca="1">IF($A681&gt;$H$4+1,"",OFFSET('FUNDS DATA'!A678,SELECTED!$G$4-1,0))</f>
        <v/>
      </c>
      <c r="C681" s="100" t="str">
        <f ca="1">IF($A681&gt;$H$4+1,"",OFFSET('FUNDS DATA'!B678,SELECTED!$G$4-1,0))</f>
        <v/>
      </c>
      <c r="D681" s="126" t="str">
        <f ca="1">IF($A681&gt;$H$4+1,"",OFFSET('FUNDS DATA'!C678,SELECTED!$G$4-1,0))</f>
        <v/>
      </c>
      <c r="E681" s="126" t="str">
        <f ca="1">IF($A681&gt;$H$4+1,"",OFFSET('FUNDS DATA'!D678,SELECTED!$G$4-1,0))</f>
        <v/>
      </c>
    </row>
    <row r="682" spans="1:5" x14ac:dyDescent="0.2">
      <c r="A682" s="126" t="str">
        <f t="shared" si="10"/>
        <v/>
      </c>
      <c r="B682" s="126" t="str">
        <f ca="1">IF($A682&gt;$H$4+1,"",OFFSET('FUNDS DATA'!A679,SELECTED!$G$4-1,0))</f>
        <v/>
      </c>
      <c r="C682" s="100" t="str">
        <f ca="1">IF($A682&gt;$H$4+1,"",OFFSET('FUNDS DATA'!B679,SELECTED!$G$4-1,0))</f>
        <v/>
      </c>
      <c r="D682" s="126" t="str">
        <f ca="1">IF($A682&gt;$H$4+1,"",OFFSET('FUNDS DATA'!C679,SELECTED!$G$4-1,0))</f>
        <v/>
      </c>
      <c r="E682" s="126" t="str">
        <f ca="1">IF($A682&gt;$H$4+1,"",OFFSET('FUNDS DATA'!D679,SELECTED!$G$4-1,0))</f>
        <v/>
      </c>
    </row>
    <row r="683" spans="1:5" x14ac:dyDescent="0.2">
      <c r="A683" s="126" t="str">
        <f t="shared" si="10"/>
        <v/>
      </c>
      <c r="B683" s="126" t="str">
        <f ca="1">IF($A683&gt;$H$4+1,"",OFFSET('FUNDS DATA'!A680,SELECTED!$G$4-1,0))</f>
        <v/>
      </c>
      <c r="C683" s="100" t="str">
        <f ca="1">IF($A683&gt;$H$4+1,"",OFFSET('FUNDS DATA'!B680,SELECTED!$G$4-1,0))</f>
        <v/>
      </c>
      <c r="D683" s="126" t="str">
        <f ca="1">IF($A683&gt;$H$4+1,"",OFFSET('FUNDS DATA'!C680,SELECTED!$G$4-1,0))</f>
        <v/>
      </c>
      <c r="E683" s="126" t="str">
        <f ca="1">IF($A683&gt;$H$4+1,"",OFFSET('FUNDS DATA'!D680,SELECTED!$G$4-1,0))</f>
        <v/>
      </c>
    </row>
    <row r="684" spans="1:5" x14ac:dyDescent="0.2">
      <c r="A684" s="126" t="str">
        <f t="shared" si="10"/>
        <v/>
      </c>
      <c r="B684" s="126" t="str">
        <f ca="1">IF($A684&gt;$H$4+1,"",OFFSET('FUNDS DATA'!A681,SELECTED!$G$4-1,0))</f>
        <v/>
      </c>
      <c r="C684" s="100" t="str">
        <f ca="1">IF($A684&gt;$H$4+1,"",OFFSET('FUNDS DATA'!B681,SELECTED!$G$4-1,0))</f>
        <v/>
      </c>
      <c r="D684" s="126" t="str">
        <f ca="1">IF($A684&gt;$H$4+1,"",OFFSET('FUNDS DATA'!C681,SELECTED!$G$4-1,0))</f>
        <v/>
      </c>
      <c r="E684" s="126" t="str">
        <f ca="1">IF($A684&gt;$H$4+1,"",OFFSET('FUNDS DATA'!D681,SELECTED!$G$4-1,0))</f>
        <v/>
      </c>
    </row>
    <row r="685" spans="1:5" x14ac:dyDescent="0.2">
      <c r="A685" s="126" t="str">
        <f t="shared" si="10"/>
        <v/>
      </c>
      <c r="B685" s="126" t="str">
        <f ca="1">IF($A685&gt;$H$4+1,"",OFFSET('FUNDS DATA'!A682,SELECTED!$G$4-1,0))</f>
        <v/>
      </c>
      <c r="C685" s="100" t="str">
        <f ca="1">IF($A685&gt;$H$4+1,"",OFFSET('FUNDS DATA'!B682,SELECTED!$G$4-1,0))</f>
        <v/>
      </c>
      <c r="D685" s="126" t="str">
        <f ca="1">IF($A685&gt;$H$4+1,"",OFFSET('FUNDS DATA'!C682,SELECTED!$G$4-1,0))</f>
        <v/>
      </c>
      <c r="E685" s="126" t="str">
        <f ca="1">IF($A685&gt;$H$4+1,"",OFFSET('FUNDS DATA'!D682,SELECTED!$G$4-1,0))</f>
        <v/>
      </c>
    </row>
    <row r="686" spans="1:5" x14ac:dyDescent="0.2">
      <c r="A686" s="126" t="str">
        <f t="shared" si="10"/>
        <v/>
      </c>
      <c r="B686" s="126" t="str">
        <f ca="1">IF($A686&gt;$H$4+1,"",OFFSET('FUNDS DATA'!A683,SELECTED!$G$4-1,0))</f>
        <v/>
      </c>
      <c r="C686" s="100" t="str">
        <f ca="1">IF($A686&gt;$H$4+1,"",OFFSET('FUNDS DATA'!B683,SELECTED!$G$4-1,0))</f>
        <v/>
      </c>
      <c r="D686" s="126" t="str">
        <f ca="1">IF($A686&gt;$H$4+1,"",OFFSET('FUNDS DATA'!C683,SELECTED!$G$4-1,0))</f>
        <v/>
      </c>
      <c r="E686" s="126" t="str">
        <f ca="1">IF($A686&gt;$H$4+1,"",OFFSET('FUNDS DATA'!D683,SELECTED!$G$4-1,0))</f>
        <v/>
      </c>
    </row>
    <row r="687" spans="1:5" x14ac:dyDescent="0.2">
      <c r="A687" s="126" t="str">
        <f t="shared" si="10"/>
        <v/>
      </c>
      <c r="B687" s="126" t="str">
        <f ca="1">IF($A687&gt;$H$4+1,"",OFFSET('FUNDS DATA'!A684,SELECTED!$G$4-1,0))</f>
        <v/>
      </c>
      <c r="C687" s="100" t="str">
        <f ca="1">IF($A687&gt;$H$4+1,"",OFFSET('FUNDS DATA'!B684,SELECTED!$G$4-1,0))</f>
        <v/>
      </c>
      <c r="D687" s="126" t="str">
        <f ca="1">IF($A687&gt;$H$4+1,"",OFFSET('FUNDS DATA'!C684,SELECTED!$G$4-1,0))</f>
        <v/>
      </c>
      <c r="E687" s="126" t="str">
        <f ca="1">IF($A687&gt;$H$4+1,"",OFFSET('FUNDS DATA'!D684,SELECTED!$G$4-1,0))</f>
        <v/>
      </c>
    </row>
    <row r="688" spans="1:5" x14ac:dyDescent="0.2">
      <c r="A688" s="126" t="str">
        <f t="shared" si="10"/>
        <v/>
      </c>
      <c r="B688" s="126" t="str">
        <f ca="1">IF($A688&gt;$H$4+1,"",OFFSET('FUNDS DATA'!A685,SELECTED!$G$4-1,0))</f>
        <v/>
      </c>
      <c r="C688" s="100" t="str">
        <f ca="1">IF($A688&gt;$H$4+1,"",OFFSET('FUNDS DATA'!B685,SELECTED!$G$4-1,0))</f>
        <v/>
      </c>
      <c r="D688" s="126" t="str">
        <f ca="1">IF($A688&gt;$H$4+1,"",OFFSET('FUNDS DATA'!C685,SELECTED!$G$4-1,0))</f>
        <v/>
      </c>
      <c r="E688" s="126" t="str">
        <f ca="1">IF($A688&gt;$H$4+1,"",OFFSET('FUNDS DATA'!D685,SELECTED!$G$4-1,0))</f>
        <v/>
      </c>
    </row>
    <row r="689" spans="1:5" x14ac:dyDescent="0.2">
      <c r="A689" s="126" t="str">
        <f t="shared" si="10"/>
        <v/>
      </c>
      <c r="B689" s="126" t="str">
        <f ca="1">IF($A689&gt;$H$4+1,"",OFFSET('FUNDS DATA'!A686,SELECTED!$G$4-1,0))</f>
        <v/>
      </c>
      <c r="C689" s="100" t="str">
        <f ca="1">IF($A689&gt;$H$4+1,"",OFFSET('FUNDS DATA'!B686,SELECTED!$G$4-1,0))</f>
        <v/>
      </c>
      <c r="D689" s="126" t="str">
        <f ca="1">IF($A689&gt;$H$4+1,"",OFFSET('FUNDS DATA'!C686,SELECTED!$G$4-1,0))</f>
        <v/>
      </c>
      <c r="E689" s="126" t="str">
        <f ca="1">IF($A689&gt;$H$4+1,"",OFFSET('FUNDS DATA'!D686,SELECTED!$G$4-1,0))</f>
        <v/>
      </c>
    </row>
    <row r="690" spans="1:5" x14ac:dyDescent="0.2">
      <c r="A690" s="126" t="str">
        <f t="shared" si="10"/>
        <v/>
      </c>
      <c r="B690" s="126" t="str">
        <f ca="1">IF($A690&gt;$H$4+1,"",OFFSET('FUNDS DATA'!A687,SELECTED!$G$4-1,0))</f>
        <v/>
      </c>
      <c r="C690" s="100" t="str">
        <f ca="1">IF($A690&gt;$H$4+1,"",OFFSET('FUNDS DATA'!B687,SELECTED!$G$4-1,0))</f>
        <v/>
      </c>
      <c r="D690" s="126" t="str">
        <f ca="1">IF($A690&gt;$H$4+1,"",OFFSET('FUNDS DATA'!C687,SELECTED!$G$4-1,0))</f>
        <v/>
      </c>
      <c r="E690" s="126" t="str">
        <f ca="1">IF($A690&gt;$H$4+1,"",OFFSET('FUNDS DATA'!D687,SELECTED!$G$4-1,0))</f>
        <v/>
      </c>
    </row>
    <row r="691" spans="1:5" x14ac:dyDescent="0.2">
      <c r="A691" s="126" t="str">
        <f t="shared" si="10"/>
        <v/>
      </c>
      <c r="B691" s="126" t="str">
        <f ca="1">IF($A691&gt;$H$4+1,"",OFFSET('FUNDS DATA'!A688,SELECTED!$G$4-1,0))</f>
        <v/>
      </c>
      <c r="C691" s="100" t="str">
        <f ca="1">IF($A691&gt;$H$4+1,"",OFFSET('FUNDS DATA'!B688,SELECTED!$G$4-1,0))</f>
        <v/>
      </c>
      <c r="D691" s="126" t="str">
        <f ca="1">IF($A691&gt;$H$4+1,"",OFFSET('FUNDS DATA'!C688,SELECTED!$G$4-1,0))</f>
        <v/>
      </c>
      <c r="E691" s="126" t="str">
        <f ca="1">IF($A691&gt;$H$4+1,"",OFFSET('FUNDS DATA'!D688,SELECTED!$G$4-1,0))</f>
        <v/>
      </c>
    </row>
    <row r="692" spans="1:5" x14ac:dyDescent="0.2">
      <c r="A692" s="126" t="str">
        <f t="shared" si="10"/>
        <v/>
      </c>
      <c r="B692" s="126" t="str">
        <f ca="1">IF($A692&gt;$H$4+1,"",OFFSET('FUNDS DATA'!A689,SELECTED!$G$4-1,0))</f>
        <v/>
      </c>
      <c r="C692" s="100" t="str">
        <f ca="1">IF($A692&gt;$H$4+1,"",OFFSET('FUNDS DATA'!B689,SELECTED!$G$4-1,0))</f>
        <v/>
      </c>
      <c r="D692" s="126" t="str">
        <f ca="1">IF($A692&gt;$H$4+1,"",OFFSET('FUNDS DATA'!C689,SELECTED!$G$4-1,0))</f>
        <v/>
      </c>
      <c r="E692" s="126" t="str">
        <f ca="1">IF($A692&gt;$H$4+1,"",OFFSET('FUNDS DATA'!D689,SELECTED!$G$4-1,0))</f>
        <v/>
      </c>
    </row>
    <row r="693" spans="1:5" x14ac:dyDescent="0.2">
      <c r="A693" s="126" t="str">
        <f t="shared" si="10"/>
        <v/>
      </c>
      <c r="B693" s="126" t="str">
        <f ca="1">IF($A693&gt;$H$4+1,"",OFFSET('FUNDS DATA'!A690,SELECTED!$G$4-1,0))</f>
        <v/>
      </c>
      <c r="C693" s="100" t="str">
        <f ca="1">IF($A693&gt;$H$4+1,"",OFFSET('FUNDS DATA'!B690,SELECTED!$G$4-1,0))</f>
        <v/>
      </c>
      <c r="D693" s="126" t="str">
        <f ca="1">IF($A693&gt;$H$4+1,"",OFFSET('FUNDS DATA'!C690,SELECTED!$G$4-1,0))</f>
        <v/>
      </c>
      <c r="E693" s="126" t="str">
        <f ca="1">IF($A693&gt;$H$4+1,"",OFFSET('FUNDS DATA'!D690,SELECTED!$G$4-1,0))</f>
        <v/>
      </c>
    </row>
    <row r="694" spans="1:5" x14ac:dyDescent="0.2">
      <c r="A694" s="126" t="str">
        <f t="shared" si="10"/>
        <v/>
      </c>
      <c r="B694" s="126" t="str">
        <f ca="1">IF($A694&gt;$H$4+1,"",OFFSET('FUNDS DATA'!A691,SELECTED!$G$4-1,0))</f>
        <v/>
      </c>
      <c r="C694" s="100" t="str">
        <f ca="1">IF($A694&gt;$H$4+1,"",OFFSET('FUNDS DATA'!B691,SELECTED!$G$4-1,0))</f>
        <v/>
      </c>
      <c r="D694" s="126" t="str">
        <f ca="1">IF($A694&gt;$H$4+1,"",OFFSET('FUNDS DATA'!C691,SELECTED!$G$4-1,0))</f>
        <v/>
      </c>
      <c r="E694" s="126" t="str">
        <f ca="1">IF($A694&gt;$H$4+1,"",OFFSET('FUNDS DATA'!D691,SELECTED!$G$4-1,0))</f>
        <v/>
      </c>
    </row>
    <row r="695" spans="1:5" x14ac:dyDescent="0.2">
      <c r="A695" s="126" t="str">
        <f t="shared" si="10"/>
        <v/>
      </c>
      <c r="B695" s="126" t="str">
        <f ca="1">IF($A695&gt;$H$4+1,"",OFFSET('FUNDS DATA'!A692,SELECTED!$G$4-1,0))</f>
        <v/>
      </c>
      <c r="C695" s="100" t="str">
        <f ca="1">IF($A695&gt;$H$4+1,"",OFFSET('FUNDS DATA'!B692,SELECTED!$G$4-1,0))</f>
        <v/>
      </c>
      <c r="D695" s="126" t="str">
        <f ca="1">IF($A695&gt;$H$4+1,"",OFFSET('FUNDS DATA'!C692,SELECTED!$G$4-1,0))</f>
        <v/>
      </c>
      <c r="E695" s="126" t="str">
        <f ca="1">IF($A695&gt;$H$4+1,"",OFFSET('FUNDS DATA'!D692,SELECTED!$G$4-1,0))</f>
        <v/>
      </c>
    </row>
    <row r="696" spans="1:5" x14ac:dyDescent="0.2">
      <c r="A696" s="126" t="str">
        <f t="shared" si="10"/>
        <v/>
      </c>
      <c r="B696" s="126" t="str">
        <f ca="1">IF($A696&gt;$H$4+1,"",OFFSET('FUNDS DATA'!A693,SELECTED!$G$4-1,0))</f>
        <v/>
      </c>
      <c r="C696" s="100" t="str">
        <f ca="1">IF($A696&gt;$H$4+1,"",OFFSET('FUNDS DATA'!B693,SELECTED!$G$4-1,0))</f>
        <v/>
      </c>
      <c r="D696" s="126" t="str">
        <f ca="1">IF($A696&gt;$H$4+1,"",OFFSET('FUNDS DATA'!C693,SELECTED!$G$4-1,0))</f>
        <v/>
      </c>
      <c r="E696" s="126" t="str">
        <f ca="1">IF($A696&gt;$H$4+1,"",OFFSET('FUNDS DATA'!D693,SELECTED!$G$4-1,0))</f>
        <v/>
      </c>
    </row>
    <row r="697" spans="1:5" x14ac:dyDescent="0.2">
      <c r="A697" s="126" t="str">
        <f t="shared" si="10"/>
        <v/>
      </c>
      <c r="B697" s="126" t="str">
        <f ca="1">IF($A697&gt;$H$4+1,"",OFFSET('FUNDS DATA'!A694,SELECTED!$G$4-1,0))</f>
        <v/>
      </c>
      <c r="C697" s="100" t="str">
        <f ca="1">IF($A697&gt;$H$4+1,"",OFFSET('FUNDS DATA'!B694,SELECTED!$G$4-1,0))</f>
        <v/>
      </c>
      <c r="D697" s="126" t="str">
        <f ca="1">IF($A697&gt;$H$4+1,"",OFFSET('FUNDS DATA'!C694,SELECTED!$G$4-1,0))</f>
        <v/>
      </c>
      <c r="E697" s="126" t="str">
        <f ca="1">IF($A697&gt;$H$4+1,"",OFFSET('FUNDS DATA'!D694,SELECTED!$G$4-1,0))</f>
        <v/>
      </c>
    </row>
    <row r="698" spans="1:5" x14ac:dyDescent="0.2">
      <c r="A698" s="126" t="str">
        <f t="shared" si="10"/>
        <v/>
      </c>
      <c r="B698" s="126" t="str">
        <f ca="1">IF($A698&gt;$H$4+1,"",OFFSET('FUNDS DATA'!A695,SELECTED!$G$4-1,0))</f>
        <v/>
      </c>
      <c r="C698" s="100" t="str">
        <f ca="1">IF($A698&gt;$H$4+1,"",OFFSET('FUNDS DATA'!B695,SELECTED!$G$4-1,0))</f>
        <v/>
      </c>
      <c r="D698" s="126" t="str">
        <f ca="1">IF($A698&gt;$H$4+1,"",OFFSET('FUNDS DATA'!C695,SELECTED!$G$4-1,0))</f>
        <v/>
      </c>
      <c r="E698" s="126" t="str">
        <f ca="1">IF($A698&gt;$H$4+1,"",OFFSET('FUNDS DATA'!D695,SELECTED!$G$4-1,0))</f>
        <v/>
      </c>
    </row>
    <row r="699" spans="1:5" x14ac:dyDescent="0.2">
      <c r="A699" s="126" t="str">
        <f t="shared" si="10"/>
        <v/>
      </c>
      <c r="B699" s="126" t="str">
        <f ca="1">IF($A699&gt;$H$4+1,"",OFFSET('FUNDS DATA'!A696,SELECTED!$G$4-1,0))</f>
        <v/>
      </c>
      <c r="C699" s="100" t="str">
        <f ca="1">IF($A699&gt;$H$4+1,"",OFFSET('FUNDS DATA'!B696,SELECTED!$G$4-1,0))</f>
        <v/>
      </c>
      <c r="D699" s="126" t="str">
        <f ca="1">IF($A699&gt;$H$4+1,"",OFFSET('FUNDS DATA'!C696,SELECTED!$G$4-1,0))</f>
        <v/>
      </c>
      <c r="E699" s="126" t="str">
        <f ca="1">IF($A699&gt;$H$4+1,"",OFFSET('FUNDS DATA'!D696,SELECTED!$G$4-1,0))</f>
        <v/>
      </c>
    </row>
    <row r="700" spans="1:5" x14ac:dyDescent="0.2">
      <c r="A700" s="126" t="str">
        <f t="shared" si="10"/>
        <v/>
      </c>
      <c r="B700" s="126" t="str">
        <f ca="1">IF($A700&gt;$H$4+1,"",OFFSET('FUNDS DATA'!A697,SELECTED!$G$4-1,0))</f>
        <v/>
      </c>
      <c r="C700" s="100" t="str">
        <f ca="1">IF($A700&gt;$H$4+1,"",OFFSET('FUNDS DATA'!B697,SELECTED!$G$4-1,0))</f>
        <v/>
      </c>
      <c r="D700" s="126" t="str">
        <f ca="1">IF($A700&gt;$H$4+1,"",OFFSET('FUNDS DATA'!C697,SELECTED!$G$4-1,0))</f>
        <v/>
      </c>
      <c r="E700" s="126" t="str">
        <f ca="1">IF($A700&gt;$H$4+1,"",OFFSET('FUNDS DATA'!D697,SELECTED!$G$4-1,0))</f>
        <v/>
      </c>
    </row>
    <row r="701" spans="1:5" x14ac:dyDescent="0.2">
      <c r="A701" s="126" t="str">
        <f t="shared" si="10"/>
        <v/>
      </c>
      <c r="B701" s="126" t="str">
        <f ca="1">IF($A701&gt;$H$4+1,"",OFFSET('FUNDS DATA'!A698,SELECTED!$G$4-1,0))</f>
        <v/>
      </c>
      <c r="C701" s="100" t="str">
        <f ca="1">IF($A701&gt;$H$4+1,"",OFFSET('FUNDS DATA'!B698,SELECTED!$G$4-1,0))</f>
        <v/>
      </c>
      <c r="D701" s="126" t="str">
        <f ca="1">IF($A701&gt;$H$4+1,"",OFFSET('FUNDS DATA'!C698,SELECTED!$G$4-1,0))</f>
        <v/>
      </c>
      <c r="E701" s="126" t="str">
        <f ca="1">IF($A701&gt;$H$4+1,"",OFFSET('FUNDS DATA'!D698,SELECTED!$G$4-1,0))</f>
        <v/>
      </c>
    </row>
    <row r="702" spans="1:5" x14ac:dyDescent="0.2">
      <c r="A702" s="126" t="str">
        <f t="shared" si="10"/>
        <v/>
      </c>
      <c r="B702" s="126" t="str">
        <f ca="1">IF($A702&gt;$H$4+1,"",OFFSET('FUNDS DATA'!A699,SELECTED!$G$4-1,0))</f>
        <v/>
      </c>
      <c r="C702" s="100" t="str">
        <f ca="1">IF($A702&gt;$H$4+1,"",OFFSET('FUNDS DATA'!B699,SELECTED!$G$4-1,0))</f>
        <v/>
      </c>
      <c r="D702" s="126" t="str">
        <f ca="1">IF($A702&gt;$H$4+1,"",OFFSET('FUNDS DATA'!C699,SELECTED!$G$4-1,0))</f>
        <v/>
      </c>
      <c r="E702" s="126" t="str">
        <f ca="1">IF($A702&gt;$H$4+1,"",OFFSET('FUNDS DATA'!D699,SELECTED!$G$4-1,0))</f>
        <v/>
      </c>
    </row>
    <row r="703" spans="1:5" x14ac:dyDescent="0.2">
      <c r="A703" s="126" t="str">
        <f t="shared" si="10"/>
        <v/>
      </c>
      <c r="B703" s="126" t="str">
        <f ca="1">IF($A703&gt;$H$4+1,"",OFFSET('FUNDS DATA'!A700,SELECTED!$G$4-1,0))</f>
        <v/>
      </c>
      <c r="C703" s="100" t="str">
        <f ca="1">IF($A703&gt;$H$4+1,"",OFFSET('FUNDS DATA'!B700,SELECTED!$G$4-1,0))</f>
        <v/>
      </c>
      <c r="D703" s="126" t="str">
        <f ca="1">IF($A703&gt;$H$4+1,"",OFFSET('FUNDS DATA'!C700,SELECTED!$G$4-1,0))</f>
        <v/>
      </c>
      <c r="E703" s="126" t="str">
        <f ca="1">IF($A703&gt;$H$4+1,"",OFFSET('FUNDS DATA'!D700,SELECTED!$G$4-1,0))</f>
        <v/>
      </c>
    </row>
    <row r="704" spans="1:5" x14ac:dyDescent="0.2">
      <c r="A704" s="126" t="str">
        <f t="shared" si="10"/>
        <v/>
      </c>
      <c r="B704" s="126" t="str">
        <f ca="1">IF($A704&gt;$H$4+1,"",OFFSET('FUNDS DATA'!A701,SELECTED!$G$4-1,0))</f>
        <v/>
      </c>
      <c r="C704" s="100" t="str">
        <f ca="1">IF($A704&gt;$H$4+1,"",OFFSET('FUNDS DATA'!B701,SELECTED!$G$4-1,0))</f>
        <v/>
      </c>
      <c r="D704" s="126" t="str">
        <f ca="1">IF($A704&gt;$H$4+1,"",OFFSET('FUNDS DATA'!C701,SELECTED!$G$4-1,0))</f>
        <v/>
      </c>
      <c r="E704" s="126" t="str">
        <f ca="1">IF($A704&gt;$H$4+1,"",OFFSET('FUNDS DATA'!D701,SELECTED!$G$4-1,0))</f>
        <v/>
      </c>
    </row>
    <row r="705" spans="1:5" x14ac:dyDescent="0.2">
      <c r="A705" s="126" t="str">
        <f t="shared" si="10"/>
        <v/>
      </c>
      <c r="B705" s="126" t="str">
        <f ca="1">IF($A705&gt;$H$4+1,"",OFFSET('FUNDS DATA'!A702,SELECTED!$G$4-1,0))</f>
        <v/>
      </c>
      <c r="C705" s="100" t="str">
        <f ca="1">IF($A705&gt;$H$4+1,"",OFFSET('FUNDS DATA'!B702,SELECTED!$G$4-1,0))</f>
        <v/>
      </c>
      <c r="D705" s="126" t="str">
        <f ca="1">IF($A705&gt;$H$4+1,"",OFFSET('FUNDS DATA'!C702,SELECTED!$G$4-1,0))</f>
        <v/>
      </c>
      <c r="E705" s="126" t="str">
        <f ca="1">IF($A705&gt;$H$4+1,"",OFFSET('FUNDS DATA'!D702,SELECTED!$G$4-1,0))</f>
        <v/>
      </c>
    </row>
    <row r="706" spans="1:5" x14ac:dyDescent="0.2">
      <c r="A706" s="126" t="str">
        <f t="shared" si="10"/>
        <v/>
      </c>
      <c r="B706" s="126" t="str">
        <f ca="1">IF($A706&gt;$H$4+1,"",OFFSET('FUNDS DATA'!A703,SELECTED!$G$4-1,0))</f>
        <v/>
      </c>
      <c r="C706" s="100" t="str">
        <f ca="1">IF($A706&gt;$H$4+1,"",OFFSET('FUNDS DATA'!B703,SELECTED!$G$4-1,0))</f>
        <v/>
      </c>
      <c r="D706" s="126" t="str">
        <f ca="1">IF($A706&gt;$H$4+1,"",OFFSET('FUNDS DATA'!C703,SELECTED!$G$4-1,0))</f>
        <v/>
      </c>
      <c r="E706" s="126" t="str">
        <f ca="1">IF($A706&gt;$H$4+1,"",OFFSET('FUNDS DATA'!D703,SELECTED!$G$4-1,0))</f>
        <v/>
      </c>
    </row>
    <row r="707" spans="1:5" x14ac:dyDescent="0.2">
      <c r="A707" s="126" t="str">
        <f t="shared" si="10"/>
        <v/>
      </c>
      <c r="B707" s="126" t="str">
        <f ca="1">IF($A707&gt;$H$4+1,"",OFFSET('FUNDS DATA'!A704,SELECTED!$G$4-1,0))</f>
        <v/>
      </c>
      <c r="C707" s="100" t="str">
        <f ca="1">IF($A707&gt;$H$4+1,"",OFFSET('FUNDS DATA'!B704,SELECTED!$G$4-1,0))</f>
        <v/>
      </c>
      <c r="D707" s="126" t="str">
        <f ca="1">IF($A707&gt;$H$4+1,"",OFFSET('FUNDS DATA'!C704,SELECTED!$G$4-1,0))</f>
        <v/>
      </c>
      <c r="E707" s="126" t="str">
        <f ca="1">IF($A707&gt;$H$4+1,"",OFFSET('FUNDS DATA'!D704,SELECTED!$G$4-1,0))</f>
        <v/>
      </c>
    </row>
    <row r="708" spans="1:5" x14ac:dyDescent="0.2">
      <c r="A708" s="126" t="str">
        <f t="shared" si="10"/>
        <v/>
      </c>
      <c r="B708" s="126" t="str">
        <f ca="1">IF($A708&gt;$H$4+1,"",OFFSET('FUNDS DATA'!A705,SELECTED!$G$4-1,0))</f>
        <v/>
      </c>
      <c r="C708" s="100" t="str">
        <f ca="1">IF($A708&gt;$H$4+1,"",OFFSET('FUNDS DATA'!B705,SELECTED!$G$4-1,0))</f>
        <v/>
      </c>
      <c r="D708" s="126" t="str">
        <f ca="1">IF($A708&gt;$H$4+1,"",OFFSET('FUNDS DATA'!C705,SELECTED!$G$4-1,0))</f>
        <v/>
      </c>
      <c r="E708" s="126" t="str">
        <f ca="1">IF($A708&gt;$H$4+1,"",OFFSET('FUNDS DATA'!D705,SELECTED!$G$4-1,0))</f>
        <v/>
      </c>
    </row>
    <row r="709" spans="1:5" x14ac:dyDescent="0.2">
      <c r="A709" s="126" t="str">
        <f t="shared" si="10"/>
        <v/>
      </c>
      <c r="B709" s="126" t="str">
        <f ca="1">IF($A709&gt;$H$4+1,"",OFFSET('FUNDS DATA'!A706,SELECTED!$G$4-1,0))</f>
        <v/>
      </c>
      <c r="C709" s="100" t="str">
        <f ca="1">IF($A709&gt;$H$4+1,"",OFFSET('FUNDS DATA'!B706,SELECTED!$G$4-1,0))</f>
        <v/>
      </c>
      <c r="D709" s="126" t="str">
        <f ca="1">IF($A709&gt;$H$4+1,"",OFFSET('FUNDS DATA'!C706,SELECTED!$G$4-1,0))</f>
        <v/>
      </c>
      <c r="E709" s="126" t="str">
        <f ca="1">IF($A709&gt;$H$4+1,"",OFFSET('FUNDS DATA'!D706,SELECTED!$G$4-1,0))</f>
        <v/>
      </c>
    </row>
    <row r="710" spans="1:5" x14ac:dyDescent="0.2">
      <c r="A710" s="126" t="str">
        <f t="shared" ref="A710:A773" si="11">IF(A709&lt;$H$4,A709+1,"")</f>
        <v/>
      </c>
      <c r="B710" s="126" t="str">
        <f ca="1">IF($A710&gt;$H$4+1,"",OFFSET('FUNDS DATA'!A707,SELECTED!$G$4-1,0))</f>
        <v/>
      </c>
      <c r="C710" s="100" t="str">
        <f ca="1">IF($A710&gt;$H$4+1,"",OFFSET('FUNDS DATA'!B707,SELECTED!$G$4-1,0))</f>
        <v/>
      </c>
      <c r="D710" s="126" t="str">
        <f ca="1">IF($A710&gt;$H$4+1,"",OFFSET('FUNDS DATA'!C707,SELECTED!$G$4-1,0))</f>
        <v/>
      </c>
      <c r="E710" s="126" t="str">
        <f ca="1">IF($A710&gt;$H$4+1,"",OFFSET('FUNDS DATA'!D707,SELECTED!$G$4-1,0))</f>
        <v/>
      </c>
    </row>
    <row r="711" spans="1:5" x14ac:dyDescent="0.2">
      <c r="A711" s="126" t="str">
        <f t="shared" si="11"/>
        <v/>
      </c>
      <c r="B711" s="126" t="str">
        <f ca="1">IF($A711&gt;$H$4+1,"",OFFSET('FUNDS DATA'!A708,SELECTED!$G$4-1,0))</f>
        <v/>
      </c>
      <c r="C711" s="100" t="str">
        <f ca="1">IF($A711&gt;$H$4+1,"",OFFSET('FUNDS DATA'!B708,SELECTED!$G$4-1,0))</f>
        <v/>
      </c>
      <c r="D711" s="126" t="str">
        <f ca="1">IF($A711&gt;$H$4+1,"",OFFSET('FUNDS DATA'!C708,SELECTED!$G$4-1,0))</f>
        <v/>
      </c>
      <c r="E711" s="126" t="str">
        <f ca="1">IF($A711&gt;$H$4+1,"",OFFSET('FUNDS DATA'!D708,SELECTED!$G$4-1,0))</f>
        <v/>
      </c>
    </row>
    <row r="712" spans="1:5" x14ac:dyDescent="0.2">
      <c r="A712" s="126" t="str">
        <f t="shared" si="11"/>
        <v/>
      </c>
      <c r="B712" s="126" t="str">
        <f ca="1">IF($A712&gt;$H$4+1,"",OFFSET('FUNDS DATA'!A709,SELECTED!$G$4-1,0))</f>
        <v/>
      </c>
      <c r="C712" s="100" t="str">
        <f ca="1">IF($A712&gt;$H$4+1,"",OFFSET('FUNDS DATA'!B709,SELECTED!$G$4-1,0))</f>
        <v/>
      </c>
      <c r="D712" s="126" t="str">
        <f ca="1">IF($A712&gt;$H$4+1,"",OFFSET('FUNDS DATA'!C709,SELECTED!$G$4-1,0))</f>
        <v/>
      </c>
      <c r="E712" s="126" t="str">
        <f ca="1">IF($A712&gt;$H$4+1,"",OFFSET('FUNDS DATA'!D709,SELECTED!$G$4-1,0))</f>
        <v/>
      </c>
    </row>
    <row r="713" spans="1:5" x14ac:dyDescent="0.2">
      <c r="A713" s="126" t="str">
        <f t="shared" si="11"/>
        <v/>
      </c>
      <c r="B713" s="126" t="str">
        <f ca="1">IF($A713&gt;$H$4+1,"",OFFSET('FUNDS DATA'!A710,SELECTED!$G$4-1,0))</f>
        <v/>
      </c>
      <c r="C713" s="100" t="str">
        <f ca="1">IF($A713&gt;$H$4+1,"",OFFSET('FUNDS DATA'!B710,SELECTED!$G$4-1,0))</f>
        <v/>
      </c>
      <c r="D713" s="126" t="str">
        <f ca="1">IF($A713&gt;$H$4+1,"",OFFSET('FUNDS DATA'!C710,SELECTED!$G$4-1,0))</f>
        <v/>
      </c>
      <c r="E713" s="126" t="str">
        <f ca="1">IF($A713&gt;$H$4+1,"",OFFSET('FUNDS DATA'!D710,SELECTED!$G$4-1,0))</f>
        <v/>
      </c>
    </row>
    <row r="714" spans="1:5" x14ac:dyDescent="0.2">
      <c r="A714" s="126" t="str">
        <f t="shared" si="11"/>
        <v/>
      </c>
      <c r="B714" s="126" t="str">
        <f ca="1">IF($A714&gt;$H$4+1,"",OFFSET('FUNDS DATA'!A711,SELECTED!$G$4-1,0))</f>
        <v/>
      </c>
      <c r="C714" s="100" t="str">
        <f ca="1">IF($A714&gt;$H$4+1,"",OFFSET('FUNDS DATA'!B711,SELECTED!$G$4-1,0))</f>
        <v/>
      </c>
      <c r="D714" s="126" t="str">
        <f ca="1">IF($A714&gt;$H$4+1,"",OFFSET('FUNDS DATA'!C711,SELECTED!$G$4-1,0))</f>
        <v/>
      </c>
      <c r="E714" s="126" t="str">
        <f ca="1">IF($A714&gt;$H$4+1,"",OFFSET('FUNDS DATA'!D711,SELECTED!$G$4-1,0))</f>
        <v/>
      </c>
    </row>
    <row r="715" spans="1:5" x14ac:dyDescent="0.2">
      <c r="A715" s="126" t="str">
        <f t="shared" si="11"/>
        <v/>
      </c>
      <c r="B715" s="126" t="str">
        <f ca="1">IF($A715&gt;$H$4+1,"",OFFSET('FUNDS DATA'!A712,SELECTED!$G$4-1,0))</f>
        <v/>
      </c>
      <c r="C715" s="100" t="str">
        <f ca="1">IF($A715&gt;$H$4+1,"",OFFSET('FUNDS DATA'!B712,SELECTED!$G$4-1,0))</f>
        <v/>
      </c>
      <c r="D715" s="126" t="str">
        <f ca="1">IF($A715&gt;$H$4+1,"",OFFSET('FUNDS DATA'!C712,SELECTED!$G$4-1,0))</f>
        <v/>
      </c>
      <c r="E715" s="126" t="str">
        <f ca="1">IF($A715&gt;$H$4+1,"",OFFSET('FUNDS DATA'!D712,SELECTED!$G$4-1,0))</f>
        <v/>
      </c>
    </row>
    <row r="716" spans="1:5" x14ac:dyDescent="0.2">
      <c r="A716" s="126" t="str">
        <f t="shared" si="11"/>
        <v/>
      </c>
      <c r="B716" s="126" t="str">
        <f ca="1">IF($A716&gt;$H$4+1,"",OFFSET('FUNDS DATA'!A713,SELECTED!$G$4-1,0))</f>
        <v/>
      </c>
      <c r="C716" s="100" t="str">
        <f ca="1">IF($A716&gt;$H$4+1,"",OFFSET('FUNDS DATA'!B713,SELECTED!$G$4-1,0))</f>
        <v/>
      </c>
      <c r="D716" s="126" t="str">
        <f ca="1">IF($A716&gt;$H$4+1,"",OFFSET('FUNDS DATA'!C713,SELECTED!$G$4-1,0))</f>
        <v/>
      </c>
      <c r="E716" s="126" t="str">
        <f ca="1">IF($A716&gt;$H$4+1,"",OFFSET('FUNDS DATA'!D713,SELECTED!$G$4-1,0))</f>
        <v/>
      </c>
    </row>
    <row r="717" spans="1:5" x14ac:dyDescent="0.2">
      <c r="A717" s="126" t="str">
        <f t="shared" si="11"/>
        <v/>
      </c>
      <c r="B717" s="126" t="str">
        <f ca="1">IF($A717&gt;$H$4+1,"",OFFSET('FUNDS DATA'!A714,SELECTED!$G$4-1,0))</f>
        <v/>
      </c>
      <c r="C717" s="100" t="str">
        <f ca="1">IF($A717&gt;$H$4+1,"",OFFSET('FUNDS DATA'!B714,SELECTED!$G$4-1,0))</f>
        <v/>
      </c>
      <c r="D717" s="126" t="str">
        <f ca="1">IF($A717&gt;$H$4+1,"",OFFSET('FUNDS DATA'!C714,SELECTED!$G$4-1,0))</f>
        <v/>
      </c>
      <c r="E717" s="126" t="str">
        <f ca="1">IF($A717&gt;$H$4+1,"",OFFSET('FUNDS DATA'!D714,SELECTED!$G$4-1,0))</f>
        <v/>
      </c>
    </row>
    <row r="718" spans="1:5" x14ac:dyDescent="0.2">
      <c r="A718" s="126" t="str">
        <f t="shared" si="11"/>
        <v/>
      </c>
      <c r="B718" s="126" t="str">
        <f ca="1">IF($A718&gt;$H$4+1,"",OFFSET('FUNDS DATA'!A715,SELECTED!$G$4-1,0))</f>
        <v/>
      </c>
      <c r="C718" s="100" t="str">
        <f ca="1">IF($A718&gt;$H$4+1,"",OFFSET('FUNDS DATA'!B715,SELECTED!$G$4-1,0))</f>
        <v/>
      </c>
      <c r="D718" s="126" t="str">
        <f ca="1">IF($A718&gt;$H$4+1,"",OFFSET('FUNDS DATA'!C715,SELECTED!$G$4-1,0))</f>
        <v/>
      </c>
      <c r="E718" s="126" t="str">
        <f ca="1">IF($A718&gt;$H$4+1,"",OFFSET('FUNDS DATA'!D715,SELECTED!$G$4-1,0))</f>
        <v/>
      </c>
    </row>
    <row r="719" spans="1:5" x14ac:dyDescent="0.2">
      <c r="A719" s="126" t="str">
        <f t="shared" si="11"/>
        <v/>
      </c>
      <c r="B719" s="126" t="str">
        <f ca="1">IF($A719&gt;$H$4+1,"",OFFSET('FUNDS DATA'!A716,SELECTED!$G$4-1,0))</f>
        <v/>
      </c>
      <c r="C719" s="100" t="str">
        <f ca="1">IF($A719&gt;$H$4+1,"",OFFSET('FUNDS DATA'!B716,SELECTED!$G$4-1,0))</f>
        <v/>
      </c>
      <c r="D719" s="126" t="str">
        <f ca="1">IF($A719&gt;$H$4+1,"",OFFSET('FUNDS DATA'!C716,SELECTED!$G$4-1,0))</f>
        <v/>
      </c>
      <c r="E719" s="126" t="str">
        <f ca="1">IF($A719&gt;$H$4+1,"",OFFSET('FUNDS DATA'!D716,SELECTED!$G$4-1,0))</f>
        <v/>
      </c>
    </row>
    <row r="720" spans="1:5" x14ac:dyDescent="0.2">
      <c r="A720" s="126" t="str">
        <f t="shared" si="11"/>
        <v/>
      </c>
      <c r="B720" s="126" t="str">
        <f ca="1">IF($A720&gt;$H$4+1,"",OFFSET('FUNDS DATA'!A717,SELECTED!$G$4-1,0))</f>
        <v/>
      </c>
      <c r="C720" s="100" t="str">
        <f ca="1">IF($A720&gt;$H$4+1,"",OFFSET('FUNDS DATA'!B717,SELECTED!$G$4-1,0))</f>
        <v/>
      </c>
      <c r="D720" s="126" t="str">
        <f ca="1">IF($A720&gt;$H$4+1,"",OFFSET('FUNDS DATA'!C717,SELECTED!$G$4-1,0))</f>
        <v/>
      </c>
      <c r="E720" s="126" t="str">
        <f ca="1">IF($A720&gt;$H$4+1,"",OFFSET('FUNDS DATA'!D717,SELECTED!$G$4-1,0))</f>
        <v/>
      </c>
    </row>
    <row r="721" spans="1:5" x14ac:dyDescent="0.2">
      <c r="A721" s="126" t="str">
        <f t="shared" si="11"/>
        <v/>
      </c>
      <c r="B721" s="126" t="str">
        <f ca="1">IF($A721&gt;$H$4+1,"",OFFSET('FUNDS DATA'!A718,SELECTED!$G$4-1,0))</f>
        <v/>
      </c>
      <c r="C721" s="100" t="str">
        <f ca="1">IF($A721&gt;$H$4+1,"",OFFSET('FUNDS DATA'!B718,SELECTED!$G$4-1,0))</f>
        <v/>
      </c>
      <c r="D721" s="126" t="str">
        <f ca="1">IF($A721&gt;$H$4+1,"",OFFSET('FUNDS DATA'!C718,SELECTED!$G$4-1,0))</f>
        <v/>
      </c>
      <c r="E721" s="126" t="str">
        <f ca="1">IF($A721&gt;$H$4+1,"",OFFSET('FUNDS DATA'!D718,SELECTED!$G$4-1,0))</f>
        <v/>
      </c>
    </row>
    <row r="722" spans="1:5" x14ac:dyDescent="0.2">
      <c r="A722" s="126" t="str">
        <f t="shared" si="11"/>
        <v/>
      </c>
      <c r="B722" s="126" t="str">
        <f ca="1">IF($A722&gt;$H$4+1,"",OFFSET('FUNDS DATA'!A719,SELECTED!$G$4-1,0))</f>
        <v/>
      </c>
      <c r="C722" s="100" t="str">
        <f ca="1">IF($A722&gt;$H$4+1,"",OFFSET('FUNDS DATA'!B719,SELECTED!$G$4-1,0))</f>
        <v/>
      </c>
      <c r="D722" s="126" t="str">
        <f ca="1">IF($A722&gt;$H$4+1,"",OFFSET('FUNDS DATA'!C719,SELECTED!$G$4-1,0))</f>
        <v/>
      </c>
      <c r="E722" s="126" t="str">
        <f ca="1">IF($A722&gt;$H$4+1,"",OFFSET('FUNDS DATA'!D719,SELECTED!$G$4-1,0))</f>
        <v/>
      </c>
    </row>
    <row r="723" spans="1:5" x14ac:dyDescent="0.2">
      <c r="A723" s="126" t="str">
        <f t="shared" si="11"/>
        <v/>
      </c>
      <c r="B723" s="126" t="str">
        <f ca="1">IF($A723&gt;$H$4+1,"",OFFSET('FUNDS DATA'!A720,SELECTED!$G$4-1,0))</f>
        <v/>
      </c>
      <c r="C723" s="100" t="str">
        <f ca="1">IF($A723&gt;$H$4+1,"",OFFSET('FUNDS DATA'!B720,SELECTED!$G$4-1,0))</f>
        <v/>
      </c>
      <c r="D723" s="126" t="str">
        <f ca="1">IF($A723&gt;$H$4+1,"",OFFSET('FUNDS DATA'!C720,SELECTED!$G$4-1,0))</f>
        <v/>
      </c>
      <c r="E723" s="126" t="str">
        <f ca="1">IF($A723&gt;$H$4+1,"",OFFSET('FUNDS DATA'!D720,SELECTED!$G$4-1,0))</f>
        <v/>
      </c>
    </row>
    <row r="724" spans="1:5" x14ac:dyDescent="0.2">
      <c r="A724" s="126" t="str">
        <f t="shared" si="11"/>
        <v/>
      </c>
      <c r="B724" s="126" t="str">
        <f ca="1">IF($A724&gt;$H$4+1,"",OFFSET('FUNDS DATA'!A721,SELECTED!$G$4-1,0))</f>
        <v/>
      </c>
      <c r="C724" s="100" t="str">
        <f ca="1">IF($A724&gt;$H$4+1,"",OFFSET('FUNDS DATA'!B721,SELECTED!$G$4-1,0))</f>
        <v/>
      </c>
      <c r="D724" s="126" t="str">
        <f ca="1">IF($A724&gt;$H$4+1,"",OFFSET('FUNDS DATA'!C721,SELECTED!$G$4-1,0))</f>
        <v/>
      </c>
      <c r="E724" s="126" t="str">
        <f ca="1">IF($A724&gt;$H$4+1,"",OFFSET('FUNDS DATA'!D721,SELECTED!$G$4-1,0))</f>
        <v/>
      </c>
    </row>
    <row r="725" spans="1:5" x14ac:dyDescent="0.2">
      <c r="A725" s="126" t="str">
        <f t="shared" si="11"/>
        <v/>
      </c>
      <c r="B725" s="126" t="str">
        <f ca="1">IF($A725&gt;$H$4+1,"",OFFSET('FUNDS DATA'!A722,SELECTED!$G$4-1,0))</f>
        <v/>
      </c>
      <c r="C725" s="100" t="str">
        <f ca="1">IF($A725&gt;$H$4+1,"",OFFSET('FUNDS DATA'!B722,SELECTED!$G$4-1,0))</f>
        <v/>
      </c>
      <c r="D725" s="126" t="str">
        <f ca="1">IF($A725&gt;$H$4+1,"",OFFSET('FUNDS DATA'!C722,SELECTED!$G$4-1,0))</f>
        <v/>
      </c>
      <c r="E725" s="126" t="str">
        <f ca="1">IF($A725&gt;$H$4+1,"",OFFSET('FUNDS DATA'!D722,SELECTED!$G$4-1,0))</f>
        <v/>
      </c>
    </row>
    <row r="726" spans="1:5" x14ac:dyDescent="0.2">
      <c r="A726" s="126" t="str">
        <f t="shared" si="11"/>
        <v/>
      </c>
      <c r="B726" s="126" t="str">
        <f ca="1">IF($A726&gt;$H$4+1,"",OFFSET('FUNDS DATA'!A723,SELECTED!$G$4-1,0))</f>
        <v/>
      </c>
      <c r="C726" s="100" t="str">
        <f ca="1">IF($A726&gt;$H$4+1,"",OFFSET('FUNDS DATA'!B723,SELECTED!$G$4-1,0))</f>
        <v/>
      </c>
      <c r="D726" s="126" t="str">
        <f ca="1">IF($A726&gt;$H$4+1,"",OFFSET('FUNDS DATA'!C723,SELECTED!$G$4-1,0))</f>
        <v/>
      </c>
      <c r="E726" s="126" t="str">
        <f ca="1">IF($A726&gt;$H$4+1,"",OFFSET('FUNDS DATA'!D723,SELECTED!$G$4-1,0))</f>
        <v/>
      </c>
    </row>
    <row r="727" spans="1:5" x14ac:dyDescent="0.2">
      <c r="A727" s="126" t="str">
        <f t="shared" si="11"/>
        <v/>
      </c>
      <c r="B727" s="126" t="str">
        <f ca="1">IF($A727&gt;$H$4+1,"",OFFSET('FUNDS DATA'!A724,SELECTED!$G$4-1,0))</f>
        <v/>
      </c>
      <c r="C727" s="100" t="str">
        <f ca="1">IF($A727&gt;$H$4+1,"",OFFSET('FUNDS DATA'!B724,SELECTED!$G$4-1,0))</f>
        <v/>
      </c>
      <c r="D727" s="126" t="str">
        <f ca="1">IF($A727&gt;$H$4+1,"",OFFSET('FUNDS DATA'!C724,SELECTED!$G$4-1,0))</f>
        <v/>
      </c>
      <c r="E727" s="126" t="str">
        <f ca="1">IF($A727&gt;$H$4+1,"",OFFSET('FUNDS DATA'!D724,SELECTED!$G$4-1,0))</f>
        <v/>
      </c>
    </row>
    <row r="728" spans="1:5" x14ac:dyDescent="0.2">
      <c r="A728" s="126" t="str">
        <f t="shared" si="11"/>
        <v/>
      </c>
      <c r="B728" s="126" t="str">
        <f ca="1">IF($A728&gt;$H$4+1,"",OFFSET('FUNDS DATA'!A725,SELECTED!$G$4-1,0))</f>
        <v/>
      </c>
      <c r="C728" s="100" t="str">
        <f ca="1">IF($A728&gt;$H$4+1,"",OFFSET('FUNDS DATA'!B725,SELECTED!$G$4-1,0))</f>
        <v/>
      </c>
      <c r="D728" s="126" t="str">
        <f ca="1">IF($A728&gt;$H$4+1,"",OFFSET('FUNDS DATA'!C725,SELECTED!$G$4-1,0))</f>
        <v/>
      </c>
      <c r="E728" s="126" t="str">
        <f ca="1">IF($A728&gt;$H$4+1,"",OFFSET('FUNDS DATA'!D725,SELECTED!$G$4-1,0))</f>
        <v/>
      </c>
    </row>
    <row r="729" spans="1:5" x14ac:dyDescent="0.2">
      <c r="A729" s="126" t="str">
        <f t="shared" si="11"/>
        <v/>
      </c>
      <c r="B729" s="126" t="str">
        <f ca="1">IF($A729&gt;$H$4+1,"",OFFSET('FUNDS DATA'!A726,SELECTED!$G$4-1,0))</f>
        <v/>
      </c>
      <c r="C729" s="100" t="str">
        <f ca="1">IF($A729&gt;$H$4+1,"",OFFSET('FUNDS DATA'!B726,SELECTED!$G$4-1,0))</f>
        <v/>
      </c>
      <c r="D729" s="126" t="str">
        <f ca="1">IF($A729&gt;$H$4+1,"",OFFSET('FUNDS DATA'!C726,SELECTED!$G$4-1,0))</f>
        <v/>
      </c>
      <c r="E729" s="126" t="str">
        <f ca="1">IF($A729&gt;$H$4+1,"",OFFSET('FUNDS DATA'!D726,SELECTED!$G$4-1,0))</f>
        <v/>
      </c>
    </row>
    <row r="730" spans="1:5" x14ac:dyDescent="0.2">
      <c r="A730" s="126" t="str">
        <f t="shared" si="11"/>
        <v/>
      </c>
      <c r="B730" s="126" t="str">
        <f ca="1">IF($A730&gt;$H$4+1,"",OFFSET('FUNDS DATA'!A727,SELECTED!$G$4-1,0))</f>
        <v/>
      </c>
      <c r="C730" s="100" t="str">
        <f ca="1">IF($A730&gt;$H$4+1,"",OFFSET('FUNDS DATA'!B727,SELECTED!$G$4-1,0))</f>
        <v/>
      </c>
      <c r="D730" s="126" t="str">
        <f ca="1">IF($A730&gt;$H$4+1,"",OFFSET('FUNDS DATA'!C727,SELECTED!$G$4-1,0))</f>
        <v/>
      </c>
      <c r="E730" s="126" t="str">
        <f ca="1">IF($A730&gt;$H$4+1,"",OFFSET('FUNDS DATA'!D727,SELECTED!$G$4-1,0))</f>
        <v/>
      </c>
    </row>
    <row r="731" spans="1:5" x14ac:dyDescent="0.2">
      <c r="A731" s="126" t="str">
        <f t="shared" si="11"/>
        <v/>
      </c>
      <c r="B731" s="126" t="str">
        <f ca="1">IF($A731&gt;$H$4+1,"",OFFSET('FUNDS DATA'!A728,SELECTED!$G$4-1,0))</f>
        <v/>
      </c>
      <c r="C731" s="100" t="str">
        <f ca="1">IF($A731&gt;$H$4+1,"",OFFSET('FUNDS DATA'!B728,SELECTED!$G$4-1,0))</f>
        <v/>
      </c>
      <c r="D731" s="126" t="str">
        <f ca="1">IF($A731&gt;$H$4+1,"",OFFSET('FUNDS DATA'!C728,SELECTED!$G$4-1,0))</f>
        <v/>
      </c>
      <c r="E731" s="126" t="str">
        <f ca="1">IF($A731&gt;$H$4+1,"",OFFSET('FUNDS DATA'!D728,SELECTED!$G$4-1,0))</f>
        <v/>
      </c>
    </row>
    <row r="732" spans="1:5" x14ac:dyDescent="0.2">
      <c r="A732" s="126" t="str">
        <f t="shared" si="11"/>
        <v/>
      </c>
      <c r="B732" s="126" t="str">
        <f ca="1">IF($A732&gt;$H$4+1,"",OFFSET('FUNDS DATA'!A729,SELECTED!$G$4-1,0))</f>
        <v/>
      </c>
      <c r="C732" s="100" t="str">
        <f ca="1">IF($A732&gt;$H$4+1,"",OFFSET('FUNDS DATA'!B729,SELECTED!$G$4-1,0))</f>
        <v/>
      </c>
      <c r="D732" s="126" t="str">
        <f ca="1">IF($A732&gt;$H$4+1,"",OFFSET('FUNDS DATA'!C729,SELECTED!$G$4-1,0))</f>
        <v/>
      </c>
      <c r="E732" s="126" t="str">
        <f ca="1">IF($A732&gt;$H$4+1,"",OFFSET('FUNDS DATA'!D729,SELECTED!$G$4-1,0))</f>
        <v/>
      </c>
    </row>
    <row r="733" spans="1:5" x14ac:dyDescent="0.2">
      <c r="A733" s="126" t="str">
        <f t="shared" si="11"/>
        <v/>
      </c>
      <c r="B733" s="126" t="str">
        <f ca="1">IF($A733&gt;$H$4+1,"",OFFSET('FUNDS DATA'!A730,SELECTED!$G$4-1,0))</f>
        <v/>
      </c>
      <c r="C733" s="100" t="str">
        <f ca="1">IF($A733&gt;$H$4+1,"",OFFSET('FUNDS DATA'!B730,SELECTED!$G$4-1,0))</f>
        <v/>
      </c>
      <c r="D733" s="126" t="str">
        <f ca="1">IF($A733&gt;$H$4+1,"",OFFSET('FUNDS DATA'!C730,SELECTED!$G$4-1,0))</f>
        <v/>
      </c>
      <c r="E733" s="126" t="str">
        <f ca="1">IF($A733&gt;$H$4+1,"",OFFSET('FUNDS DATA'!D730,SELECTED!$G$4-1,0))</f>
        <v/>
      </c>
    </row>
    <row r="734" spans="1:5" x14ac:dyDescent="0.2">
      <c r="A734" s="126" t="str">
        <f t="shared" si="11"/>
        <v/>
      </c>
      <c r="B734" s="126" t="str">
        <f ca="1">IF($A734&gt;$H$4+1,"",OFFSET('FUNDS DATA'!A731,SELECTED!$G$4-1,0))</f>
        <v/>
      </c>
      <c r="C734" s="100" t="str">
        <f ca="1">IF($A734&gt;$H$4+1,"",OFFSET('FUNDS DATA'!B731,SELECTED!$G$4-1,0))</f>
        <v/>
      </c>
      <c r="D734" s="126" t="str">
        <f ca="1">IF($A734&gt;$H$4+1,"",OFFSET('FUNDS DATA'!C731,SELECTED!$G$4-1,0))</f>
        <v/>
      </c>
      <c r="E734" s="126" t="str">
        <f ca="1">IF($A734&gt;$H$4+1,"",OFFSET('FUNDS DATA'!D731,SELECTED!$G$4-1,0))</f>
        <v/>
      </c>
    </row>
    <row r="735" spans="1:5" x14ac:dyDescent="0.2">
      <c r="A735" s="126" t="str">
        <f t="shared" si="11"/>
        <v/>
      </c>
      <c r="B735" s="126" t="str">
        <f ca="1">IF($A735&gt;$H$4+1,"",OFFSET('FUNDS DATA'!A732,SELECTED!$G$4-1,0))</f>
        <v/>
      </c>
      <c r="C735" s="100" t="str">
        <f ca="1">IF($A735&gt;$H$4+1,"",OFFSET('FUNDS DATA'!B732,SELECTED!$G$4-1,0))</f>
        <v/>
      </c>
      <c r="D735" s="126" t="str">
        <f ca="1">IF($A735&gt;$H$4+1,"",OFFSET('FUNDS DATA'!C732,SELECTED!$G$4-1,0))</f>
        <v/>
      </c>
      <c r="E735" s="126" t="str">
        <f ca="1">IF($A735&gt;$H$4+1,"",OFFSET('FUNDS DATA'!D732,SELECTED!$G$4-1,0))</f>
        <v/>
      </c>
    </row>
    <row r="736" spans="1:5" x14ac:dyDescent="0.2">
      <c r="A736" s="126" t="str">
        <f t="shared" si="11"/>
        <v/>
      </c>
      <c r="B736" s="126" t="str">
        <f ca="1">IF($A736&gt;$H$4+1,"",OFFSET('FUNDS DATA'!A733,SELECTED!$G$4-1,0))</f>
        <v/>
      </c>
      <c r="C736" s="100" t="str">
        <f ca="1">IF($A736&gt;$H$4+1,"",OFFSET('FUNDS DATA'!B733,SELECTED!$G$4-1,0))</f>
        <v/>
      </c>
      <c r="D736" s="126" t="str">
        <f ca="1">IF($A736&gt;$H$4+1,"",OFFSET('FUNDS DATA'!C733,SELECTED!$G$4-1,0))</f>
        <v/>
      </c>
      <c r="E736" s="126" t="str">
        <f ca="1">IF($A736&gt;$H$4+1,"",OFFSET('FUNDS DATA'!D733,SELECTED!$G$4-1,0))</f>
        <v/>
      </c>
    </row>
    <row r="737" spans="1:5" x14ac:dyDescent="0.2">
      <c r="A737" s="126" t="str">
        <f t="shared" si="11"/>
        <v/>
      </c>
      <c r="B737" s="126" t="str">
        <f ca="1">IF($A737&gt;$H$4+1,"",OFFSET('FUNDS DATA'!A734,SELECTED!$G$4-1,0))</f>
        <v/>
      </c>
      <c r="C737" s="100" t="str">
        <f ca="1">IF($A737&gt;$H$4+1,"",OFFSET('FUNDS DATA'!B734,SELECTED!$G$4-1,0))</f>
        <v/>
      </c>
      <c r="D737" s="126" t="str">
        <f ca="1">IF($A737&gt;$H$4+1,"",OFFSET('FUNDS DATA'!C734,SELECTED!$G$4-1,0))</f>
        <v/>
      </c>
      <c r="E737" s="126" t="str">
        <f ca="1">IF($A737&gt;$H$4+1,"",OFFSET('FUNDS DATA'!D734,SELECTED!$G$4-1,0))</f>
        <v/>
      </c>
    </row>
    <row r="738" spans="1:5" x14ac:dyDescent="0.2">
      <c r="A738" s="126" t="str">
        <f t="shared" si="11"/>
        <v/>
      </c>
      <c r="B738" s="126" t="str">
        <f ca="1">IF($A738&gt;$H$4+1,"",OFFSET('FUNDS DATA'!A735,SELECTED!$G$4-1,0))</f>
        <v/>
      </c>
      <c r="C738" s="100" t="str">
        <f ca="1">IF($A738&gt;$H$4+1,"",OFFSET('FUNDS DATA'!B735,SELECTED!$G$4-1,0))</f>
        <v/>
      </c>
      <c r="D738" s="126" t="str">
        <f ca="1">IF($A738&gt;$H$4+1,"",OFFSET('FUNDS DATA'!C735,SELECTED!$G$4-1,0))</f>
        <v/>
      </c>
      <c r="E738" s="126" t="str">
        <f ca="1">IF($A738&gt;$H$4+1,"",OFFSET('FUNDS DATA'!D735,SELECTED!$G$4-1,0))</f>
        <v/>
      </c>
    </row>
    <row r="739" spans="1:5" x14ac:dyDescent="0.2">
      <c r="A739" s="126" t="str">
        <f t="shared" si="11"/>
        <v/>
      </c>
      <c r="B739" s="126" t="str">
        <f ca="1">IF($A739&gt;$H$4+1,"",OFFSET('FUNDS DATA'!A736,SELECTED!$G$4-1,0))</f>
        <v/>
      </c>
      <c r="C739" s="100" t="str">
        <f ca="1">IF($A739&gt;$H$4+1,"",OFFSET('FUNDS DATA'!B736,SELECTED!$G$4-1,0))</f>
        <v/>
      </c>
      <c r="D739" s="126" t="str">
        <f ca="1">IF($A739&gt;$H$4+1,"",OFFSET('FUNDS DATA'!C736,SELECTED!$G$4-1,0))</f>
        <v/>
      </c>
      <c r="E739" s="126" t="str">
        <f ca="1">IF($A739&gt;$H$4+1,"",OFFSET('FUNDS DATA'!D736,SELECTED!$G$4-1,0))</f>
        <v/>
      </c>
    </row>
    <row r="740" spans="1:5" x14ac:dyDescent="0.2">
      <c r="A740" s="126" t="str">
        <f t="shared" si="11"/>
        <v/>
      </c>
      <c r="B740" s="126" t="str">
        <f ca="1">IF($A740&gt;$H$4+1,"",OFFSET('FUNDS DATA'!A737,SELECTED!$G$4-1,0))</f>
        <v/>
      </c>
      <c r="C740" s="100" t="str">
        <f ca="1">IF($A740&gt;$H$4+1,"",OFFSET('FUNDS DATA'!B737,SELECTED!$G$4-1,0))</f>
        <v/>
      </c>
      <c r="D740" s="126" t="str">
        <f ca="1">IF($A740&gt;$H$4+1,"",OFFSET('FUNDS DATA'!C737,SELECTED!$G$4-1,0))</f>
        <v/>
      </c>
      <c r="E740" s="126" t="str">
        <f ca="1">IF($A740&gt;$H$4+1,"",OFFSET('FUNDS DATA'!D737,SELECTED!$G$4-1,0))</f>
        <v/>
      </c>
    </row>
    <row r="741" spans="1:5" x14ac:dyDescent="0.2">
      <c r="A741" s="126" t="str">
        <f t="shared" si="11"/>
        <v/>
      </c>
      <c r="B741" s="126" t="str">
        <f ca="1">IF($A741&gt;$H$4+1,"",OFFSET('FUNDS DATA'!A738,SELECTED!$G$4-1,0))</f>
        <v/>
      </c>
      <c r="C741" s="100" t="str">
        <f ca="1">IF($A741&gt;$H$4+1,"",OFFSET('FUNDS DATA'!B738,SELECTED!$G$4-1,0))</f>
        <v/>
      </c>
      <c r="D741" s="126" t="str">
        <f ca="1">IF($A741&gt;$H$4+1,"",OFFSET('FUNDS DATA'!C738,SELECTED!$G$4-1,0))</f>
        <v/>
      </c>
      <c r="E741" s="126" t="str">
        <f ca="1">IF($A741&gt;$H$4+1,"",OFFSET('FUNDS DATA'!D738,SELECTED!$G$4-1,0))</f>
        <v/>
      </c>
    </row>
    <row r="742" spans="1:5" x14ac:dyDescent="0.2">
      <c r="A742" s="126" t="str">
        <f t="shared" si="11"/>
        <v/>
      </c>
      <c r="B742" s="126" t="str">
        <f ca="1">IF($A742&gt;$H$4+1,"",OFFSET('FUNDS DATA'!A739,SELECTED!$G$4-1,0))</f>
        <v/>
      </c>
      <c r="C742" s="100" t="str">
        <f ca="1">IF($A742&gt;$H$4+1,"",OFFSET('FUNDS DATA'!B739,SELECTED!$G$4-1,0))</f>
        <v/>
      </c>
      <c r="D742" s="126" t="str">
        <f ca="1">IF($A742&gt;$H$4+1,"",OFFSET('FUNDS DATA'!C739,SELECTED!$G$4-1,0))</f>
        <v/>
      </c>
      <c r="E742" s="126" t="str">
        <f ca="1">IF($A742&gt;$H$4+1,"",OFFSET('FUNDS DATA'!D739,SELECTED!$G$4-1,0))</f>
        <v/>
      </c>
    </row>
    <row r="743" spans="1:5" x14ac:dyDescent="0.2">
      <c r="A743" s="126" t="str">
        <f t="shared" si="11"/>
        <v/>
      </c>
      <c r="B743" s="126" t="str">
        <f ca="1">IF($A743&gt;$H$4+1,"",OFFSET('FUNDS DATA'!A740,SELECTED!$G$4-1,0))</f>
        <v/>
      </c>
      <c r="C743" s="100" t="str">
        <f ca="1">IF($A743&gt;$H$4+1,"",OFFSET('FUNDS DATA'!B740,SELECTED!$G$4-1,0))</f>
        <v/>
      </c>
      <c r="D743" s="126" t="str">
        <f ca="1">IF($A743&gt;$H$4+1,"",OFFSET('FUNDS DATA'!C740,SELECTED!$G$4-1,0))</f>
        <v/>
      </c>
      <c r="E743" s="126" t="str">
        <f ca="1">IF($A743&gt;$H$4+1,"",OFFSET('FUNDS DATA'!D740,SELECTED!$G$4-1,0))</f>
        <v/>
      </c>
    </row>
    <row r="744" spans="1:5" x14ac:dyDescent="0.2">
      <c r="A744" s="126" t="str">
        <f t="shared" si="11"/>
        <v/>
      </c>
      <c r="B744" s="126" t="str">
        <f ca="1">IF($A744&gt;$H$4+1,"",OFFSET('FUNDS DATA'!A741,SELECTED!$G$4-1,0))</f>
        <v/>
      </c>
      <c r="C744" s="100" t="str">
        <f ca="1">IF($A744&gt;$H$4+1,"",OFFSET('FUNDS DATA'!B741,SELECTED!$G$4-1,0))</f>
        <v/>
      </c>
      <c r="D744" s="126" t="str">
        <f ca="1">IF($A744&gt;$H$4+1,"",OFFSET('FUNDS DATA'!C741,SELECTED!$G$4-1,0))</f>
        <v/>
      </c>
      <c r="E744" s="126" t="str">
        <f ca="1">IF($A744&gt;$H$4+1,"",OFFSET('FUNDS DATA'!D741,SELECTED!$G$4-1,0))</f>
        <v/>
      </c>
    </row>
    <row r="745" spans="1:5" x14ac:dyDescent="0.2">
      <c r="A745" s="126" t="str">
        <f t="shared" si="11"/>
        <v/>
      </c>
      <c r="B745" s="126" t="str">
        <f ca="1">IF($A745&gt;$H$4+1,"",OFFSET('FUNDS DATA'!A742,SELECTED!$G$4-1,0))</f>
        <v/>
      </c>
      <c r="C745" s="100" t="str">
        <f ca="1">IF($A745&gt;$H$4+1,"",OFFSET('FUNDS DATA'!B742,SELECTED!$G$4-1,0))</f>
        <v/>
      </c>
      <c r="D745" s="126" t="str">
        <f ca="1">IF($A745&gt;$H$4+1,"",OFFSET('FUNDS DATA'!C742,SELECTED!$G$4-1,0))</f>
        <v/>
      </c>
      <c r="E745" s="126" t="str">
        <f ca="1">IF($A745&gt;$H$4+1,"",OFFSET('FUNDS DATA'!D742,SELECTED!$G$4-1,0))</f>
        <v/>
      </c>
    </row>
    <row r="746" spans="1:5" x14ac:dyDescent="0.2">
      <c r="A746" s="126" t="str">
        <f t="shared" si="11"/>
        <v/>
      </c>
      <c r="B746" s="126" t="str">
        <f ca="1">IF($A746&gt;$H$4+1,"",OFFSET('FUNDS DATA'!A743,SELECTED!$G$4-1,0))</f>
        <v/>
      </c>
      <c r="C746" s="100" t="str">
        <f ca="1">IF($A746&gt;$H$4+1,"",OFFSET('FUNDS DATA'!B743,SELECTED!$G$4-1,0))</f>
        <v/>
      </c>
      <c r="D746" s="126" t="str">
        <f ca="1">IF($A746&gt;$H$4+1,"",OFFSET('FUNDS DATA'!C743,SELECTED!$G$4-1,0))</f>
        <v/>
      </c>
      <c r="E746" s="126" t="str">
        <f ca="1">IF($A746&gt;$H$4+1,"",OFFSET('FUNDS DATA'!D743,SELECTED!$G$4-1,0))</f>
        <v/>
      </c>
    </row>
    <row r="747" spans="1:5" x14ac:dyDescent="0.2">
      <c r="A747" s="126" t="str">
        <f t="shared" si="11"/>
        <v/>
      </c>
      <c r="B747" s="126" t="str">
        <f ca="1">IF($A747&gt;$H$4+1,"",OFFSET('FUNDS DATA'!A744,SELECTED!$G$4-1,0))</f>
        <v/>
      </c>
      <c r="C747" s="100" t="str">
        <f ca="1">IF($A747&gt;$H$4+1,"",OFFSET('FUNDS DATA'!B744,SELECTED!$G$4-1,0))</f>
        <v/>
      </c>
      <c r="D747" s="126" t="str">
        <f ca="1">IF($A747&gt;$H$4+1,"",OFFSET('FUNDS DATA'!C744,SELECTED!$G$4-1,0))</f>
        <v/>
      </c>
      <c r="E747" s="126" t="str">
        <f ca="1">IF($A747&gt;$H$4+1,"",OFFSET('FUNDS DATA'!D744,SELECTED!$G$4-1,0))</f>
        <v/>
      </c>
    </row>
    <row r="748" spans="1:5" x14ac:dyDescent="0.2">
      <c r="A748" s="126" t="str">
        <f t="shared" si="11"/>
        <v/>
      </c>
      <c r="B748" s="126" t="str">
        <f ca="1">IF($A748&gt;$H$4+1,"",OFFSET('FUNDS DATA'!A745,SELECTED!$G$4-1,0))</f>
        <v/>
      </c>
      <c r="C748" s="100" t="str">
        <f ca="1">IF($A748&gt;$H$4+1,"",OFFSET('FUNDS DATA'!B745,SELECTED!$G$4-1,0))</f>
        <v/>
      </c>
      <c r="D748" s="126" t="str">
        <f ca="1">IF($A748&gt;$H$4+1,"",OFFSET('FUNDS DATA'!C745,SELECTED!$G$4-1,0))</f>
        <v/>
      </c>
      <c r="E748" s="126" t="str">
        <f ca="1">IF($A748&gt;$H$4+1,"",OFFSET('FUNDS DATA'!D745,SELECTED!$G$4-1,0))</f>
        <v/>
      </c>
    </row>
    <row r="749" spans="1:5" x14ac:dyDescent="0.2">
      <c r="A749" s="126" t="str">
        <f t="shared" si="11"/>
        <v/>
      </c>
      <c r="B749" s="126" t="str">
        <f ca="1">IF($A749&gt;$H$4+1,"",OFFSET('FUNDS DATA'!A746,SELECTED!$G$4-1,0))</f>
        <v/>
      </c>
      <c r="C749" s="100" t="str">
        <f ca="1">IF($A749&gt;$H$4+1,"",OFFSET('FUNDS DATA'!B746,SELECTED!$G$4-1,0))</f>
        <v/>
      </c>
      <c r="D749" s="126" t="str">
        <f ca="1">IF($A749&gt;$H$4+1,"",OFFSET('FUNDS DATA'!C746,SELECTED!$G$4-1,0))</f>
        <v/>
      </c>
      <c r="E749" s="126" t="str">
        <f ca="1">IF($A749&gt;$H$4+1,"",OFFSET('FUNDS DATA'!D746,SELECTED!$G$4-1,0))</f>
        <v/>
      </c>
    </row>
    <row r="750" spans="1:5" x14ac:dyDescent="0.2">
      <c r="A750" s="126" t="str">
        <f t="shared" si="11"/>
        <v/>
      </c>
      <c r="B750" s="126" t="str">
        <f ca="1">IF($A750&gt;$H$4+1,"",OFFSET('FUNDS DATA'!A747,SELECTED!$G$4-1,0))</f>
        <v/>
      </c>
      <c r="C750" s="100" t="str">
        <f ca="1">IF($A750&gt;$H$4+1,"",OFFSET('FUNDS DATA'!B747,SELECTED!$G$4-1,0))</f>
        <v/>
      </c>
      <c r="D750" s="126" t="str">
        <f ca="1">IF($A750&gt;$H$4+1,"",OFFSET('FUNDS DATA'!C747,SELECTED!$G$4-1,0))</f>
        <v/>
      </c>
      <c r="E750" s="126" t="str">
        <f ca="1">IF($A750&gt;$H$4+1,"",OFFSET('FUNDS DATA'!D747,SELECTED!$G$4-1,0))</f>
        <v/>
      </c>
    </row>
    <row r="751" spans="1:5" x14ac:dyDescent="0.2">
      <c r="A751" s="126" t="str">
        <f t="shared" si="11"/>
        <v/>
      </c>
      <c r="B751" s="126" t="str">
        <f ca="1">IF($A751&gt;$H$4+1,"",OFFSET('FUNDS DATA'!A748,SELECTED!$G$4-1,0))</f>
        <v/>
      </c>
      <c r="C751" s="100" t="str">
        <f ca="1">IF($A751&gt;$H$4+1,"",OFFSET('FUNDS DATA'!B748,SELECTED!$G$4-1,0))</f>
        <v/>
      </c>
      <c r="D751" s="126" t="str">
        <f ca="1">IF($A751&gt;$H$4+1,"",OFFSET('FUNDS DATA'!C748,SELECTED!$G$4-1,0))</f>
        <v/>
      </c>
      <c r="E751" s="126" t="str">
        <f ca="1">IF($A751&gt;$H$4+1,"",OFFSET('FUNDS DATA'!D748,SELECTED!$G$4-1,0))</f>
        <v/>
      </c>
    </row>
    <row r="752" spans="1:5" x14ac:dyDescent="0.2">
      <c r="A752" s="126" t="str">
        <f t="shared" si="11"/>
        <v/>
      </c>
      <c r="B752" s="126" t="str">
        <f ca="1">IF($A752&gt;$H$4+1,"",OFFSET('FUNDS DATA'!A749,SELECTED!$G$4-1,0))</f>
        <v/>
      </c>
      <c r="C752" s="100" t="str">
        <f ca="1">IF($A752&gt;$H$4+1,"",OFFSET('FUNDS DATA'!B749,SELECTED!$G$4-1,0))</f>
        <v/>
      </c>
      <c r="D752" s="126" t="str">
        <f ca="1">IF($A752&gt;$H$4+1,"",OFFSET('FUNDS DATA'!C749,SELECTED!$G$4-1,0))</f>
        <v/>
      </c>
      <c r="E752" s="126" t="str">
        <f ca="1">IF($A752&gt;$H$4+1,"",OFFSET('FUNDS DATA'!D749,SELECTED!$G$4-1,0))</f>
        <v/>
      </c>
    </row>
    <row r="753" spans="1:5" x14ac:dyDescent="0.2">
      <c r="A753" s="126" t="str">
        <f t="shared" si="11"/>
        <v/>
      </c>
      <c r="B753" s="126" t="str">
        <f ca="1">IF($A753&gt;$H$4+1,"",OFFSET('FUNDS DATA'!A750,SELECTED!$G$4-1,0))</f>
        <v/>
      </c>
      <c r="C753" s="100" t="str">
        <f ca="1">IF($A753&gt;$H$4+1,"",OFFSET('FUNDS DATA'!B750,SELECTED!$G$4-1,0))</f>
        <v/>
      </c>
      <c r="D753" s="126" t="str">
        <f ca="1">IF($A753&gt;$H$4+1,"",OFFSET('FUNDS DATA'!C750,SELECTED!$G$4-1,0))</f>
        <v/>
      </c>
      <c r="E753" s="126" t="str">
        <f ca="1">IF($A753&gt;$H$4+1,"",OFFSET('FUNDS DATA'!D750,SELECTED!$G$4-1,0))</f>
        <v/>
      </c>
    </row>
    <row r="754" spans="1:5" x14ac:dyDescent="0.2">
      <c r="A754" s="126" t="str">
        <f t="shared" si="11"/>
        <v/>
      </c>
      <c r="B754" s="126" t="str">
        <f ca="1">IF($A754&gt;$H$4+1,"",OFFSET('FUNDS DATA'!A751,SELECTED!$G$4-1,0))</f>
        <v/>
      </c>
      <c r="C754" s="100" t="str">
        <f ca="1">IF($A754&gt;$H$4+1,"",OFFSET('FUNDS DATA'!B751,SELECTED!$G$4-1,0))</f>
        <v/>
      </c>
      <c r="D754" s="126" t="str">
        <f ca="1">IF($A754&gt;$H$4+1,"",OFFSET('FUNDS DATA'!C751,SELECTED!$G$4-1,0))</f>
        <v/>
      </c>
      <c r="E754" s="126" t="str">
        <f ca="1">IF($A754&gt;$H$4+1,"",OFFSET('FUNDS DATA'!D751,SELECTED!$G$4-1,0))</f>
        <v/>
      </c>
    </row>
    <row r="755" spans="1:5" x14ac:dyDescent="0.2">
      <c r="A755" s="126" t="str">
        <f t="shared" si="11"/>
        <v/>
      </c>
      <c r="B755" s="126" t="str">
        <f ca="1">IF($A755&gt;$H$4+1,"",OFFSET('FUNDS DATA'!A752,SELECTED!$G$4-1,0))</f>
        <v/>
      </c>
      <c r="C755" s="100" t="str">
        <f ca="1">IF($A755&gt;$H$4+1,"",OFFSET('FUNDS DATA'!B752,SELECTED!$G$4-1,0))</f>
        <v/>
      </c>
      <c r="D755" s="126" t="str">
        <f ca="1">IF($A755&gt;$H$4+1,"",OFFSET('FUNDS DATA'!C752,SELECTED!$G$4-1,0))</f>
        <v/>
      </c>
      <c r="E755" s="126" t="str">
        <f ca="1">IF($A755&gt;$H$4+1,"",OFFSET('FUNDS DATA'!D752,SELECTED!$G$4-1,0))</f>
        <v/>
      </c>
    </row>
    <row r="756" spans="1:5" x14ac:dyDescent="0.2">
      <c r="A756" s="126" t="str">
        <f t="shared" si="11"/>
        <v/>
      </c>
      <c r="B756" s="126" t="str">
        <f ca="1">IF($A756&gt;$H$4+1,"",OFFSET('FUNDS DATA'!A753,SELECTED!$G$4-1,0))</f>
        <v/>
      </c>
      <c r="C756" s="100" t="str">
        <f ca="1">IF($A756&gt;$H$4+1,"",OFFSET('FUNDS DATA'!B753,SELECTED!$G$4-1,0))</f>
        <v/>
      </c>
      <c r="D756" s="126" t="str">
        <f ca="1">IF($A756&gt;$H$4+1,"",OFFSET('FUNDS DATA'!C753,SELECTED!$G$4-1,0))</f>
        <v/>
      </c>
      <c r="E756" s="126" t="str">
        <f ca="1">IF($A756&gt;$H$4+1,"",OFFSET('FUNDS DATA'!D753,SELECTED!$G$4-1,0))</f>
        <v/>
      </c>
    </row>
    <row r="757" spans="1:5" x14ac:dyDescent="0.2">
      <c r="A757" s="126" t="str">
        <f t="shared" si="11"/>
        <v/>
      </c>
      <c r="B757" s="126" t="str">
        <f ca="1">IF($A757&gt;$H$4+1,"",OFFSET('FUNDS DATA'!A754,SELECTED!$G$4-1,0))</f>
        <v/>
      </c>
      <c r="C757" s="100" t="str">
        <f ca="1">IF($A757&gt;$H$4+1,"",OFFSET('FUNDS DATA'!B754,SELECTED!$G$4-1,0))</f>
        <v/>
      </c>
      <c r="D757" s="126" t="str">
        <f ca="1">IF($A757&gt;$H$4+1,"",OFFSET('FUNDS DATA'!C754,SELECTED!$G$4-1,0))</f>
        <v/>
      </c>
      <c r="E757" s="126" t="str">
        <f ca="1">IF($A757&gt;$H$4+1,"",OFFSET('FUNDS DATA'!D754,SELECTED!$G$4-1,0))</f>
        <v/>
      </c>
    </row>
    <row r="758" spans="1:5" x14ac:dyDescent="0.2">
      <c r="A758" s="126" t="str">
        <f t="shared" si="11"/>
        <v/>
      </c>
      <c r="B758" s="126" t="str">
        <f ca="1">IF($A758&gt;$H$4+1,"",OFFSET('FUNDS DATA'!A755,SELECTED!$G$4-1,0))</f>
        <v/>
      </c>
      <c r="C758" s="100" t="str">
        <f ca="1">IF($A758&gt;$H$4+1,"",OFFSET('FUNDS DATA'!B755,SELECTED!$G$4-1,0))</f>
        <v/>
      </c>
      <c r="D758" s="126" t="str">
        <f ca="1">IF($A758&gt;$H$4+1,"",OFFSET('FUNDS DATA'!C755,SELECTED!$G$4-1,0))</f>
        <v/>
      </c>
      <c r="E758" s="126" t="str">
        <f ca="1">IF($A758&gt;$H$4+1,"",OFFSET('FUNDS DATA'!D755,SELECTED!$G$4-1,0))</f>
        <v/>
      </c>
    </row>
    <row r="759" spans="1:5" x14ac:dyDescent="0.2">
      <c r="A759" s="126" t="str">
        <f t="shared" si="11"/>
        <v/>
      </c>
      <c r="B759" s="126" t="str">
        <f ca="1">IF($A759&gt;$H$4+1,"",OFFSET('FUNDS DATA'!A756,SELECTED!$G$4-1,0))</f>
        <v/>
      </c>
      <c r="C759" s="100" t="str">
        <f ca="1">IF($A759&gt;$H$4+1,"",OFFSET('FUNDS DATA'!B756,SELECTED!$G$4-1,0))</f>
        <v/>
      </c>
      <c r="D759" s="126" t="str">
        <f ca="1">IF($A759&gt;$H$4+1,"",OFFSET('FUNDS DATA'!C756,SELECTED!$G$4-1,0))</f>
        <v/>
      </c>
      <c r="E759" s="126" t="str">
        <f ca="1">IF($A759&gt;$H$4+1,"",OFFSET('FUNDS DATA'!D756,SELECTED!$G$4-1,0))</f>
        <v/>
      </c>
    </row>
    <row r="760" spans="1:5" x14ac:dyDescent="0.2">
      <c r="A760" s="126" t="str">
        <f t="shared" si="11"/>
        <v/>
      </c>
      <c r="B760" s="126" t="str">
        <f ca="1">IF($A760&gt;$H$4+1,"",OFFSET('FUNDS DATA'!A757,SELECTED!$G$4-1,0))</f>
        <v/>
      </c>
      <c r="C760" s="100" t="str">
        <f ca="1">IF($A760&gt;$H$4+1,"",OFFSET('FUNDS DATA'!B757,SELECTED!$G$4-1,0))</f>
        <v/>
      </c>
      <c r="D760" s="126" t="str">
        <f ca="1">IF($A760&gt;$H$4+1,"",OFFSET('FUNDS DATA'!C757,SELECTED!$G$4-1,0))</f>
        <v/>
      </c>
      <c r="E760" s="126" t="str">
        <f ca="1">IF($A760&gt;$H$4+1,"",OFFSET('FUNDS DATA'!D757,SELECTED!$G$4-1,0))</f>
        <v/>
      </c>
    </row>
    <row r="761" spans="1:5" x14ac:dyDescent="0.2">
      <c r="A761" s="126" t="str">
        <f t="shared" si="11"/>
        <v/>
      </c>
      <c r="B761" s="126" t="str">
        <f ca="1">IF($A761&gt;$H$4+1,"",OFFSET('FUNDS DATA'!A758,SELECTED!$G$4-1,0))</f>
        <v/>
      </c>
      <c r="C761" s="100" t="str">
        <f ca="1">IF($A761&gt;$H$4+1,"",OFFSET('FUNDS DATA'!B758,SELECTED!$G$4-1,0))</f>
        <v/>
      </c>
      <c r="D761" s="126" t="str">
        <f ca="1">IF($A761&gt;$H$4+1,"",OFFSET('FUNDS DATA'!C758,SELECTED!$G$4-1,0))</f>
        <v/>
      </c>
      <c r="E761" s="126" t="str">
        <f ca="1">IF($A761&gt;$H$4+1,"",OFFSET('FUNDS DATA'!D758,SELECTED!$G$4-1,0))</f>
        <v/>
      </c>
    </row>
    <row r="762" spans="1:5" x14ac:dyDescent="0.2">
      <c r="A762" s="126" t="str">
        <f t="shared" si="11"/>
        <v/>
      </c>
      <c r="B762" s="126" t="str">
        <f ca="1">IF($A762&gt;$H$4+1,"",OFFSET('FUNDS DATA'!A759,SELECTED!$G$4-1,0))</f>
        <v/>
      </c>
      <c r="C762" s="100" t="str">
        <f ca="1">IF($A762&gt;$H$4+1,"",OFFSET('FUNDS DATA'!B759,SELECTED!$G$4-1,0))</f>
        <v/>
      </c>
      <c r="D762" s="126" t="str">
        <f ca="1">IF($A762&gt;$H$4+1,"",OFFSET('FUNDS DATA'!C759,SELECTED!$G$4-1,0))</f>
        <v/>
      </c>
      <c r="E762" s="126" t="str">
        <f ca="1">IF($A762&gt;$H$4+1,"",OFFSET('FUNDS DATA'!D759,SELECTED!$G$4-1,0))</f>
        <v/>
      </c>
    </row>
    <row r="763" spans="1:5" x14ac:dyDescent="0.2">
      <c r="A763" s="126" t="str">
        <f t="shared" si="11"/>
        <v/>
      </c>
      <c r="B763" s="126" t="str">
        <f ca="1">IF($A763&gt;$H$4+1,"",OFFSET('FUNDS DATA'!A760,SELECTED!$G$4-1,0))</f>
        <v/>
      </c>
      <c r="C763" s="100" t="str">
        <f ca="1">IF($A763&gt;$H$4+1,"",OFFSET('FUNDS DATA'!B760,SELECTED!$G$4-1,0))</f>
        <v/>
      </c>
      <c r="D763" s="126" t="str">
        <f ca="1">IF($A763&gt;$H$4+1,"",OFFSET('FUNDS DATA'!C760,SELECTED!$G$4-1,0))</f>
        <v/>
      </c>
      <c r="E763" s="126" t="str">
        <f ca="1">IF($A763&gt;$H$4+1,"",OFFSET('FUNDS DATA'!D760,SELECTED!$G$4-1,0))</f>
        <v/>
      </c>
    </row>
    <row r="764" spans="1:5" x14ac:dyDescent="0.2">
      <c r="A764" s="126" t="str">
        <f t="shared" si="11"/>
        <v/>
      </c>
      <c r="B764" s="126" t="str">
        <f ca="1">IF($A764&gt;$H$4+1,"",OFFSET('FUNDS DATA'!A761,SELECTED!$G$4-1,0))</f>
        <v/>
      </c>
      <c r="C764" s="100" t="str">
        <f ca="1">IF($A764&gt;$H$4+1,"",OFFSET('FUNDS DATA'!B761,SELECTED!$G$4-1,0))</f>
        <v/>
      </c>
      <c r="D764" s="126" t="str">
        <f ca="1">IF($A764&gt;$H$4+1,"",OFFSET('FUNDS DATA'!C761,SELECTED!$G$4-1,0))</f>
        <v/>
      </c>
      <c r="E764" s="126" t="str">
        <f ca="1">IF($A764&gt;$H$4+1,"",OFFSET('FUNDS DATA'!D761,SELECTED!$G$4-1,0))</f>
        <v/>
      </c>
    </row>
    <row r="765" spans="1:5" x14ac:dyDescent="0.2">
      <c r="A765" s="126" t="str">
        <f t="shared" si="11"/>
        <v/>
      </c>
      <c r="B765" s="126" t="str">
        <f ca="1">IF($A765&gt;$H$4+1,"",OFFSET('FUNDS DATA'!A762,SELECTED!$G$4-1,0))</f>
        <v/>
      </c>
      <c r="C765" s="100" t="str">
        <f ca="1">IF($A765&gt;$H$4+1,"",OFFSET('FUNDS DATA'!B762,SELECTED!$G$4-1,0))</f>
        <v/>
      </c>
      <c r="D765" s="126" t="str">
        <f ca="1">IF($A765&gt;$H$4+1,"",OFFSET('FUNDS DATA'!C762,SELECTED!$G$4-1,0))</f>
        <v/>
      </c>
      <c r="E765" s="126" t="str">
        <f ca="1">IF($A765&gt;$H$4+1,"",OFFSET('FUNDS DATA'!D762,SELECTED!$G$4-1,0))</f>
        <v/>
      </c>
    </row>
    <row r="766" spans="1:5" x14ac:dyDescent="0.2">
      <c r="A766" s="126" t="str">
        <f t="shared" si="11"/>
        <v/>
      </c>
      <c r="B766" s="126" t="str">
        <f ca="1">IF($A766&gt;$H$4+1,"",OFFSET('FUNDS DATA'!A763,SELECTED!$G$4-1,0))</f>
        <v/>
      </c>
      <c r="C766" s="100" t="str">
        <f ca="1">IF($A766&gt;$H$4+1,"",OFFSET('FUNDS DATA'!B763,SELECTED!$G$4-1,0))</f>
        <v/>
      </c>
      <c r="D766" s="126" t="str">
        <f ca="1">IF($A766&gt;$H$4+1,"",OFFSET('FUNDS DATA'!C763,SELECTED!$G$4-1,0))</f>
        <v/>
      </c>
      <c r="E766" s="126" t="str">
        <f ca="1">IF($A766&gt;$H$4+1,"",OFFSET('FUNDS DATA'!D763,SELECTED!$G$4-1,0))</f>
        <v/>
      </c>
    </row>
    <row r="767" spans="1:5" x14ac:dyDescent="0.2">
      <c r="A767" s="126" t="str">
        <f t="shared" si="11"/>
        <v/>
      </c>
      <c r="B767" s="126" t="str">
        <f ca="1">IF($A767&gt;$H$4+1,"",OFFSET('FUNDS DATA'!A764,SELECTED!$G$4-1,0))</f>
        <v/>
      </c>
      <c r="C767" s="100" t="str">
        <f ca="1">IF($A767&gt;$H$4+1,"",OFFSET('FUNDS DATA'!B764,SELECTED!$G$4-1,0))</f>
        <v/>
      </c>
      <c r="D767" s="126" t="str">
        <f ca="1">IF($A767&gt;$H$4+1,"",OFFSET('FUNDS DATA'!C764,SELECTED!$G$4-1,0))</f>
        <v/>
      </c>
      <c r="E767" s="126" t="str">
        <f ca="1">IF($A767&gt;$H$4+1,"",OFFSET('FUNDS DATA'!D764,SELECTED!$G$4-1,0))</f>
        <v/>
      </c>
    </row>
    <row r="768" spans="1:5" x14ac:dyDescent="0.2">
      <c r="A768" s="126" t="str">
        <f t="shared" si="11"/>
        <v/>
      </c>
      <c r="B768" s="126" t="str">
        <f ca="1">IF($A768&gt;$H$4+1,"",OFFSET('FUNDS DATA'!A765,SELECTED!$G$4-1,0))</f>
        <v/>
      </c>
      <c r="C768" s="100" t="str">
        <f ca="1">IF($A768&gt;$H$4+1,"",OFFSET('FUNDS DATA'!B765,SELECTED!$G$4-1,0))</f>
        <v/>
      </c>
      <c r="D768" s="126" t="str">
        <f ca="1">IF($A768&gt;$H$4+1,"",OFFSET('FUNDS DATA'!C765,SELECTED!$G$4-1,0))</f>
        <v/>
      </c>
      <c r="E768" s="126" t="str">
        <f ca="1">IF($A768&gt;$H$4+1,"",OFFSET('FUNDS DATA'!D765,SELECTED!$G$4-1,0))</f>
        <v/>
      </c>
    </row>
    <row r="769" spans="1:5" x14ac:dyDescent="0.2">
      <c r="A769" s="126" t="str">
        <f t="shared" si="11"/>
        <v/>
      </c>
      <c r="B769" s="126" t="str">
        <f ca="1">IF($A769&gt;$H$4+1,"",OFFSET('FUNDS DATA'!A766,SELECTED!$G$4-1,0))</f>
        <v/>
      </c>
      <c r="C769" s="100" t="str">
        <f ca="1">IF($A769&gt;$H$4+1,"",OFFSET('FUNDS DATA'!B766,SELECTED!$G$4-1,0))</f>
        <v/>
      </c>
      <c r="D769" s="126" t="str">
        <f ca="1">IF($A769&gt;$H$4+1,"",OFFSET('FUNDS DATA'!C766,SELECTED!$G$4-1,0))</f>
        <v/>
      </c>
      <c r="E769" s="126" t="str">
        <f ca="1">IF($A769&gt;$H$4+1,"",OFFSET('FUNDS DATA'!D766,SELECTED!$G$4-1,0))</f>
        <v/>
      </c>
    </row>
    <row r="770" spans="1:5" x14ac:dyDescent="0.2">
      <c r="A770" s="126" t="str">
        <f t="shared" si="11"/>
        <v/>
      </c>
      <c r="B770" s="126" t="str">
        <f ca="1">IF($A770&gt;$H$4+1,"",OFFSET('FUNDS DATA'!A767,SELECTED!$G$4-1,0))</f>
        <v/>
      </c>
      <c r="C770" s="100" t="str">
        <f ca="1">IF($A770&gt;$H$4+1,"",OFFSET('FUNDS DATA'!B767,SELECTED!$G$4-1,0))</f>
        <v/>
      </c>
      <c r="D770" s="126" t="str">
        <f ca="1">IF($A770&gt;$H$4+1,"",OFFSET('FUNDS DATA'!C767,SELECTED!$G$4-1,0))</f>
        <v/>
      </c>
      <c r="E770" s="126" t="str">
        <f ca="1">IF($A770&gt;$H$4+1,"",OFFSET('FUNDS DATA'!D767,SELECTED!$G$4-1,0))</f>
        <v/>
      </c>
    </row>
    <row r="771" spans="1:5" x14ac:dyDescent="0.2">
      <c r="A771" s="126" t="str">
        <f t="shared" si="11"/>
        <v/>
      </c>
      <c r="B771" s="126" t="str">
        <f ca="1">IF($A771&gt;$H$4+1,"",OFFSET('FUNDS DATA'!A768,SELECTED!$G$4-1,0))</f>
        <v/>
      </c>
      <c r="C771" s="100" t="str">
        <f ca="1">IF($A771&gt;$H$4+1,"",OFFSET('FUNDS DATA'!B768,SELECTED!$G$4-1,0))</f>
        <v/>
      </c>
      <c r="D771" s="126" t="str">
        <f ca="1">IF($A771&gt;$H$4+1,"",OFFSET('FUNDS DATA'!C768,SELECTED!$G$4-1,0))</f>
        <v/>
      </c>
      <c r="E771" s="126" t="str">
        <f ca="1">IF($A771&gt;$H$4+1,"",OFFSET('FUNDS DATA'!D768,SELECTED!$G$4-1,0))</f>
        <v/>
      </c>
    </row>
    <row r="772" spans="1:5" x14ac:dyDescent="0.2">
      <c r="A772" s="126" t="str">
        <f t="shared" si="11"/>
        <v/>
      </c>
      <c r="B772" s="126" t="str">
        <f ca="1">IF($A772&gt;$H$4+1,"",OFFSET('FUNDS DATA'!A769,SELECTED!$G$4-1,0))</f>
        <v/>
      </c>
      <c r="C772" s="100" t="str">
        <f ca="1">IF($A772&gt;$H$4+1,"",OFFSET('FUNDS DATA'!B769,SELECTED!$G$4-1,0))</f>
        <v/>
      </c>
      <c r="D772" s="126" t="str">
        <f ca="1">IF($A772&gt;$H$4+1,"",OFFSET('FUNDS DATA'!C769,SELECTED!$G$4-1,0))</f>
        <v/>
      </c>
      <c r="E772" s="126" t="str">
        <f ca="1">IF($A772&gt;$H$4+1,"",OFFSET('FUNDS DATA'!D769,SELECTED!$G$4-1,0))</f>
        <v/>
      </c>
    </row>
    <row r="773" spans="1:5" x14ac:dyDescent="0.2">
      <c r="A773" s="126" t="str">
        <f t="shared" si="11"/>
        <v/>
      </c>
      <c r="B773" s="126" t="str">
        <f ca="1">IF($A773&gt;$H$4+1,"",OFFSET('FUNDS DATA'!A770,SELECTED!$G$4-1,0))</f>
        <v/>
      </c>
      <c r="C773" s="100" t="str">
        <f ca="1">IF($A773&gt;$H$4+1,"",OFFSET('FUNDS DATA'!B770,SELECTED!$G$4-1,0))</f>
        <v/>
      </c>
      <c r="D773" s="126" t="str">
        <f ca="1">IF($A773&gt;$H$4+1,"",OFFSET('FUNDS DATA'!C770,SELECTED!$G$4-1,0))</f>
        <v/>
      </c>
      <c r="E773" s="126" t="str">
        <f ca="1">IF($A773&gt;$H$4+1,"",OFFSET('FUNDS DATA'!D770,SELECTED!$G$4-1,0))</f>
        <v/>
      </c>
    </row>
    <row r="774" spans="1:5" x14ac:dyDescent="0.2">
      <c r="A774" s="126" t="str">
        <f t="shared" ref="A774:A837" si="12">IF(A773&lt;$H$4,A773+1,"")</f>
        <v/>
      </c>
      <c r="B774" s="126" t="str">
        <f ca="1">IF($A774&gt;$H$4+1,"",OFFSET('FUNDS DATA'!A771,SELECTED!$G$4-1,0))</f>
        <v/>
      </c>
      <c r="C774" s="100" t="str">
        <f ca="1">IF($A774&gt;$H$4+1,"",OFFSET('FUNDS DATA'!B771,SELECTED!$G$4-1,0))</f>
        <v/>
      </c>
      <c r="D774" s="126" t="str">
        <f ca="1">IF($A774&gt;$H$4+1,"",OFFSET('FUNDS DATA'!C771,SELECTED!$G$4-1,0))</f>
        <v/>
      </c>
      <c r="E774" s="126" t="str">
        <f ca="1">IF($A774&gt;$H$4+1,"",OFFSET('FUNDS DATA'!D771,SELECTED!$G$4-1,0))</f>
        <v/>
      </c>
    </row>
    <row r="775" spans="1:5" x14ac:dyDescent="0.2">
      <c r="A775" s="126" t="str">
        <f t="shared" si="12"/>
        <v/>
      </c>
      <c r="B775" s="126" t="str">
        <f ca="1">IF($A775&gt;$H$4+1,"",OFFSET('FUNDS DATA'!A772,SELECTED!$G$4-1,0))</f>
        <v/>
      </c>
      <c r="C775" s="100" t="str">
        <f ca="1">IF($A775&gt;$H$4+1,"",OFFSET('FUNDS DATA'!B772,SELECTED!$G$4-1,0))</f>
        <v/>
      </c>
      <c r="D775" s="126" t="str">
        <f ca="1">IF($A775&gt;$H$4+1,"",OFFSET('FUNDS DATA'!C772,SELECTED!$G$4-1,0))</f>
        <v/>
      </c>
      <c r="E775" s="126" t="str">
        <f ca="1">IF($A775&gt;$H$4+1,"",OFFSET('FUNDS DATA'!D772,SELECTED!$G$4-1,0))</f>
        <v/>
      </c>
    </row>
    <row r="776" spans="1:5" x14ac:dyDescent="0.2">
      <c r="A776" s="126" t="str">
        <f t="shared" si="12"/>
        <v/>
      </c>
      <c r="B776" s="126" t="str">
        <f ca="1">IF($A776&gt;$H$4+1,"",OFFSET('FUNDS DATA'!A773,SELECTED!$G$4-1,0))</f>
        <v/>
      </c>
      <c r="C776" s="100" t="str">
        <f ca="1">IF($A776&gt;$H$4+1,"",OFFSET('FUNDS DATA'!B773,SELECTED!$G$4-1,0))</f>
        <v/>
      </c>
      <c r="D776" s="126" t="str">
        <f ca="1">IF($A776&gt;$H$4+1,"",OFFSET('FUNDS DATA'!C773,SELECTED!$G$4-1,0))</f>
        <v/>
      </c>
      <c r="E776" s="126" t="str">
        <f ca="1">IF($A776&gt;$H$4+1,"",OFFSET('FUNDS DATA'!D773,SELECTED!$G$4-1,0))</f>
        <v/>
      </c>
    </row>
    <row r="777" spans="1:5" x14ac:dyDescent="0.2">
      <c r="A777" s="126" t="str">
        <f t="shared" si="12"/>
        <v/>
      </c>
      <c r="B777" s="126" t="str">
        <f ca="1">IF($A777&gt;$H$4+1,"",OFFSET('FUNDS DATA'!A774,SELECTED!$G$4-1,0))</f>
        <v/>
      </c>
      <c r="C777" s="100" t="str">
        <f ca="1">IF($A777&gt;$H$4+1,"",OFFSET('FUNDS DATA'!B774,SELECTED!$G$4-1,0))</f>
        <v/>
      </c>
      <c r="D777" s="126" t="str">
        <f ca="1">IF($A777&gt;$H$4+1,"",OFFSET('FUNDS DATA'!C774,SELECTED!$G$4-1,0))</f>
        <v/>
      </c>
      <c r="E777" s="126" t="str">
        <f ca="1">IF($A777&gt;$H$4+1,"",OFFSET('FUNDS DATA'!D774,SELECTED!$G$4-1,0))</f>
        <v/>
      </c>
    </row>
    <row r="778" spans="1:5" x14ac:dyDescent="0.2">
      <c r="A778" s="126" t="str">
        <f t="shared" si="12"/>
        <v/>
      </c>
      <c r="B778" s="126" t="str">
        <f ca="1">IF($A778&gt;$H$4+1,"",OFFSET('FUNDS DATA'!A775,SELECTED!$G$4-1,0))</f>
        <v/>
      </c>
      <c r="C778" s="100" t="str">
        <f ca="1">IF($A778&gt;$H$4+1,"",OFFSET('FUNDS DATA'!B775,SELECTED!$G$4-1,0))</f>
        <v/>
      </c>
      <c r="D778" s="126" t="str">
        <f ca="1">IF($A778&gt;$H$4+1,"",OFFSET('FUNDS DATA'!C775,SELECTED!$G$4-1,0))</f>
        <v/>
      </c>
      <c r="E778" s="126" t="str">
        <f ca="1">IF($A778&gt;$H$4+1,"",OFFSET('FUNDS DATA'!D775,SELECTED!$G$4-1,0))</f>
        <v/>
      </c>
    </row>
    <row r="779" spans="1:5" x14ac:dyDescent="0.2">
      <c r="A779" s="126" t="str">
        <f t="shared" si="12"/>
        <v/>
      </c>
      <c r="B779" s="126" t="str">
        <f ca="1">IF($A779&gt;$H$4+1,"",OFFSET('FUNDS DATA'!A776,SELECTED!$G$4-1,0))</f>
        <v/>
      </c>
      <c r="C779" s="100" t="str">
        <f ca="1">IF($A779&gt;$H$4+1,"",OFFSET('FUNDS DATA'!B776,SELECTED!$G$4-1,0))</f>
        <v/>
      </c>
      <c r="D779" s="126" t="str">
        <f ca="1">IF($A779&gt;$H$4+1,"",OFFSET('FUNDS DATA'!C776,SELECTED!$G$4-1,0))</f>
        <v/>
      </c>
      <c r="E779" s="126" t="str">
        <f ca="1">IF($A779&gt;$H$4+1,"",OFFSET('FUNDS DATA'!D776,SELECTED!$G$4-1,0))</f>
        <v/>
      </c>
    </row>
    <row r="780" spans="1:5" x14ac:dyDescent="0.2">
      <c r="A780" s="126" t="str">
        <f t="shared" si="12"/>
        <v/>
      </c>
      <c r="B780" s="126" t="str">
        <f ca="1">IF($A780&gt;$H$4+1,"",OFFSET('FUNDS DATA'!A777,SELECTED!$G$4-1,0))</f>
        <v/>
      </c>
      <c r="C780" s="100" t="str">
        <f ca="1">IF($A780&gt;$H$4+1,"",OFFSET('FUNDS DATA'!B777,SELECTED!$G$4-1,0))</f>
        <v/>
      </c>
      <c r="D780" s="126" t="str">
        <f ca="1">IF($A780&gt;$H$4+1,"",OFFSET('FUNDS DATA'!C777,SELECTED!$G$4-1,0))</f>
        <v/>
      </c>
      <c r="E780" s="126" t="str">
        <f ca="1">IF($A780&gt;$H$4+1,"",OFFSET('FUNDS DATA'!D777,SELECTED!$G$4-1,0))</f>
        <v/>
      </c>
    </row>
    <row r="781" spans="1:5" x14ac:dyDescent="0.2">
      <c r="A781" s="126" t="str">
        <f t="shared" si="12"/>
        <v/>
      </c>
      <c r="B781" s="126" t="str">
        <f ca="1">IF($A781&gt;$H$4+1,"",OFFSET('FUNDS DATA'!A778,SELECTED!$G$4-1,0))</f>
        <v/>
      </c>
      <c r="C781" s="100" t="str">
        <f ca="1">IF($A781&gt;$H$4+1,"",OFFSET('FUNDS DATA'!B778,SELECTED!$G$4-1,0))</f>
        <v/>
      </c>
      <c r="D781" s="126" t="str">
        <f ca="1">IF($A781&gt;$H$4+1,"",OFFSET('FUNDS DATA'!C778,SELECTED!$G$4-1,0))</f>
        <v/>
      </c>
      <c r="E781" s="126" t="str">
        <f ca="1">IF($A781&gt;$H$4+1,"",OFFSET('FUNDS DATA'!D778,SELECTED!$G$4-1,0))</f>
        <v/>
      </c>
    </row>
    <row r="782" spans="1:5" x14ac:dyDescent="0.2">
      <c r="A782" s="126" t="str">
        <f t="shared" si="12"/>
        <v/>
      </c>
      <c r="B782" s="126" t="str">
        <f ca="1">IF($A782&gt;$H$4+1,"",OFFSET('FUNDS DATA'!A779,SELECTED!$G$4-1,0))</f>
        <v/>
      </c>
      <c r="C782" s="100" t="str">
        <f ca="1">IF($A782&gt;$H$4+1,"",OFFSET('FUNDS DATA'!B779,SELECTED!$G$4-1,0))</f>
        <v/>
      </c>
      <c r="D782" s="126" t="str">
        <f ca="1">IF($A782&gt;$H$4+1,"",OFFSET('FUNDS DATA'!C779,SELECTED!$G$4-1,0))</f>
        <v/>
      </c>
      <c r="E782" s="126" t="str">
        <f ca="1">IF($A782&gt;$H$4+1,"",OFFSET('FUNDS DATA'!D779,SELECTED!$G$4-1,0))</f>
        <v/>
      </c>
    </row>
    <row r="783" spans="1:5" x14ac:dyDescent="0.2">
      <c r="A783" s="126" t="str">
        <f t="shared" si="12"/>
        <v/>
      </c>
      <c r="B783" s="126" t="str">
        <f ca="1">IF($A783&gt;$H$4+1,"",OFFSET('FUNDS DATA'!A780,SELECTED!$G$4-1,0))</f>
        <v/>
      </c>
      <c r="C783" s="100" t="str">
        <f ca="1">IF($A783&gt;$H$4+1,"",OFFSET('FUNDS DATA'!B780,SELECTED!$G$4-1,0))</f>
        <v/>
      </c>
      <c r="D783" s="126" t="str">
        <f ca="1">IF($A783&gt;$H$4+1,"",OFFSET('FUNDS DATA'!C780,SELECTED!$G$4-1,0))</f>
        <v/>
      </c>
      <c r="E783" s="126" t="str">
        <f ca="1">IF($A783&gt;$H$4+1,"",OFFSET('FUNDS DATA'!D780,SELECTED!$G$4-1,0))</f>
        <v/>
      </c>
    </row>
    <row r="784" spans="1:5" x14ac:dyDescent="0.2">
      <c r="A784" s="126" t="str">
        <f t="shared" si="12"/>
        <v/>
      </c>
      <c r="B784" s="126" t="str">
        <f ca="1">IF($A784&gt;$H$4+1,"",OFFSET('FUNDS DATA'!A781,SELECTED!$G$4-1,0))</f>
        <v/>
      </c>
      <c r="C784" s="100" t="str">
        <f ca="1">IF($A784&gt;$H$4+1,"",OFFSET('FUNDS DATA'!B781,SELECTED!$G$4-1,0))</f>
        <v/>
      </c>
      <c r="D784" s="126" t="str">
        <f ca="1">IF($A784&gt;$H$4+1,"",OFFSET('FUNDS DATA'!C781,SELECTED!$G$4-1,0))</f>
        <v/>
      </c>
      <c r="E784" s="126" t="str">
        <f ca="1">IF($A784&gt;$H$4+1,"",OFFSET('FUNDS DATA'!D781,SELECTED!$G$4-1,0))</f>
        <v/>
      </c>
    </row>
    <row r="785" spans="1:5" x14ac:dyDescent="0.2">
      <c r="A785" s="126" t="str">
        <f t="shared" si="12"/>
        <v/>
      </c>
      <c r="B785" s="126" t="str">
        <f ca="1">IF($A785&gt;$H$4+1,"",OFFSET('FUNDS DATA'!A782,SELECTED!$G$4-1,0))</f>
        <v/>
      </c>
      <c r="C785" s="100" t="str">
        <f ca="1">IF($A785&gt;$H$4+1,"",OFFSET('FUNDS DATA'!B782,SELECTED!$G$4-1,0))</f>
        <v/>
      </c>
      <c r="D785" s="126" t="str">
        <f ca="1">IF($A785&gt;$H$4+1,"",OFFSET('FUNDS DATA'!C782,SELECTED!$G$4-1,0))</f>
        <v/>
      </c>
      <c r="E785" s="126" t="str">
        <f ca="1">IF($A785&gt;$H$4+1,"",OFFSET('FUNDS DATA'!D782,SELECTED!$G$4-1,0))</f>
        <v/>
      </c>
    </row>
    <row r="786" spans="1:5" x14ac:dyDescent="0.2">
      <c r="A786" s="126" t="str">
        <f t="shared" si="12"/>
        <v/>
      </c>
      <c r="B786" s="126" t="str">
        <f ca="1">IF($A786&gt;$H$4+1,"",OFFSET('FUNDS DATA'!A783,SELECTED!$G$4-1,0))</f>
        <v/>
      </c>
      <c r="C786" s="100" t="str">
        <f ca="1">IF($A786&gt;$H$4+1,"",OFFSET('FUNDS DATA'!B783,SELECTED!$G$4-1,0))</f>
        <v/>
      </c>
      <c r="D786" s="126" t="str">
        <f ca="1">IF($A786&gt;$H$4+1,"",OFFSET('FUNDS DATA'!C783,SELECTED!$G$4-1,0))</f>
        <v/>
      </c>
      <c r="E786" s="126" t="str">
        <f ca="1">IF($A786&gt;$H$4+1,"",OFFSET('FUNDS DATA'!D783,SELECTED!$G$4-1,0))</f>
        <v/>
      </c>
    </row>
    <row r="787" spans="1:5" x14ac:dyDescent="0.2">
      <c r="A787" s="126" t="str">
        <f t="shared" si="12"/>
        <v/>
      </c>
      <c r="B787" s="126" t="str">
        <f ca="1">IF($A787&gt;$H$4+1,"",OFFSET('FUNDS DATA'!A784,SELECTED!$G$4-1,0))</f>
        <v/>
      </c>
      <c r="C787" s="100" t="str">
        <f ca="1">IF($A787&gt;$H$4+1,"",OFFSET('FUNDS DATA'!B784,SELECTED!$G$4-1,0))</f>
        <v/>
      </c>
      <c r="D787" s="126" t="str">
        <f ca="1">IF($A787&gt;$H$4+1,"",OFFSET('FUNDS DATA'!C784,SELECTED!$G$4-1,0))</f>
        <v/>
      </c>
      <c r="E787" s="126" t="str">
        <f ca="1">IF($A787&gt;$H$4+1,"",OFFSET('FUNDS DATA'!D784,SELECTED!$G$4-1,0))</f>
        <v/>
      </c>
    </row>
    <row r="788" spans="1:5" x14ac:dyDescent="0.2">
      <c r="A788" s="126" t="str">
        <f t="shared" si="12"/>
        <v/>
      </c>
      <c r="B788" s="126" t="str">
        <f ca="1">IF($A788&gt;$H$4+1,"",OFFSET('FUNDS DATA'!A785,SELECTED!$G$4-1,0))</f>
        <v/>
      </c>
      <c r="C788" s="100" t="str">
        <f ca="1">IF($A788&gt;$H$4+1,"",OFFSET('FUNDS DATA'!B785,SELECTED!$G$4-1,0))</f>
        <v/>
      </c>
      <c r="D788" s="126" t="str">
        <f ca="1">IF($A788&gt;$H$4+1,"",OFFSET('FUNDS DATA'!C785,SELECTED!$G$4-1,0))</f>
        <v/>
      </c>
      <c r="E788" s="126" t="str">
        <f ca="1">IF($A788&gt;$H$4+1,"",OFFSET('FUNDS DATA'!D785,SELECTED!$G$4-1,0))</f>
        <v/>
      </c>
    </row>
    <row r="789" spans="1:5" x14ac:dyDescent="0.2">
      <c r="A789" s="126" t="str">
        <f t="shared" si="12"/>
        <v/>
      </c>
      <c r="B789" s="126" t="str">
        <f ca="1">IF($A789&gt;$H$4+1,"",OFFSET('FUNDS DATA'!A786,SELECTED!$G$4-1,0))</f>
        <v/>
      </c>
      <c r="C789" s="100" t="str">
        <f ca="1">IF($A789&gt;$H$4+1,"",OFFSET('FUNDS DATA'!B786,SELECTED!$G$4-1,0))</f>
        <v/>
      </c>
      <c r="D789" s="126" t="str">
        <f ca="1">IF($A789&gt;$H$4+1,"",OFFSET('FUNDS DATA'!C786,SELECTED!$G$4-1,0))</f>
        <v/>
      </c>
      <c r="E789" s="126" t="str">
        <f ca="1">IF($A789&gt;$H$4+1,"",OFFSET('FUNDS DATA'!D786,SELECTED!$G$4-1,0))</f>
        <v/>
      </c>
    </row>
    <row r="790" spans="1:5" x14ac:dyDescent="0.2">
      <c r="A790" s="126" t="str">
        <f t="shared" si="12"/>
        <v/>
      </c>
      <c r="B790" s="126" t="str">
        <f ca="1">IF($A790&gt;$H$4+1,"",OFFSET('FUNDS DATA'!A787,SELECTED!$G$4-1,0))</f>
        <v/>
      </c>
      <c r="C790" s="100" t="str">
        <f ca="1">IF($A790&gt;$H$4+1,"",OFFSET('FUNDS DATA'!B787,SELECTED!$G$4-1,0))</f>
        <v/>
      </c>
      <c r="D790" s="126" t="str">
        <f ca="1">IF($A790&gt;$H$4+1,"",OFFSET('FUNDS DATA'!C787,SELECTED!$G$4-1,0))</f>
        <v/>
      </c>
      <c r="E790" s="126" t="str">
        <f ca="1">IF($A790&gt;$H$4+1,"",OFFSET('FUNDS DATA'!D787,SELECTED!$G$4-1,0))</f>
        <v/>
      </c>
    </row>
    <row r="791" spans="1:5" x14ac:dyDescent="0.2">
      <c r="A791" s="126" t="str">
        <f t="shared" si="12"/>
        <v/>
      </c>
      <c r="B791" s="126" t="str">
        <f ca="1">IF($A791&gt;$H$4+1,"",OFFSET('FUNDS DATA'!A788,SELECTED!$G$4-1,0))</f>
        <v/>
      </c>
      <c r="C791" s="100" t="str">
        <f ca="1">IF($A791&gt;$H$4+1,"",OFFSET('FUNDS DATA'!B788,SELECTED!$G$4-1,0))</f>
        <v/>
      </c>
      <c r="D791" s="126" t="str">
        <f ca="1">IF($A791&gt;$H$4+1,"",OFFSET('FUNDS DATA'!C788,SELECTED!$G$4-1,0))</f>
        <v/>
      </c>
      <c r="E791" s="126" t="str">
        <f ca="1">IF($A791&gt;$H$4+1,"",OFFSET('FUNDS DATA'!D788,SELECTED!$G$4-1,0))</f>
        <v/>
      </c>
    </row>
    <row r="792" spans="1:5" x14ac:dyDescent="0.2">
      <c r="A792" s="126" t="str">
        <f t="shared" si="12"/>
        <v/>
      </c>
      <c r="B792" s="126" t="str">
        <f ca="1">IF($A792&gt;$H$4+1,"",OFFSET('FUNDS DATA'!A789,SELECTED!$G$4-1,0))</f>
        <v/>
      </c>
      <c r="C792" s="100" t="str">
        <f ca="1">IF($A792&gt;$H$4+1,"",OFFSET('FUNDS DATA'!B789,SELECTED!$G$4-1,0))</f>
        <v/>
      </c>
      <c r="D792" s="126" t="str">
        <f ca="1">IF($A792&gt;$H$4+1,"",OFFSET('FUNDS DATA'!C789,SELECTED!$G$4-1,0))</f>
        <v/>
      </c>
      <c r="E792" s="126" t="str">
        <f ca="1">IF($A792&gt;$H$4+1,"",OFFSET('FUNDS DATA'!D789,SELECTED!$G$4-1,0))</f>
        <v/>
      </c>
    </row>
    <row r="793" spans="1:5" x14ac:dyDescent="0.2">
      <c r="A793" s="126" t="str">
        <f t="shared" si="12"/>
        <v/>
      </c>
      <c r="B793" s="126" t="str">
        <f ca="1">IF($A793&gt;$H$4+1,"",OFFSET('FUNDS DATA'!A790,SELECTED!$G$4-1,0))</f>
        <v/>
      </c>
      <c r="C793" s="100" t="str">
        <f ca="1">IF($A793&gt;$H$4+1,"",OFFSET('FUNDS DATA'!B790,SELECTED!$G$4-1,0))</f>
        <v/>
      </c>
      <c r="D793" s="126" t="str">
        <f ca="1">IF($A793&gt;$H$4+1,"",OFFSET('FUNDS DATA'!C790,SELECTED!$G$4-1,0))</f>
        <v/>
      </c>
      <c r="E793" s="126" t="str">
        <f ca="1">IF($A793&gt;$H$4+1,"",OFFSET('FUNDS DATA'!D790,SELECTED!$G$4-1,0))</f>
        <v/>
      </c>
    </row>
    <row r="794" spans="1:5" x14ac:dyDescent="0.2">
      <c r="A794" s="126" t="str">
        <f t="shared" si="12"/>
        <v/>
      </c>
      <c r="B794" s="126" t="str">
        <f ca="1">IF($A794&gt;$H$4+1,"",OFFSET('FUNDS DATA'!A791,SELECTED!$G$4-1,0))</f>
        <v/>
      </c>
      <c r="C794" s="100" t="str">
        <f ca="1">IF($A794&gt;$H$4+1,"",OFFSET('FUNDS DATA'!B791,SELECTED!$G$4-1,0))</f>
        <v/>
      </c>
      <c r="D794" s="126" t="str">
        <f ca="1">IF($A794&gt;$H$4+1,"",OFFSET('FUNDS DATA'!C791,SELECTED!$G$4-1,0))</f>
        <v/>
      </c>
      <c r="E794" s="126" t="str">
        <f ca="1">IF($A794&gt;$H$4+1,"",OFFSET('FUNDS DATA'!D791,SELECTED!$G$4-1,0))</f>
        <v/>
      </c>
    </row>
    <row r="795" spans="1:5" x14ac:dyDescent="0.2">
      <c r="A795" s="126" t="str">
        <f t="shared" si="12"/>
        <v/>
      </c>
      <c r="B795" s="126" t="str">
        <f ca="1">IF($A795&gt;$H$4+1,"",OFFSET('FUNDS DATA'!A792,SELECTED!$G$4-1,0))</f>
        <v/>
      </c>
      <c r="C795" s="100" t="str">
        <f ca="1">IF($A795&gt;$H$4+1,"",OFFSET('FUNDS DATA'!B792,SELECTED!$G$4-1,0))</f>
        <v/>
      </c>
      <c r="D795" s="126" t="str">
        <f ca="1">IF($A795&gt;$H$4+1,"",OFFSET('FUNDS DATA'!C792,SELECTED!$G$4-1,0))</f>
        <v/>
      </c>
      <c r="E795" s="126" t="str">
        <f ca="1">IF($A795&gt;$H$4+1,"",OFFSET('FUNDS DATA'!D792,SELECTED!$G$4-1,0))</f>
        <v/>
      </c>
    </row>
    <row r="796" spans="1:5" x14ac:dyDescent="0.2">
      <c r="A796" s="126" t="str">
        <f t="shared" si="12"/>
        <v/>
      </c>
      <c r="B796" s="126" t="str">
        <f ca="1">IF($A796&gt;$H$4+1,"",OFFSET('FUNDS DATA'!A793,SELECTED!$G$4-1,0))</f>
        <v/>
      </c>
      <c r="C796" s="100" t="str">
        <f ca="1">IF($A796&gt;$H$4+1,"",OFFSET('FUNDS DATA'!B793,SELECTED!$G$4-1,0))</f>
        <v/>
      </c>
      <c r="D796" s="126" t="str">
        <f ca="1">IF($A796&gt;$H$4+1,"",OFFSET('FUNDS DATA'!C793,SELECTED!$G$4-1,0))</f>
        <v/>
      </c>
      <c r="E796" s="126" t="str">
        <f ca="1">IF($A796&gt;$H$4+1,"",OFFSET('FUNDS DATA'!D793,SELECTED!$G$4-1,0))</f>
        <v/>
      </c>
    </row>
    <row r="797" spans="1:5" x14ac:dyDescent="0.2">
      <c r="A797" s="126" t="str">
        <f t="shared" si="12"/>
        <v/>
      </c>
      <c r="B797" s="126" t="str">
        <f ca="1">IF($A797&gt;$H$4+1,"",OFFSET('FUNDS DATA'!A794,SELECTED!$G$4-1,0))</f>
        <v/>
      </c>
      <c r="C797" s="100" t="str">
        <f ca="1">IF($A797&gt;$H$4+1,"",OFFSET('FUNDS DATA'!B794,SELECTED!$G$4-1,0))</f>
        <v/>
      </c>
      <c r="D797" s="126" t="str">
        <f ca="1">IF($A797&gt;$H$4+1,"",OFFSET('FUNDS DATA'!C794,SELECTED!$G$4-1,0))</f>
        <v/>
      </c>
      <c r="E797" s="126" t="str">
        <f ca="1">IF($A797&gt;$H$4+1,"",OFFSET('FUNDS DATA'!D794,SELECTED!$G$4-1,0))</f>
        <v/>
      </c>
    </row>
    <row r="798" spans="1:5" x14ac:dyDescent="0.2">
      <c r="A798" s="126" t="str">
        <f t="shared" si="12"/>
        <v/>
      </c>
      <c r="B798" s="126" t="str">
        <f ca="1">IF($A798&gt;$H$4+1,"",OFFSET('FUNDS DATA'!A795,SELECTED!$G$4-1,0))</f>
        <v/>
      </c>
      <c r="C798" s="100" t="str">
        <f ca="1">IF($A798&gt;$H$4+1,"",OFFSET('FUNDS DATA'!B795,SELECTED!$G$4-1,0))</f>
        <v/>
      </c>
      <c r="D798" s="126" t="str">
        <f ca="1">IF($A798&gt;$H$4+1,"",OFFSET('FUNDS DATA'!C795,SELECTED!$G$4-1,0))</f>
        <v/>
      </c>
      <c r="E798" s="126" t="str">
        <f ca="1">IF($A798&gt;$H$4+1,"",OFFSET('FUNDS DATA'!D795,SELECTED!$G$4-1,0))</f>
        <v/>
      </c>
    </row>
    <row r="799" spans="1:5" x14ac:dyDescent="0.2">
      <c r="A799" s="126" t="str">
        <f t="shared" si="12"/>
        <v/>
      </c>
      <c r="B799" s="126" t="str">
        <f ca="1">IF($A799&gt;$H$4+1,"",OFFSET('FUNDS DATA'!A796,SELECTED!$G$4-1,0))</f>
        <v/>
      </c>
      <c r="C799" s="100" t="str">
        <f ca="1">IF($A799&gt;$H$4+1,"",OFFSET('FUNDS DATA'!B796,SELECTED!$G$4-1,0))</f>
        <v/>
      </c>
      <c r="D799" s="126" t="str">
        <f ca="1">IF($A799&gt;$H$4+1,"",OFFSET('FUNDS DATA'!C796,SELECTED!$G$4-1,0))</f>
        <v/>
      </c>
      <c r="E799" s="126" t="str">
        <f ca="1">IF($A799&gt;$H$4+1,"",OFFSET('FUNDS DATA'!D796,SELECTED!$G$4-1,0))</f>
        <v/>
      </c>
    </row>
    <row r="800" spans="1:5" x14ac:dyDescent="0.2">
      <c r="A800" s="126" t="str">
        <f t="shared" si="12"/>
        <v/>
      </c>
      <c r="B800" s="126" t="str">
        <f ca="1">IF($A800&gt;$H$4+1,"",OFFSET('FUNDS DATA'!A797,SELECTED!$G$4-1,0))</f>
        <v/>
      </c>
      <c r="C800" s="100" t="str">
        <f ca="1">IF($A800&gt;$H$4+1,"",OFFSET('FUNDS DATA'!B797,SELECTED!$G$4-1,0))</f>
        <v/>
      </c>
      <c r="D800" s="126" t="str">
        <f ca="1">IF($A800&gt;$H$4+1,"",OFFSET('FUNDS DATA'!C797,SELECTED!$G$4-1,0))</f>
        <v/>
      </c>
      <c r="E800" s="126" t="str">
        <f ca="1">IF($A800&gt;$H$4+1,"",OFFSET('FUNDS DATA'!D797,SELECTED!$G$4-1,0))</f>
        <v/>
      </c>
    </row>
    <row r="801" spans="1:5" x14ac:dyDescent="0.2">
      <c r="A801" s="126" t="str">
        <f t="shared" si="12"/>
        <v/>
      </c>
      <c r="B801" s="126" t="str">
        <f ca="1">IF($A801&gt;$H$4+1,"",OFFSET('FUNDS DATA'!A798,SELECTED!$G$4-1,0))</f>
        <v/>
      </c>
      <c r="C801" s="100" t="str">
        <f ca="1">IF($A801&gt;$H$4+1,"",OFFSET('FUNDS DATA'!B798,SELECTED!$G$4-1,0))</f>
        <v/>
      </c>
      <c r="D801" s="126" t="str">
        <f ca="1">IF($A801&gt;$H$4+1,"",OFFSET('FUNDS DATA'!C798,SELECTED!$G$4-1,0))</f>
        <v/>
      </c>
      <c r="E801" s="126" t="str">
        <f ca="1">IF($A801&gt;$H$4+1,"",OFFSET('FUNDS DATA'!D798,SELECTED!$G$4-1,0))</f>
        <v/>
      </c>
    </row>
    <row r="802" spans="1:5" x14ac:dyDescent="0.2">
      <c r="A802" s="126" t="str">
        <f t="shared" si="12"/>
        <v/>
      </c>
      <c r="B802" s="126" t="str">
        <f ca="1">IF($A802&gt;$H$4+1,"",OFFSET('FUNDS DATA'!A799,SELECTED!$G$4-1,0))</f>
        <v/>
      </c>
      <c r="C802" s="100" t="str">
        <f ca="1">IF($A802&gt;$H$4+1,"",OFFSET('FUNDS DATA'!B799,SELECTED!$G$4-1,0))</f>
        <v/>
      </c>
      <c r="D802" s="126" t="str">
        <f ca="1">IF($A802&gt;$H$4+1,"",OFFSET('FUNDS DATA'!C799,SELECTED!$G$4-1,0))</f>
        <v/>
      </c>
      <c r="E802" s="126" t="str">
        <f ca="1">IF($A802&gt;$H$4+1,"",OFFSET('FUNDS DATA'!D799,SELECTED!$G$4-1,0))</f>
        <v/>
      </c>
    </row>
    <row r="803" spans="1:5" x14ac:dyDescent="0.2">
      <c r="A803" s="126" t="str">
        <f t="shared" si="12"/>
        <v/>
      </c>
      <c r="B803" s="126" t="str">
        <f ca="1">IF($A803&gt;$H$4+1,"",OFFSET('FUNDS DATA'!A800,SELECTED!$G$4-1,0))</f>
        <v/>
      </c>
      <c r="C803" s="100" t="str">
        <f ca="1">IF($A803&gt;$H$4+1,"",OFFSET('FUNDS DATA'!B800,SELECTED!$G$4-1,0))</f>
        <v/>
      </c>
      <c r="D803" s="126" t="str">
        <f ca="1">IF($A803&gt;$H$4+1,"",OFFSET('FUNDS DATA'!C800,SELECTED!$G$4-1,0))</f>
        <v/>
      </c>
      <c r="E803" s="126" t="str">
        <f ca="1">IF($A803&gt;$H$4+1,"",OFFSET('FUNDS DATA'!D800,SELECTED!$G$4-1,0))</f>
        <v/>
      </c>
    </row>
    <row r="804" spans="1:5" x14ac:dyDescent="0.2">
      <c r="A804" s="126" t="str">
        <f t="shared" si="12"/>
        <v/>
      </c>
      <c r="B804" s="126" t="str">
        <f ca="1">IF($A804&gt;$H$4+1,"",OFFSET('FUNDS DATA'!A801,SELECTED!$G$4-1,0))</f>
        <v/>
      </c>
      <c r="C804" s="100" t="str">
        <f ca="1">IF($A804&gt;$H$4+1,"",OFFSET('FUNDS DATA'!B801,SELECTED!$G$4-1,0))</f>
        <v/>
      </c>
      <c r="D804" s="126" t="str">
        <f ca="1">IF($A804&gt;$H$4+1,"",OFFSET('FUNDS DATA'!C801,SELECTED!$G$4-1,0))</f>
        <v/>
      </c>
      <c r="E804" s="126" t="str">
        <f ca="1">IF($A804&gt;$H$4+1,"",OFFSET('FUNDS DATA'!D801,SELECTED!$G$4-1,0))</f>
        <v/>
      </c>
    </row>
    <row r="805" spans="1:5" x14ac:dyDescent="0.2">
      <c r="A805" s="126" t="str">
        <f t="shared" si="12"/>
        <v/>
      </c>
      <c r="B805" s="126" t="str">
        <f ca="1">IF($A805&gt;$H$4+1,"",OFFSET('FUNDS DATA'!A802,SELECTED!$G$4-1,0))</f>
        <v/>
      </c>
      <c r="C805" s="100" t="str">
        <f ca="1">IF($A805&gt;$H$4+1,"",OFFSET('FUNDS DATA'!B802,SELECTED!$G$4-1,0))</f>
        <v/>
      </c>
      <c r="D805" s="126" t="str">
        <f ca="1">IF($A805&gt;$H$4+1,"",OFFSET('FUNDS DATA'!C802,SELECTED!$G$4-1,0))</f>
        <v/>
      </c>
      <c r="E805" s="126" t="str">
        <f ca="1">IF($A805&gt;$H$4+1,"",OFFSET('FUNDS DATA'!D802,SELECTED!$G$4-1,0))</f>
        <v/>
      </c>
    </row>
    <row r="806" spans="1:5" x14ac:dyDescent="0.2">
      <c r="A806" s="126" t="str">
        <f t="shared" si="12"/>
        <v/>
      </c>
      <c r="B806" s="126" t="str">
        <f ca="1">IF($A806&gt;$H$4+1,"",OFFSET('FUNDS DATA'!A803,SELECTED!$G$4-1,0))</f>
        <v/>
      </c>
      <c r="C806" s="100" t="str">
        <f ca="1">IF($A806&gt;$H$4+1,"",OFFSET('FUNDS DATA'!B803,SELECTED!$G$4-1,0))</f>
        <v/>
      </c>
      <c r="D806" s="126" t="str">
        <f ca="1">IF($A806&gt;$H$4+1,"",OFFSET('FUNDS DATA'!C803,SELECTED!$G$4-1,0))</f>
        <v/>
      </c>
      <c r="E806" s="126" t="str">
        <f ca="1">IF($A806&gt;$H$4+1,"",OFFSET('FUNDS DATA'!D803,SELECTED!$G$4-1,0))</f>
        <v/>
      </c>
    </row>
    <row r="807" spans="1:5" x14ac:dyDescent="0.2">
      <c r="A807" s="126" t="str">
        <f t="shared" si="12"/>
        <v/>
      </c>
      <c r="B807" s="126" t="str">
        <f ca="1">IF($A807&gt;$H$4+1,"",OFFSET('FUNDS DATA'!A804,SELECTED!$G$4-1,0))</f>
        <v/>
      </c>
      <c r="C807" s="100" t="str">
        <f ca="1">IF($A807&gt;$H$4+1,"",OFFSET('FUNDS DATA'!B804,SELECTED!$G$4-1,0))</f>
        <v/>
      </c>
      <c r="D807" s="126" t="str">
        <f ca="1">IF($A807&gt;$H$4+1,"",OFFSET('FUNDS DATA'!C804,SELECTED!$G$4-1,0))</f>
        <v/>
      </c>
      <c r="E807" s="126" t="str">
        <f ca="1">IF($A807&gt;$H$4+1,"",OFFSET('FUNDS DATA'!D804,SELECTED!$G$4-1,0))</f>
        <v/>
      </c>
    </row>
    <row r="808" spans="1:5" x14ac:dyDescent="0.2">
      <c r="A808" s="126" t="str">
        <f t="shared" si="12"/>
        <v/>
      </c>
      <c r="B808" s="126" t="str">
        <f ca="1">IF($A808&gt;$H$4+1,"",OFFSET('FUNDS DATA'!A805,SELECTED!$G$4-1,0))</f>
        <v/>
      </c>
      <c r="C808" s="100" t="str">
        <f ca="1">IF($A808&gt;$H$4+1,"",OFFSET('FUNDS DATA'!B805,SELECTED!$G$4-1,0))</f>
        <v/>
      </c>
      <c r="D808" s="126" t="str">
        <f ca="1">IF($A808&gt;$H$4+1,"",OFFSET('FUNDS DATA'!C805,SELECTED!$G$4-1,0))</f>
        <v/>
      </c>
      <c r="E808" s="126" t="str">
        <f ca="1">IF($A808&gt;$H$4+1,"",OFFSET('FUNDS DATA'!D805,SELECTED!$G$4-1,0))</f>
        <v/>
      </c>
    </row>
    <row r="809" spans="1:5" x14ac:dyDescent="0.2">
      <c r="A809" s="126" t="str">
        <f t="shared" si="12"/>
        <v/>
      </c>
      <c r="B809" s="126" t="str">
        <f ca="1">IF($A809&gt;$H$4+1,"",OFFSET('FUNDS DATA'!A806,SELECTED!$G$4-1,0))</f>
        <v/>
      </c>
      <c r="C809" s="100" t="str">
        <f ca="1">IF($A809&gt;$H$4+1,"",OFFSET('FUNDS DATA'!B806,SELECTED!$G$4-1,0))</f>
        <v/>
      </c>
      <c r="D809" s="126" t="str">
        <f ca="1">IF($A809&gt;$H$4+1,"",OFFSET('FUNDS DATA'!C806,SELECTED!$G$4-1,0))</f>
        <v/>
      </c>
      <c r="E809" s="126" t="str">
        <f ca="1">IF($A809&gt;$H$4+1,"",OFFSET('FUNDS DATA'!D806,SELECTED!$G$4-1,0))</f>
        <v/>
      </c>
    </row>
    <row r="810" spans="1:5" x14ac:dyDescent="0.2">
      <c r="A810" s="126" t="str">
        <f t="shared" si="12"/>
        <v/>
      </c>
      <c r="B810" s="126" t="str">
        <f ca="1">IF($A810&gt;$H$4+1,"",OFFSET('FUNDS DATA'!A807,SELECTED!$G$4-1,0))</f>
        <v/>
      </c>
      <c r="C810" s="100" t="str">
        <f ca="1">IF($A810&gt;$H$4+1,"",OFFSET('FUNDS DATA'!B807,SELECTED!$G$4-1,0))</f>
        <v/>
      </c>
      <c r="D810" s="126" t="str">
        <f ca="1">IF($A810&gt;$H$4+1,"",OFFSET('FUNDS DATA'!C807,SELECTED!$G$4-1,0))</f>
        <v/>
      </c>
      <c r="E810" s="126" t="str">
        <f ca="1">IF($A810&gt;$H$4+1,"",OFFSET('FUNDS DATA'!D807,SELECTED!$G$4-1,0))</f>
        <v/>
      </c>
    </row>
    <row r="811" spans="1:5" x14ac:dyDescent="0.2">
      <c r="A811" s="126" t="str">
        <f t="shared" si="12"/>
        <v/>
      </c>
      <c r="B811" s="126" t="str">
        <f ca="1">IF($A811&gt;$H$4+1,"",OFFSET('FUNDS DATA'!A808,SELECTED!$G$4-1,0))</f>
        <v/>
      </c>
      <c r="C811" s="100" t="str">
        <f ca="1">IF($A811&gt;$H$4+1,"",OFFSET('FUNDS DATA'!B808,SELECTED!$G$4-1,0))</f>
        <v/>
      </c>
      <c r="D811" s="126" t="str">
        <f ca="1">IF($A811&gt;$H$4+1,"",OFFSET('FUNDS DATA'!C808,SELECTED!$G$4-1,0))</f>
        <v/>
      </c>
      <c r="E811" s="126" t="str">
        <f ca="1">IF($A811&gt;$H$4+1,"",OFFSET('FUNDS DATA'!D808,SELECTED!$G$4-1,0))</f>
        <v/>
      </c>
    </row>
    <row r="812" spans="1:5" x14ac:dyDescent="0.2">
      <c r="A812" s="126" t="str">
        <f t="shared" si="12"/>
        <v/>
      </c>
      <c r="B812" s="126" t="str">
        <f ca="1">IF($A812&gt;$H$4+1,"",OFFSET('FUNDS DATA'!A809,SELECTED!$G$4-1,0))</f>
        <v/>
      </c>
      <c r="C812" s="100" t="str">
        <f ca="1">IF($A812&gt;$H$4+1,"",OFFSET('FUNDS DATA'!B809,SELECTED!$G$4-1,0))</f>
        <v/>
      </c>
      <c r="D812" s="126" t="str">
        <f ca="1">IF($A812&gt;$H$4+1,"",OFFSET('FUNDS DATA'!C809,SELECTED!$G$4-1,0))</f>
        <v/>
      </c>
      <c r="E812" s="126" t="str">
        <f ca="1">IF($A812&gt;$H$4+1,"",OFFSET('FUNDS DATA'!D809,SELECTED!$G$4-1,0))</f>
        <v/>
      </c>
    </row>
    <row r="813" spans="1:5" x14ac:dyDescent="0.2">
      <c r="A813" s="126" t="str">
        <f t="shared" si="12"/>
        <v/>
      </c>
      <c r="B813" s="126" t="str">
        <f ca="1">IF($A813&gt;$H$4+1,"",OFFSET('FUNDS DATA'!A810,SELECTED!$G$4-1,0))</f>
        <v/>
      </c>
      <c r="C813" s="100" t="str">
        <f ca="1">IF($A813&gt;$H$4+1,"",OFFSET('FUNDS DATA'!B810,SELECTED!$G$4-1,0))</f>
        <v/>
      </c>
      <c r="D813" s="126" t="str">
        <f ca="1">IF($A813&gt;$H$4+1,"",OFFSET('FUNDS DATA'!C810,SELECTED!$G$4-1,0))</f>
        <v/>
      </c>
      <c r="E813" s="126" t="str">
        <f ca="1">IF($A813&gt;$H$4+1,"",OFFSET('FUNDS DATA'!D810,SELECTED!$G$4-1,0))</f>
        <v/>
      </c>
    </row>
    <row r="814" spans="1:5" x14ac:dyDescent="0.2">
      <c r="A814" s="126" t="str">
        <f t="shared" si="12"/>
        <v/>
      </c>
      <c r="B814" s="126" t="str">
        <f ca="1">IF($A814&gt;$H$4+1,"",OFFSET('FUNDS DATA'!A811,SELECTED!$G$4-1,0))</f>
        <v/>
      </c>
      <c r="C814" s="100" t="str">
        <f ca="1">IF($A814&gt;$H$4+1,"",OFFSET('FUNDS DATA'!B811,SELECTED!$G$4-1,0))</f>
        <v/>
      </c>
      <c r="D814" s="126" t="str">
        <f ca="1">IF($A814&gt;$H$4+1,"",OFFSET('FUNDS DATA'!C811,SELECTED!$G$4-1,0))</f>
        <v/>
      </c>
      <c r="E814" s="126" t="str">
        <f ca="1">IF($A814&gt;$H$4+1,"",OFFSET('FUNDS DATA'!D811,SELECTED!$G$4-1,0))</f>
        <v/>
      </c>
    </row>
    <row r="815" spans="1:5" x14ac:dyDescent="0.2">
      <c r="A815" s="126" t="str">
        <f t="shared" si="12"/>
        <v/>
      </c>
      <c r="B815" s="126" t="str">
        <f ca="1">IF($A815&gt;$H$4+1,"",OFFSET('FUNDS DATA'!A812,SELECTED!$G$4-1,0))</f>
        <v/>
      </c>
      <c r="C815" s="100" t="str">
        <f ca="1">IF($A815&gt;$H$4+1,"",OFFSET('FUNDS DATA'!B812,SELECTED!$G$4-1,0))</f>
        <v/>
      </c>
      <c r="D815" s="126" t="str">
        <f ca="1">IF($A815&gt;$H$4+1,"",OFFSET('FUNDS DATA'!C812,SELECTED!$G$4-1,0))</f>
        <v/>
      </c>
      <c r="E815" s="126" t="str">
        <f ca="1">IF($A815&gt;$H$4+1,"",OFFSET('FUNDS DATA'!D812,SELECTED!$G$4-1,0))</f>
        <v/>
      </c>
    </row>
    <row r="816" spans="1:5" x14ac:dyDescent="0.2">
      <c r="A816" s="126" t="str">
        <f t="shared" si="12"/>
        <v/>
      </c>
      <c r="B816" s="126" t="str">
        <f ca="1">IF($A816&gt;$H$4+1,"",OFFSET('FUNDS DATA'!A813,SELECTED!$G$4-1,0))</f>
        <v/>
      </c>
      <c r="C816" s="100" t="str">
        <f ca="1">IF($A816&gt;$H$4+1,"",OFFSET('FUNDS DATA'!B813,SELECTED!$G$4-1,0))</f>
        <v/>
      </c>
      <c r="D816" s="126" t="str">
        <f ca="1">IF($A816&gt;$H$4+1,"",OFFSET('FUNDS DATA'!C813,SELECTED!$G$4-1,0))</f>
        <v/>
      </c>
      <c r="E816" s="126" t="str">
        <f ca="1">IF($A816&gt;$H$4+1,"",OFFSET('FUNDS DATA'!D813,SELECTED!$G$4-1,0))</f>
        <v/>
      </c>
    </row>
    <row r="817" spans="1:5" x14ac:dyDescent="0.2">
      <c r="A817" s="126" t="str">
        <f t="shared" si="12"/>
        <v/>
      </c>
      <c r="B817" s="126" t="str">
        <f ca="1">IF($A817&gt;$H$4+1,"",OFFSET('FUNDS DATA'!A814,SELECTED!$G$4-1,0))</f>
        <v/>
      </c>
      <c r="C817" s="100" t="str">
        <f ca="1">IF($A817&gt;$H$4+1,"",OFFSET('FUNDS DATA'!B814,SELECTED!$G$4-1,0))</f>
        <v/>
      </c>
      <c r="D817" s="126" t="str">
        <f ca="1">IF($A817&gt;$H$4+1,"",OFFSET('FUNDS DATA'!C814,SELECTED!$G$4-1,0))</f>
        <v/>
      </c>
      <c r="E817" s="126" t="str">
        <f ca="1">IF($A817&gt;$H$4+1,"",OFFSET('FUNDS DATA'!D814,SELECTED!$G$4-1,0))</f>
        <v/>
      </c>
    </row>
    <row r="818" spans="1:5" x14ac:dyDescent="0.2">
      <c r="A818" s="126" t="str">
        <f t="shared" si="12"/>
        <v/>
      </c>
      <c r="B818" s="126" t="str">
        <f ca="1">IF($A818&gt;$H$4+1,"",OFFSET('FUNDS DATA'!A815,SELECTED!$G$4-1,0))</f>
        <v/>
      </c>
      <c r="C818" s="100" t="str">
        <f ca="1">IF($A818&gt;$H$4+1,"",OFFSET('FUNDS DATA'!B815,SELECTED!$G$4-1,0))</f>
        <v/>
      </c>
      <c r="D818" s="126" t="str">
        <f ca="1">IF($A818&gt;$H$4+1,"",OFFSET('FUNDS DATA'!C815,SELECTED!$G$4-1,0))</f>
        <v/>
      </c>
      <c r="E818" s="126" t="str">
        <f ca="1">IF($A818&gt;$H$4+1,"",OFFSET('FUNDS DATA'!D815,SELECTED!$G$4-1,0))</f>
        <v/>
      </c>
    </row>
    <row r="819" spans="1:5" x14ac:dyDescent="0.2">
      <c r="A819" s="126" t="str">
        <f t="shared" si="12"/>
        <v/>
      </c>
      <c r="B819" s="126" t="str">
        <f ca="1">IF($A819&gt;$H$4+1,"",OFFSET('FUNDS DATA'!A816,SELECTED!$G$4-1,0))</f>
        <v/>
      </c>
      <c r="C819" s="100" t="str">
        <f ca="1">IF($A819&gt;$H$4+1,"",OFFSET('FUNDS DATA'!B816,SELECTED!$G$4-1,0))</f>
        <v/>
      </c>
      <c r="D819" s="126" t="str">
        <f ca="1">IF($A819&gt;$H$4+1,"",OFFSET('FUNDS DATA'!C816,SELECTED!$G$4-1,0))</f>
        <v/>
      </c>
      <c r="E819" s="126" t="str">
        <f ca="1">IF($A819&gt;$H$4+1,"",OFFSET('FUNDS DATA'!D816,SELECTED!$G$4-1,0))</f>
        <v/>
      </c>
    </row>
    <row r="820" spans="1:5" x14ac:dyDescent="0.2">
      <c r="A820" s="126" t="str">
        <f t="shared" si="12"/>
        <v/>
      </c>
      <c r="B820" s="126" t="str">
        <f ca="1">IF($A820&gt;$H$4+1,"",OFFSET('FUNDS DATA'!A817,SELECTED!$G$4-1,0))</f>
        <v/>
      </c>
      <c r="C820" s="100" t="str">
        <f ca="1">IF($A820&gt;$H$4+1,"",OFFSET('FUNDS DATA'!B817,SELECTED!$G$4-1,0))</f>
        <v/>
      </c>
      <c r="D820" s="126" t="str">
        <f ca="1">IF($A820&gt;$H$4+1,"",OFFSET('FUNDS DATA'!C817,SELECTED!$G$4-1,0))</f>
        <v/>
      </c>
      <c r="E820" s="126" t="str">
        <f ca="1">IF($A820&gt;$H$4+1,"",OFFSET('FUNDS DATA'!D817,SELECTED!$G$4-1,0))</f>
        <v/>
      </c>
    </row>
    <row r="821" spans="1:5" x14ac:dyDescent="0.2">
      <c r="A821" s="126" t="str">
        <f t="shared" si="12"/>
        <v/>
      </c>
      <c r="B821" s="126" t="str">
        <f ca="1">IF($A821&gt;$H$4+1,"",OFFSET('FUNDS DATA'!A818,SELECTED!$G$4-1,0))</f>
        <v/>
      </c>
      <c r="C821" s="100" t="str">
        <f ca="1">IF($A821&gt;$H$4+1,"",OFFSET('FUNDS DATA'!B818,SELECTED!$G$4-1,0))</f>
        <v/>
      </c>
      <c r="D821" s="126" t="str">
        <f ca="1">IF($A821&gt;$H$4+1,"",OFFSET('FUNDS DATA'!C818,SELECTED!$G$4-1,0))</f>
        <v/>
      </c>
      <c r="E821" s="126" t="str">
        <f ca="1">IF($A821&gt;$H$4+1,"",OFFSET('FUNDS DATA'!D818,SELECTED!$G$4-1,0))</f>
        <v/>
      </c>
    </row>
    <row r="822" spans="1:5" x14ac:dyDescent="0.2">
      <c r="A822" s="126" t="str">
        <f t="shared" si="12"/>
        <v/>
      </c>
      <c r="B822" s="126" t="str">
        <f ca="1">IF($A822&gt;$H$4+1,"",OFFSET('FUNDS DATA'!A819,SELECTED!$G$4-1,0))</f>
        <v/>
      </c>
      <c r="C822" s="100" t="str">
        <f ca="1">IF($A822&gt;$H$4+1,"",OFFSET('FUNDS DATA'!B819,SELECTED!$G$4-1,0))</f>
        <v/>
      </c>
      <c r="D822" s="126" t="str">
        <f ca="1">IF($A822&gt;$H$4+1,"",OFFSET('FUNDS DATA'!C819,SELECTED!$G$4-1,0))</f>
        <v/>
      </c>
      <c r="E822" s="126" t="str">
        <f ca="1">IF($A822&gt;$H$4+1,"",OFFSET('FUNDS DATA'!D819,SELECTED!$G$4-1,0))</f>
        <v/>
      </c>
    </row>
    <row r="823" spans="1:5" x14ac:dyDescent="0.2">
      <c r="A823" s="126" t="str">
        <f t="shared" si="12"/>
        <v/>
      </c>
      <c r="B823" s="126" t="str">
        <f ca="1">IF($A823&gt;$H$4+1,"",OFFSET('FUNDS DATA'!A820,SELECTED!$G$4-1,0))</f>
        <v/>
      </c>
      <c r="C823" s="100" t="str">
        <f ca="1">IF($A823&gt;$H$4+1,"",OFFSET('FUNDS DATA'!B820,SELECTED!$G$4-1,0))</f>
        <v/>
      </c>
      <c r="D823" s="126" t="str">
        <f ca="1">IF($A823&gt;$H$4+1,"",OFFSET('FUNDS DATA'!C820,SELECTED!$G$4-1,0))</f>
        <v/>
      </c>
      <c r="E823" s="126" t="str">
        <f ca="1">IF($A823&gt;$H$4+1,"",OFFSET('FUNDS DATA'!D820,SELECTED!$G$4-1,0))</f>
        <v/>
      </c>
    </row>
    <row r="824" spans="1:5" x14ac:dyDescent="0.2">
      <c r="A824" s="126" t="str">
        <f t="shared" si="12"/>
        <v/>
      </c>
      <c r="B824" s="126" t="str">
        <f ca="1">IF($A824&gt;$H$4+1,"",OFFSET('FUNDS DATA'!A821,SELECTED!$G$4-1,0))</f>
        <v/>
      </c>
      <c r="C824" s="100" t="str">
        <f ca="1">IF($A824&gt;$H$4+1,"",OFFSET('FUNDS DATA'!B821,SELECTED!$G$4-1,0))</f>
        <v/>
      </c>
      <c r="D824" s="126" t="str">
        <f ca="1">IF($A824&gt;$H$4+1,"",OFFSET('FUNDS DATA'!C821,SELECTED!$G$4-1,0))</f>
        <v/>
      </c>
      <c r="E824" s="126" t="str">
        <f ca="1">IF($A824&gt;$H$4+1,"",OFFSET('FUNDS DATA'!D821,SELECTED!$G$4-1,0))</f>
        <v/>
      </c>
    </row>
    <row r="825" spans="1:5" x14ac:dyDescent="0.2">
      <c r="A825" s="126" t="str">
        <f t="shared" si="12"/>
        <v/>
      </c>
      <c r="B825" s="126" t="str">
        <f ca="1">IF($A825&gt;$H$4+1,"",OFFSET('FUNDS DATA'!A822,SELECTED!$G$4-1,0))</f>
        <v/>
      </c>
      <c r="C825" s="100" t="str">
        <f ca="1">IF($A825&gt;$H$4+1,"",OFFSET('FUNDS DATA'!B822,SELECTED!$G$4-1,0))</f>
        <v/>
      </c>
      <c r="D825" s="126" t="str">
        <f ca="1">IF($A825&gt;$H$4+1,"",OFFSET('FUNDS DATA'!C822,SELECTED!$G$4-1,0))</f>
        <v/>
      </c>
      <c r="E825" s="126" t="str">
        <f ca="1">IF($A825&gt;$H$4+1,"",OFFSET('FUNDS DATA'!D822,SELECTED!$G$4-1,0))</f>
        <v/>
      </c>
    </row>
    <row r="826" spans="1:5" x14ac:dyDescent="0.2">
      <c r="A826" s="126" t="str">
        <f t="shared" si="12"/>
        <v/>
      </c>
      <c r="B826" s="126" t="str">
        <f ca="1">IF($A826&gt;$H$4+1,"",OFFSET('FUNDS DATA'!A823,SELECTED!$G$4-1,0))</f>
        <v/>
      </c>
      <c r="C826" s="100" t="str">
        <f ca="1">IF($A826&gt;$H$4+1,"",OFFSET('FUNDS DATA'!B823,SELECTED!$G$4-1,0))</f>
        <v/>
      </c>
      <c r="D826" s="126" t="str">
        <f ca="1">IF($A826&gt;$H$4+1,"",OFFSET('FUNDS DATA'!C823,SELECTED!$G$4-1,0))</f>
        <v/>
      </c>
      <c r="E826" s="126" t="str">
        <f ca="1">IF($A826&gt;$H$4+1,"",OFFSET('FUNDS DATA'!D823,SELECTED!$G$4-1,0))</f>
        <v/>
      </c>
    </row>
    <row r="827" spans="1:5" x14ac:dyDescent="0.2">
      <c r="A827" s="126" t="str">
        <f t="shared" si="12"/>
        <v/>
      </c>
      <c r="B827" s="126" t="str">
        <f ca="1">IF($A827&gt;$H$4+1,"",OFFSET('FUNDS DATA'!A824,SELECTED!$G$4-1,0))</f>
        <v/>
      </c>
      <c r="C827" s="100" t="str">
        <f ca="1">IF($A827&gt;$H$4+1,"",OFFSET('FUNDS DATA'!B824,SELECTED!$G$4-1,0))</f>
        <v/>
      </c>
      <c r="D827" s="126" t="str">
        <f ca="1">IF($A827&gt;$H$4+1,"",OFFSET('FUNDS DATA'!C824,SELECTED!$G$4-1,0))</f>
        <v/>
      </c>
      <c r="E827" s="126" t="str">
        <f ca="1">IF($A827&gt;$H$4+1,"",OFFSET('FUNDS DATA'!D824,SELECTED!$G$4-1,0))</f>
        <v/>
      </c>
    </row>
    <row r="828" spans="1:5" x14ac:dyDescent="0.2">
      <c r="A828" s="126" t="str">
        <f t="shared" si="12"/>
        <v/>
      </c>
      <c r="B828" s="126" t="str">
        <f ca="1">IF($A828&gt;$H$4+1,"",OFFSET('FUNDS DATA'!A825,SELECTED!$G$4-1,0))</f>
        <v/>
      </c>
      <c r="C828" s="100" t="str">
        <f ca="1">IF($A828&gt;$H$4+1,"",OFFSET('FUNDS DATA'!B825,SELECTED!$G$4-1,0))</f>
        <v/>
      </c>
      <c r="D828" s="126" t="str">
        <f ca="1">IF($A828&gt;$H$4+1,"",OFFSET('FUNDS DATA'!C825,SELECTED!$G$4-1,0))</f>
        <v/>
      </c>
      <c r="E828" s="126" t="str">
        <f ca="1">IF($A828&gt;$H$4+1,"",OFFSET('FUNDS DATA'!D825,SELECTED!$G$4-1,0))</f>
        <v/>
      </c>
    </row>
    <row r="829" spans="1:5" x14ac:dyDescent="0.2">
      <c r="A829" s="126" t="str">
        <f t="shared" si="12"/>
        <v/>
      </c>
      <c r="B829" s="126" t="str">
        <f ca="1">IF($A829&gt;$H$4+1,"",OFFSET('FUNDS DATA'!A826,SELECTED!$G$4-1,0))</f>
        <v/>
      </c>
      <c r="C829" s="100" t="str">
        <f ca="1">IF($A829&gt;$H$4+1,"",OFFSET('FUNDS DATA'!B826,SELECTED!$G$4-1,0))</f>
        <v/>
      </c>
      <c r="D829" s="126" t="str">
        <f ca="1">IF($A829&gt;$H$4+1,"",OFFSET('FUNDS DATA'!C826,SELECTED!$G$4-1,0))</f>
        <v/>
      </c>
      <c r="E829" s="126" t="str">
        <f ca="1">IF($A829&gt;$H$4+1,"",OFFSET('FUNDS DATA'!D826,SELECTED!$G$4-1,0))</f>
        <v/>
      </c>
    </row>
    <row r="830" spans="1:5" x14ac:dyDescent="0.2">
      <c r="A830" s="126" t="str">
        <f t="shared" si="12"/>
        <v/>
      </c>
      <c r="B830" s="126" t="str">
        <f ca="1">IF($A830&gt;$H$4+1,"",OFFSET('FUNDS DATA'!A827,SELECTED!$G$4-1,0))</f>
        <v/>
      </c>
      <c r="C830" s="100" t="str">
        <f ca="1">IF($A830&gt;$H$4+1,"",OFFSET('FUNDS DATA'!B827,SELECTED!$G$4-1,0))</f>
        <v/>
      </c>
      <c r="D830" s="126" t="str">
        <f ca="1">IF($A830&gt;$H$4+1,"",OFFSET('FUNDS DATA'!C827,SELECTED!$G$4-1,0))</f>
        <v/>
      </c>
      <c r="E830" s="126" t="str">
        <f ca="1">IF($A830&gt;$H$4+1,"",OFFSET('FUNDS DATA'!D827,SELECTED!$G$4-1,0))</f>
        <v/>
      </c>
    </row>
    <row r="831" spans="1:5" x14ac:dyDescent="0.2">
      <c r="A831" s="126" t="str">
        <f t="shared" si="12"/>
        <v/>
      </c>
      <c r="B831" s="126" t="str">
        <f ca="1">IF($A831&gt;$H$4+1,"",OFFSET('FUNDS DATA'!A828,SELECTED!$G$4-1,0))</f>
        <v/>
      </c>
      <c r="C831" s="100" t="str">
        <f ca="1">IF($A831&gt;$H$4+1,"",OFFSET('FUNDS DATA'!B828,SELECTED!$G$4-1,0))</f>
        <v/>
      </c>
      <c r="D831" s="126" t="str">
        <f ca="1">IF($A831&gt;$H$4+1,"",OFFSET('FUNDS DATA'!C828,SELECTED!$G$4-1,0))</f>
        <v/>
      </c>
      <c r="E831" s="126" t="str">
        <f ca="1">IF($A831&gt;$H$4+1,"",OFFSET('FUNDS DATA'!D828,SELECTED!$G$4-1,0))</f>
        <v/>
      </c>
    </row>
    <row r="832" spans="1:5" x14ac:dyDescent="0.2">
      <c r="A832" s="126" t="str">
        <f t="shared" si="12"/>
        <v/>
      </c>
      <c r="B832" s="126" t="str">
        <f ca="1">IF($A832&gt;$H$4+1,"",OFFSET('FUNDS DATA'!A829,SELECTED!$G$4-1,0))</f>
        <v/>
      </c>
      <c r="C832" s="100" t="str">
        <f ca="1">IF($A832&gt;$H$4+1,"",OFFSET('FUNDS DATA'!B829,SELECTED!$G$4-1,0))</f>
        <v/>
      </c>
      <c r="D832" s="126" t="str">
        <f ca="1">IF($A832&gt;$H$4+1,"",OFFSET('FUNDS DATA'!C829,SELECTED!$G$4-1,0))</f>
        <v/>
      </c>
      <c r="E832" s="126" t="str">
        <f ca="1">IF($A832&gt;$H$4+1,"",OFFSET('FUNDS DATA'!D829,SELECTED!$G$4-1,0))</f>
        <v/>
      </c>
    </row>
    <row r="833" spans="1:5" x14ac:dyDescent="0.2">
      <c r="A833" s="126" t="str">
        <f t="shared" si="12"/>
        <v/>
      </c>
      <c r="B833" s="126" t="str">
        <f ca="1">IF($A833&gt;$H$4+1,"",OFFSET('FUNDS DATA'!A830,SELECTED!$G$4-1,0))</f>
        <v/>
      </c>
      <c r="C833" s="100" t="str">
        <f ca="1">IF($A833&gt;$H$4+1,"",OFFSET('FUNDS DATA'!B830,SELECTED!$G$4-1,0))</f>
        <v/>
      </c>
      <c r="D833" s="126" t="str">
        <f ca="1">IF($A833&gt;$H$4+1,"",OFFSET('FUNDS DATA'!C830,SELECTED!$G$4-1,0))</f>
        <v/>
      </c>
      <c r="E833" s="126" t="str">
        <f ca="1">IF($A833&gt;$H$4+1,"",OFFSET('FUNDS DATA'!D830,SELECTED!$G$4-1,0))</f>
        <v/>
      </c>
    </row>
    <row r="834" spans="1:5" x14ac:dyDescent="0.2">
      <c r="A834" s="126" t="str">
        <f t="shared" si="12"/>
        <v/>
      </c>
      <c r="B834" s="126" t="str">
        <f ca="1">IF($A834&gt;$H$4+1,"",OFFSET('FUNDS DATA'!A831,SELECTED!$G$4-1,0))</f>
        <v/>
      </c>
      <c r="C834" s="100" t="str">
        <f ca="1">IF($A834&gt;$H$4+1,"",OFFSET('FUNDS DATA'!B831,SELECTED!$G$4-1,0))</f>
        <v/>
      </c>
      <c r="D834" s="126" t="str">
        <f ca="1">IF($A834&gt;$H$4+1,"",OFFSET('FUNDS DATA'!C831,SELECTED!$G$4-1,0))</f>
        <v/>
      </c>
      <c r="E834" s="126" t="str">
        <f ca="1">IF($A834&gt;$H$4+1,"",OFFSET('FUNDS DATA'!D831,SELECTED!$G$4-1,0))</f>
        <v/>
      </c>
    </row>
    <row r="835" spans="1:5" x14ac:dyDescent="0.2">
      <c r="A835" s="126" t="str">
        <f t="shared" si="12"/>
        <v/>
      </c>
      <c r="B835" s="126" t="str">
        <f ca="1">IF($A835&gt;$H$4+1,"",OFFSET('FUNDS DATA'!A832,SELECTED!$G$4-1,0))</f>
        <v/>
      </c>
      <c r="C835" s="100" t="str">
        <f ca="1">IF($A835&gt;$H$4+1,"",OFFSET('FUNDS DATA'!B832,SELECTED!$G$4-1,0))</f>
        <v/>
      </c>
      <c r="D835" s="126" t="str">
        <f ca="1">IF($A835&gt;$H$4+1,"",OFFSET('FUNDS DATA'!C832,SELECTED!$G$4-1,0))</f>
        <v/>
      </c>
      <c r="E835" s="126" t="str">
        <f ca="1">IF($A835&gt;$H$4+1,"",OFFSET('FUNDS DATA'!D832,SELECTED!$G$4-1,0))</f>
        <v/>
      </c>
    </row>
    <row r="836" spans="1:5" x14ac:dyDescent="0.2">
      <c r="A836" s="126" t="str">
        <f t="shared" si="12"/>
        <v/>
      </c>
      <c r="B836" s="126" t="str">
        <f ca="1">IF($A836&gt;$H$4+1,"",OFFSET('FUNDS DATA'!A833,SELECTED!$G$4-1,0))</f>
        <v/>
      </c>
      <c r="C836" s="100" t="str">
        <f ca="1">IF($A836&gt;$H$4+1,"",OFFSET('FUNDS DATA'!B833,SELECTED!$G$4-1,0))</f>
        <v/>
      </c>
      <c r="D836" s="126" t="str">
        <f ca="1">IF($A836&gt;$H$4+1,"",OFFSET('FUNDS DATA'!C833,SELECTED!$G$4-1,0))</f>
        <v/>
      </c>
      <c r="E836" s="126" t="str">
        <f ca="1">IF($A836&gt;$H$4+1,"",OFFSET('FUNDS DATA'!D833,SELECTED!$G$4-1,0))</f>
        <v/>
      </c>
    </row>
    <row r="837" spans="1:5" x14ac:dyDescent="0.2">
      <c r="A837" s="126" t="str">
        <f t="shared" si="12"/>
        <v/>
      </c>
      <c r="B837" s="126" t="str">
        <f ca="1">IF($A837&gt;$H$4+1,"",OFFSET('FUNDS DATA'!A834,SELECTED!$G$4-1,0))</f>
        <v/>
      </c>
      <c r="C837" s="100" t="str">
        <f ca="1">IF($A837&gt;$H$4+1,"",OFFSET('FUNDS DATA'!B834,SELECTED!$G$4-1,0))</f>
        <v/>
      </c>
      <c r="D837" s="126" t="str">
        <f ca="1">IF($A837&gt;$H$4+1,"",OFFSET('FUNDS DATA'!C834,SELECTED!$G$4-1,0))</f>
        <v/>
      </c>
      <c r="E837" s="126" t="str">
        <f ca="1">IF($A837&gt;$H$4+1,"",OFFSET('FUNDS DATA'!D834,SELECTED!$G$4-1,0))</f>
        <v/>
      </c>
    </row>
    <row r="838" spans="1:5" x14ac:dyDescent="0.2">
      <c r="A838" s="126" t="str">
        <f t="shared" ref="A838:A897" si="13">IF(A837&lt;$H$4,A837+1,"")</f>
        <v/>
      </c>
      <c r="B838" s="126" t="str">
        <f ca="1">IF($A838&gt;$H$4+1,"",OFFSET('FUNDS DATA'!A835,SELECTED!$G$4-1,0))</f>
        <v/>
      </c>
      <c r="C838" s="100" t="str">
        <f ca="1">IF($A838&gt;$H$4+1,"",OFFSET('FUNDS DATA'!B835,SELECTED!$G$4-1,0))</f>
        <v/>
      </c>
      <c r="D838" s="126" t="str">
        <f ca="1">IF($A838&gt;$H$4+1,"",OFFSET('FUNDS DATA'!C835,SELECTED!$G$4-1,0))</f>
        <v/>
      </c>
      <c r="E838" s="126" t="str">
        <f ca="1">IF($A838&gt;$H$4+1,"",OFFSET('FUNDS DATA'!D835,SELECTED!$G$4-1,0))</f>
        <v/>
      </c>
    </row>
    <row r="839" spans="1:5" x14ac:dyDescent="0.2">
      <c r="A839" s="126" t="str">
        <f t="shared" si="13"/>
        <v/>
      </c>
      <c r="B839" s="126" t="str">
        <f ca="1">IF($A839&gt;$H$4+1,"",OFFSET('FUNDS DATA'!A836,SELECTED!$G$4-1,0))</f>
        <v/>
      </c>
      <c r="C839" s="100" t="str">
        <f ca="1">IF($A839&gt;$H$4+1,"",OFFSET('FUNDS DATA'!B836,SELECTED!$G$4-1,0))</f>
        <v/>
      </c>
      <c r="D839" s="126" t="str">
        <f ca="1">IF($A839&gt;$H$4+1,"",OFFSET('FUNDS DATA'!C836,SELECTED!$G$4-1,0))</f>
        <v/>
      </c>
      <c r="E839" s="126" t="str">
        <f ca="1">IF($A839&gt;$H$4+1,"",OFFSET('FUNDS DATA'!D836,SELECTED!$G$4-1,0))</f>
        <v/>
      </c>
    </row>
    <row r="840" spans="1:5" x14ac:dyDescent="0.2">
      <c r="A840" s="126" t="str">
        <f t="shared" si="13"/>
        <v/>
      </c>
      <c r="B840" s="126" t="str">
        <f ca="1">IF($A840&gt;$H$4+1,"",OFFSET('FUNDS DATA'!A837,SELECTED!$G$4-1,0))</f>
        <v/>
      </c>
      <c r="C840" s="100" t="str">
        <f ca="1">IF($A840&gt;$H$4+1,"",OFFSET('FUNDS DATA'!B837,SELECTED!$G$4-1,0))</f>
        <v/>
      </c>
      <c r="D840" s="126" t="str">
        <f ca="1">IF($A840&gt;$H$4+1,"",OFFSET('FUNDS DATA'!C837,SELECTED!$G$4-1,0))</f>
        <v/>
      </c>
      <c r="E840" s="126" t="str">
        <f ca="1">IF($A840&gt;$H$4+1,"",OFFSET('FUNDS DATA'!D837,SELECTED!$G$4-1,0))</f>
        <v/>
      </c>
    </row>
    <row r="841" spans="1:5" x14ac:dyDescent="0.2">
      <c r="A841" s="126" t="str">
        <f t="shared" si="13"/>
        <v/>
      </c>
      <c r="B841" s="126" t="str">
        <f ca="1">IF($A841&gt;$H$4+1,"",OFFSET('FUNDS DATA'!A838,SELECTED!$G$4-1,0))</f>
        <v/>
      </c>
      <c r="C841" s="100" t="str">
        <f ca="1">IF($A841&gt;$H$4+1,"",OFFSET('FUNDS DATA'!B838,SELECTED!$G$4-1,0))</f>
        <v/>
      </c>
      <c r="D841" s="126" t="str">
        <f ca="1">IF($A841&gt;$H$4+1,"",OFFSET('FUNDS DATA'!C838,SELECTED!$G$4-1,0))</f>
        <v/>
      </c>
      <c r="E841" s="126" t="str">
        <f ca="1">IF($A841&gt;$H$4+1,"",OFFSET('FUNDS DATA'!D838,SELECTED!$G$4-1,0))</f>
        <v/>
      </c>
    </row>
    <row r="842" spans="1:5" x14ac:dyDescent="0.2">
      <c r="A842" s="126" t="str">
        <f t="shared" si="13"/>
        <v/>
      </c>
      <c r="B842" s="126" t="str">
        <f ca="1">IF($A842&gt;$H$4+1,"",OFFSET('FUNDS DATA'!A839,SELECTED!$G$4-1,0))</f>
        <v/>
      </c>
      <c r="C842" s="100" t="str">
        <f ca="1">IF($A842&gt;$H$4+1,"",OFFSET('FUNDS DATA'!B839,SELECTED!$G$4-1,0))</f>
        <v/>
      </c>
      <c r="D842" s="126" t="str">
        <f ca="1">IF($A842&gt;$H$4+1,"",OFFSET('FUNDS DATA'!C839,SELECTED!$G$4-1,0))</f>
        <v/>
      </c>
      <c r="E842" s="126" t="str">
        <f ca="1">IF($A842&gt;$H$4+1,"",OFFSET('FUNDS DATA'!D839,SELECTED!$G$4-1,0))</f>
        <v/>
      </c>
    </row>
    <row r="843" spans="1:5" x14ac:dyDescent="0.2">
      <c r="A843" s="126" t="str">
        <f t="shared" si="13"/>
        <v/>
      </c>
      <c r="B843" s="126" t="str">
        <f ca="1">IF($A843&gt;$H$4+1,"",OFFSET('FUNDS DATA'!A840,SELECTED!$G$4-1,0))</f>
        <v/>
      </c>
      <c r="C843" s="100" t="str">
        <f ca="1">IF($A843&gt;$H$4+1,"",OFFSET('FUNDS DATA'!B840,SELECTED!$G$4-1,0))</f>
        <v/>
      </c>
      <c r="D843" s="126" t="str">
        <f ca="1">IF($A843&gt;$H$4+1,"",OFFSET('FUNDS DATA'!C840,SELECTED!$G$4-1,0))</f>
        <v/>
      </c>
      <c r="E843" s="126" t="str">
        <f ca="1">IF($A843&gt;$H$4+1,"",OFFSET('FUNDS DATA'!D840,SELECTED!$G$4-1,0))</f>
        <v/>
      </c>
    </row>
    <row r="844" spans="1:5" x14ac:dyDescent="0.2">
      <c r="A844" s="126" t="str">
        <f t="shared" si="13"/>
        <v/>
      </c>
      <c r="B844" s="126" t="str">
        <f ca="1">IF($A844&gt;$H$4+1,"",OFFSET('FUNDS DATA'!A841,SELECTED!$G$4-1,0))</f>
        <v/>
      </c>
      <c r="C844" s="100" t="str">
        <f ca="1">IF($A844&gt;$H$4+1,"",OFFSET('FUNDS DATA'!B841,SELECTED!$G$4-1,0))</f>
        <v/>
      </c>
      <c r="D844" s="126" t="str">
        <f ca="1">IF($A844&gt;$H$4+1,"",OFFSET('FUNDS DATA'!C841,SELECTED!$G$4-1,0))</f>
        <v/>
      </c>
      <c r="E844" s="126" t="str">
        <f ca="1">IF($A844&gt;$H$4+1,"",OFFSET('FUNDS DATA'!D841,SELECTED!$G$4-1,0))</f>
        <v/>
      </c>
    </row>
    <row r="845" spans="1:5" x14ac:dyDescent="0.2">
      <c r="A845" s="126" t="str">
        <f t="shared" si="13"/>
        <v/>
      </c>
      <c r="B845" s="126" t="str">
        <f ca="1">IF($A845&gt;$H$4+1,"",OFFSET('FUNDS DATA'!A842,SELECTED!$G$4-1,0))</f>
        <v/>
      </c>
      <c r="C845" s="100" t="str">
        <f ca="1">IF($A845&gt;$H$4+1,"",OFFSET('FUNDS DATA'!B842,SELECTED!$G$4-1,0))</f>
        <v/>
      </c>
      <c r="D845" s="126" t="str">
        <f ca="1">IF($A845&gt;$H$4+1,"",OFFSET('FUNDS DATA'!C842,SELECTED!$G$4-1,0))</f>
        <v/>
      </c>
      <c r="E845" s="126" t="str">
        <f ca="1">IF($A845&gt;$H$4+1,"",OFFSET('FUNDS DATA'!D842,SELECTED!$G$4-1,0))</f>
        <v/>
      </c>
    </row>
    <row r="846" spans="1:5" x14ac:dyDescent="0.2">
      <c r="A846" s="126" t="str">
        <f t="shared" si="13"/>
        <v/>
      </c>
      <c r="B846" s="126" t="str">
        <f ca="1">IF($A846&gt;$H$4+1,"",OFFSET('FUNDS DATA'!A843,SELECTED!$G$4-1,0))</f>
        <v/>
      </c>
      <c r="C846" s="100" t="str">
        <f ca="1">IF($A846&gt;$H$4+1,"",OFFSET('FUNDS DATA'!B843,SELECTED!$G$4-1,0))</f>
        <v/>
      </c>
      <c r="D846" s="126" t="str">
        <f ca="1">IF($A846&gt;$H$4+1,"",OFFSET('FUNDS DATA'!C843,SELECTED!$G$4-1,0))</f>
        <v/>
      </c>
      <c r="E846" s="126" t="str">
        <f ca="1">IF($A846&gt;$H$4+1,"",OFFSET('FUNDS DATA'!D843,SELECTED!$G$4-1,0))</f>
        <v/>
      </c>
    </row>
    <row r="847" spans="1:5" x14ac:dyDescent="0.2">
      <c r="A847" s="126" t="str">
        <f t="shared" si="13"/>
        <v/>
      </c>
      <c r="B847" s="126" t="str">
        <f ca="1">IF($A847&gt;$H$4+1,"",OFFSET('FUNDS DATA'!A844,SELECTED!$G$4-1,0))</f>
        <v/>
      </c>
      <c r="C847" s="100" t="str">
        <f ca="1">IF($A847&gt;$H$4+1,"",OFFSET('FUNDS DATA'!B844,SELECTED!$G$4-1,0))</f>
        <v/>
      </c>
      <c r="D847" s="126" t="str">
        <f ca="1">IF($A847&gt;$H$4+1,"",OFFSET('FUNDS DATA'!C844,SELECTED!$G$4-1,0))</f>
        <v/>
      </c>
      <c r="E847" s="126" t="str">
        <f ca="1">IF($A847&gt;$H$4+1,"",OFFSET('FUNDS DATA'!D844,SELECTED!$G$4-1,0))</f>
        <v/>
      </c>
    </row>
    <row r="848" spans="1:5" x14ac:dyDescent="0.2">
      <c r="A848" s="126" t="str">
        <f t="shared" si="13"/>
        <v/>
      </c>
      <c r="B848" s="126" t="str">
        <f ca="1">IF($A848&gt;$H$4+1,"",OFFSET('FUNDS DATA'!A845,SELECTED!$G$4-1,0))</f>
        <v/>
      </c>
      <c r="C848" s="100" t="str">
        <f ca="1">IF($A848&gt;$H$4+1,"",OFFSET('FUNDS DATA'!B845,SELECTED!$G$4-1,0))</f>
        <v/>
      </c>
      <c r="D848" s="126" t="str">
        <f ca="1">IF($A848&gt;$H$4+1,"",OFFSET('FUNDS DATA'!C845,SELECTED!$G$4-1,0))</f>
        <v/>
      </c>
      <c r="E848" s="126" t="str">
        <f ca="1">IF($A848&gt;$H$4+1,"",OFFSET('FUNDS DATA'!D845,SELECTED!$G$4-1,0))</f>
        <v/>
      </c>
    </row>
    <row r="849" spans="1:5" x14ac:dyDescent="0.2">
      <c r="A849" s="126" t="str">
        <f t="shared" si="13"/>
        <v/>
      </c>
      <c r="B849" s="126" t="str">
        <f ca="1">IF($A849&gt;$H$4+1,"",OFFSET('FUNDS DATA'!A846,SELECTED!$G$4-1,0))</f>
        <v/>
      </c>
      <c r="C849" s="100" t="str">
        <f ca="1">IF($A849&gt;$H$4+1,"",OFFSET('FUNDS DATA'!B846,SELECTED!$G$4-1,0))</f>
        <v/>
      </c>
      <c r="D849" s="126" t="str">
        <f ca="1">IF($A849&gt;$H$4+1,"",OFFSET('FUNDS DATA'!C846,SELECTED!$G$4-1,0))</f>
        <v/>
      </c>
      <c r="E849" s="126" t="str">
        <f ca="1">IF($A849&gt;$H$4+1,"",OFFSET('FUNDS DATA'!D846,SELECTED!$G$4-1,0))</f>
        <v/>
      </c>
    </row>
    <row r="850" spans="1:5" x14ac:dyDescent="0.2">
      <c r="A850" s="126" t="str">
        <f t="shared" si="13"/>
        <v/>
      </c>
      <c r="B850" s="126" t="str">
        <f ca="1">IF($A850&gt;$H$4+1,"",OFFSET('FUNDS DATA'!A847,SELECTED!$G$4-1,0))</f>
        <v/>
      </c>
      <c r="C850" s="100" t="str">
        <f ca="1">IF($A850&gt;$H$4+1,"",OFFSET('FUNDS DATA'!B847,SELECTED!$G$4-1,0))</f>
        <v/>
      </c>
      <c r="D850" s="126" t="str">
        <f ca="1">IF($A850&gt;$H$4+1,"",OFFSET('FUNDS DATA'!C847,SELECTED!$G$4-1,0))</f>
        <v/>
      </c>
      <c r="E850" s="126" t="str">
        <f ca="1">IF($A850&gt;$H$4+1,"",OFFSET('FUNDS DATA'!D847,SELECTED!$G$4-1,0))</f>
        <v/>
      </c>
    </row>
    <row r="851" spans="1:5" x14ac:dyDescent="0.2">
      <c r="A851" s="126" t="str">
        <f t="shared" si="13"/>
        <v/>
      </c>
      <c r="B851" s="126" t="str">
        <f ca="1">IF($A851&gt;$H$4+1,"",OFFSET('FUNDS DATA'!A848,SELECTED!$G$4-1,0))</f>
        <v/>
      </c>
      <c r="C851" s="100" t="str">
        <f ca="1">IF($A851&gt;$H$4+1,"",OFFSET('FUNDS DATA'!B848,SELECTED!$G$4-1,0))</f>
        <v/>
      </c>
      <c r="D851" s="126" t="str">
        <f ca="1">IF($A851&gt;$H$4+1,"",OFFSET('FUNDS DATA'!C848,SELECTED!$G$4-1,0))</f>
        <v/>
      </c>
      <c r="E851" s="126" t="str">
        <f ca="1">IF($A851&gt;$H$4+1,"",OFFSET('FUNDS DATA'!D848,SELECTED!$G$4-1,0))</f>
        <v/>
      </c>
    </row>
    <row r="852" spans="1:5" x14ac:dyDescent="0.2">
      <c r="A852" s="126" t="str">
        <f t="shared" si="13"/>
        <v/>
      </c>
      <c r="B852" s="126" t="str">
        <f ca="1">IF($A852&gt;$H$4+1,"",OFFSET('FUNDS DATA'!A849,SELECTED!$G$4-1,0))</f>
        <v/>
      </c>
      <c r="C852" s="100" t="str">
        <f ca="1">IF($A852&gt;$H$4+1,"",OFFSET('FUNDS DATA'!B849,SELECTED!$G$4-1,0))</f>
        <v/>
      </c>
      <c r="D852" s="126" t="str">
        <f ca="1">IF($A852&gt;$H$4+1,"",OFFSET('FUNDS DATA'!C849,SELECTED!$G$4-1,0))</f>
        <v/>
      </c>
      <c r="E852" s="126" t="str">
        <f ca="1">IF($A852&gt;$H$4+1,"",OFFSET('FUNDS DATA'!D849,SELECTED!$G$4-1,0))</f>
        <v/>
      </c>
    </row>
    <row r="853" spans="1:5" x14ac:dyDescent="0.2">
      <c r="A853" s="126" t="str">
        <f t="shared" si="13"/>
        <v/>
      </c>
      <c r="B853" s="126" t="str">
        <f ca="1">IF($A853&gt;$H$4+1,"",OFFSET('FUNDS DATA'!A850,SELECTED!$G$4-1,0))</f>
        <v/>
      </c>
      <c r="C853" s="100" t="str">
        <f ca="1">IF($A853&gt;$H$4+1,"",OFFSET('FUNDS DATA'!B850,SELECTED!$G$4-1,0))</f>
        <v/>
      </c>
      <c r="D853" s="126" t="str">
        <f ca="1">IF($A853&gt;$H$4+1,"",OFFSET('FUNDS DATA'!C850,SELECTED!$G$4-1,0))</f>
        <v/>
      </c>
      <c r="E853" s="126" t="str">
        <f ca="1">IF($A853&gt;$H$4+1,"",OFFSET('FUNDS DATA'!D850,SELECTED!$G$4-1,0))</f>
        <v/>
      </c>
    </row>
    <row r="854" spans="1:5" x14ac:dyDescent="0.2">
      <c r="A854" s="126" t="str">
        <f t="shared" si="13"/>
        <v/>
      </c>
      <c r="B854" s="126" t="str">
        <f ca="1">IF($A854&gt;$H$4+1,"",OFFSET('FUNDS DATA'!A851,SELECTED!$G$4-1,0))</f>
        <v/>
      </c>
      <c r="C854" s="100" t="str">
        <f ca="1">IF($A854&gt;$H$4+1,"",OFFSET('FUNDS DATA'!B851,SELECTED!$G$4-1,0))</f>
        <v/>
      </c>
      <c r="D854" s="126" t="str">
        <f ca="1">IF($A854&gt;$H$4+1,"",OFFSET('FUNDS DATA'!C851,SELECTED!$G$4-1,0))</f>
        <v/>
      </c>
      <c r="E854" s="126" t="str">
        <f ca="1">IF($A854&gt;$H$4+1,"",OFFSET('FUNDS DATA'!D851,SELECTED!$G$4-1,0))</f>
        <v/>
      </c>
    </row>
    <row r="855" spans="1:5" x14ac:dyDescent="0.2">
      <c r="A855" s="126" t="str">
        <f t="shared" si="13"/>
        <v/>
      </c>
      <c r="B855" s="126" t="str">
        <f ca="1">IF($A855&gt;$H$4+1,"",OFFSET('FUNDS DATA'!A852,SELECTED!$G$4-1,0))</f>
        <v/>
      </c>
      <c r="C855" s="100" t="str">
        <f ca="1">IF($A855&gt;$H$4+1,"",OFFSET('FUNDS DATA'!B852,SELECTED!$G$4-1,0))</f>
        <v/>
      </c>
      <c r="D855" s="126" t="str">
        <f ca="1">IF($A855&gt;$H$4+1,"",OFFSET('FUNDS DATA'!C852,SELECTED!$G$4-1,0))</f>
        <v/>
      </c>
      <c r="E855" s="126" t="str">
        <f ca="1">IF($A855&gt;$H$4+1,"",OFFSET('FUNDS DATA'!D852,SELECTED!$G$4-1,0))</f>
        <v/>
      </c>
    </row>
    <row r="856" spans="1:5" x14ac:dyDescent="0.2">
      <c r="A856" s="126" t="str">
        <f t="shared" si="13"/>
        <v/>
      </c>
      <c r="B856" s="126" t="str">
        <f ca="1">IF($A856&gt;$H$4+1,"",OFFSET('FUNDS DATA'!A853,SELECTED!$G$4-1,0))</f>
        <v/>
      </c>
      <c r="C856" s="100" t="str">
        <f ca="1">IF($A856&gt;$H$4+1,"",OFFSET('FUNDS DATA'!B853,SELECTED!$G$4-1,0))</f>
        <v/>
      </c>
      <c r="D856" s="126" t="str">
        <f ca="1">IF($A856&gt;$H$4+1,"",OFFSET('FUNDS DATA'!C853,SELECTED!$G$4-1,0))</f>
        <v/>
      </c>
      <c r="E856" s="126" t="str">
        <f ca="1">IF($A856&gt;$H$4+1,"",OFFSET('FUNDS DATA'!D853,SELECTED!$G$4-1,0))</f>
        <v/>
      </c>
    </row>
    <row r="857" spans="1:5" x14ac:dyDescent="0.2">
      <c r="A857" s="126" t="str">
        <f t="shared" si="13"/>
        <v/>
      </c>
      <c r="B857" s="126" t="str">
        <f ca="1">IF($A857&gt;$H$4+1,"",OFFSET('FUNDS DATA'!A854,SELECTED!$G$4-1,0))</f>
        <v/>
      </c>
      <c r="C857" s="100" t="str">
        <f ca="1">IF($A857&gt;$H$4+1,"",OFFSET('FUNDS DATA'!B854,SELECTED!$G$4-1,0))</f>
        <v/>
      </c>
      <c r="D857" s="126" t="str">
        <f ca="1">IF($A857&gt;$H$4+1,"",OFFSET('FUNDS DATA'!C854,SELECTED!$G$4-1,0))</f>
        <v/>
      </c>
      <c r="E857" s="126" t="str">
        <f ca="1">IF($A857&gt;$H$4+1,"",OFFSET('FUNDS DATA'!D854,SELECTED!$G$4-1,0))</f>
        <v/>
      </c>
    </row>
    <row r="858" spans="1:5" x14ac:dyDescent="0.2">
      <c r="A858" s="126" t="str">
        <f t="shared" si="13"/>
        <v/>
      </c>
      <c r="B858" s="126" t="str">
        <f ca="1">IF($A858&gt;$H$4+1,"",OFFSET('FUNDS DATA'!A855,SELECTED!$G$4-1,0))</f>
        <v/>
      </c>
      <c r="C858" s="100" t="str">
        <f ca="1">IF($A858&gt;$H$4+1,"",OFFSET('FUNDS DATA'!B855,SELECTED!$G$4-1,0))</f>
        <v/>
      </c>
      <c r="D858" s="126" t="str">
        <f ca="1">IF($A858&gt;$H$4+1,"",OFFSET('FUNDS DATA'!C855,SELECTED!$G$4-1,0))</f>
        <v/>
      </c>
      <c r="E858" s="126" t="str">
        <f ca="1">IF($A858&gt;$H$4+1,"",OFFSET('FUNDS DATA'!D855,SELECTED!$G$4-1,0))</f>
        <v/>
      </c>
    </row>
    <row r="859" spans="1:5" x14ac:dyDescent="0.2">
      <c r="A859" s="126" t="str">
        <f t="shared" si="13"/>
        <v/>
      </c>
      <c r="B859" s="126" t="str">
        <f ca="1">IF($A859&gt;$H$4+1,"",OFFSET('FUNDS DATA'!A856,SELECTED!$G$4-1,0))</f>
        <v/>
      </c>
      <c r="C859" s="100" t="str">
        <f ca="1">IF($A859&gt;$H$4+1,"",OFFSET('FUNDS DATA'!B856,SELECTED!$G$4-1,0))</f>
        <v/>
      </c>
      <c r="D859" s="126" t="str">
        <f ca="1">IF($A859&gt;$H$4+1,"",OFFSET('FUNDS DATA'!C856,SELECTED!$G$4-1,0))</f>
        <v/>
      </c>
      <c r="E859" s="126" t="str">
        <f ca="1">IF($A859&gt;$H$4+1,"",OFFSET('FUNDS DATA'!D856,SELECTED!$G$4-1,0))</f>
        <v/>
      </c>
    </row>
    <row r="860" spans="1:5" x14ac:dyDescent="0.2">
      <c r="A860" s="126" t="str">
        <f t="shared" si="13"/>
        <v/>
      </c>
      <c r="B860" s="126" t="str">
        <f ca="1">IF($A860&gt;$H$4+1,"",OFFSET('FUNDS DATA'!A857,SELECTED!$G$4-1,0))</f>
        <v/>
      </c>
      <c r="C860" s="100" t="str">
        <f ca="1">IF($A860&gt;$H$4+1,"",OFFSET('FUNDS DATA'!B857,SELECTED!$G$4-1,0))</f>
        <v/>
      </c>
      <c r="D860" s="126" t="str">
        <f ca="1">IF($A860&gt;$H$4+1,"",OFFSET('FUNDS DATA'!C857,SELECTED!$G$4-1,0))</f>
        <v/>
      </c>
      <c r="E860" s="126" t="str">
        <f ca="1">IF($A860&gt;$H$4+1,"",OFFSET('FUNDS DATA'!D857,SELECTED!$G$4-1,0))</f>
        <v/>
      </c>
    </row>
    <row r="861" spans="1:5" x14ac:dyDescent="0.2">
      <c r="A861" s="126" t="str">
        <f t="shared" si="13"/>
        <v/>
      </c>
      <c r="B861" s="126" t="str">
        <f ca="1">IF($A861&gt;$H$4+1,"",OFFSET('FUNDS DATA'!A858,SELECTED!$G$4-1,0))</f>
        <v/>
      </c>
      <c r="C861" s="100" t="str">
        <f ca="1">IF($A861&gt;$H$4+1,"",OFFSET('FUNDS DATA'!B858,SELECTED!$G$4-1,0))</f>
        <v/>
      </c>
      <c r="D861" s="126" t="str">
        <f ca="1">IF($A861&gt;$H$4+1,"",OFFSET('FUNDS DATA'!C858,SELECTED!$G$4-1,0))</f>
        <v/>
      </c>
      <c r="E861" s="126" t="str">
        <f ca="1">IF($A861&gt;$H$4+1,"",OFFSET('FUNDS DATA'!D858,SELECTED!$G$4-1,0))</f>
        <v/>
      </c>
    </row>
    <row r="862" spans="1:5" x14ac:dyDescent="0.2">
      <c r="A862" s="126" t="str">
        <f t="shared" si="13"/>
        <v/>
      </c>
      <c r="B862" s="126" t="str">
        <f ca="1">IF($A862&gt;$H$4+1,"",OFFSET('FUNDS DATA'!A859,SELECTED!$G$4-1,0))</f>
        <v/>
      </c>
      <c r="C862" s="100" t="str">
        <f ca="1">IF($A862&gt;$H$4+1,"",OFFSET('FUNDS DATA'!B859,SELECTED!$G$4-1,0))</f>
        <v/>
      </c>
      <c r="D862" s="126" t="str">
        <f ca="1">IF($A862&gt;$H$4+1,"",OFFSET('FUNDS DATA'!C859,SELECTED!$G$4-1,0))</f>
        <v/>
      </c>
      <c r="E862" s="126" t="str">
        <f ca="1">IF($A862&gt;$H$4+1,"",OFFSET('FUNDS DATA'!D859,SELECTED!$G$4-1,0))</f>
        <v/>
      </c>
    </row>
    <row r="863" spans="1:5" x14ac:dyDescent="0.2">
      <c r="A863" s="126" t="str">
        <f t="shared" si="13"/>
        <v/>
      </c>
      <c r="B863" s="126" t="str">
        <f ca="1">IF($A863&gt;$H$4+1,"",OFFSET('FUNDS DATA'!A860,SELECTED!$G$4-1,0))</f>
        <v/>
      </c>
      <c r="C863" s="100" t="str">
        <f ca="1">IF($A863&gt;$H$4+1,"",OFFSET('FUNDS DATA'!B860,SELECTED!$G$4-1,0))</f>
        <v/>
      </c>
      <c r="D863" s="126" t="str">
        <f ca="1">IF($A863&gt;$H$4+1,"",OFFSET('FUNDS DATA'!C860,SELECTED!$G$4-1,0))</f>
        <v/>
      </c>
      <c r="E863" s="126" t="str">
        <f ca="1">IF($A863&gt;$H$4+1,"",OFFSET('FUNDS DATA'!D860,SELECTED!$G$4-1,0))</f>
        <v/>
      </c>
    </row>
    <row r="864" spans="1:5" x14ac:dyDescent="0.2">
      <c r="A864" s="126" t="str">
        <f t="shared" si="13"/>
        <v/>
      </c>
      <c r="B864" s="126" t="str">
        <f ca="1">IF($A864&gt;$H$4+1,"",OFFSET('FUNDS DATA'!A861,SELECTED!$G$4-1,0))</f>
        <v/>
      </c>
      <c r="C864" s="100" t="str">
        <f ca="1">IF($A864&gt;$H$4+1,"",OFFSET('FUNDS DATA'!B861,SELECTED!$G$4-1,0))</f>
        <v/>
      </c>
      <c r="D864" s="126" t="str">
        <f ca="1">IF($A864&gt;$H$4+1,"",OFFSET('FUNDS DATA'!C861,SELECTED!$G$4-1,0))</f>
        <v/>
      </c>
      <c r="E864" s="126" t="str">
        <f ca="1">IF($A864&gt;$H$4+1,"",OFFSET('FUNDS DATA'!D861,SELECTED!$G$4-1,0))</f>
        <v/>
      </c>
    </row>
    <row r="865" spans="1:5" x14ac:dyDescent="0.2">
      <c r="A865" s="126" t="str">
        <f t="shared" si="13"/>
        <v/>
      </c>
      <c r="B865" s="126" t="str">
        <f ca="1">IF($A865&gt;$H$4+1,"",OFFSET('FUNDS DATA'!A862,SELECTED!$G$4-1,0))</f>
        <v/>
      </c>
      <c r="C865" s="100" t="str">
        <f ca="1">IF($A865&gt;$H$4+1,"",OFFSET('FUNDS DATA'!B862,SELECTED!$G$4-1,0))</f>
        <v/>
      </c>
      <c r="D865" s="126" t="str">
        <f ca="1">IF($A865&gt;$H$4+1,"",OFFSET('FUNDS DATA'!C862,SELECTED!$G$4-1,0))</f>
        <v/>
      </c>
      <c r="E865" s="126" t="str">
        <f ca="1">IF($A865&gt;$H$4+1,"",OFFSET('FUNDS DATA'!D862,SELECTED!$G$4-1,0))</f>
        <v/>
      </c>
    </row>
    <row r="866" spans="1:5" x14ac:dyDescent="0.2">
      <c r="A866" s="126" t="str">
        <f t="shared" si="13"/>
        <v/>
      </c>
      <c r="B866" s="126" t="str">
        <f ca="1">IF($A866&gt;$H$4+1,"",OFFSET('FUNDS DATA'!A863,SELECTED!$G$4-1,0))</f>
        <v/>
      </c>
      <c r="C866" s="100" t="str">
        <f ca="1">IF($A866&gt;$H$4+1,"",OFFSET('FUNDS DATA'!B863,SELECTED!$G$4-1,0))</f>
        <v/>
      </c>
      <c r="D866" s="126" t="str">
        <f ca="1">IF($A866&gt;$H$4+1,"",OFFSET('FUNDS DATA'!C863,SELECTED!$G$4-1,0))</f>
        <v/>
      </c>
      <c r="E866" s="126" t="str">
        <f ca="1">IF($A866&gt;$H$4+1,"",OFFSET('FUNDS DATA'!D863,SELECTED!$G$4-1,0))</f>
        <v/>
      </c>
    </row>
    <row r="867" spans="1:5" x14ac:dyDescent="0.2">
      <c r="A867" s="126" t="str">
        <f t="shared" si="13"/>
        <v/>
      </c>
      <c r="B867" s="126" t="str">
        <f ca="1">IF($A867&gt;$H$4+1,"",OFFSET('FUNDS DATA'!A864,SELECTED!$G$4-1,0))</f>
        <v/>
      </c>
      <c r="C867" s="100" t="str">
        <f ca="1">IF($A867&gt;$H$4+1,"",OFFSET('FUNDS DATA'!B864,SELECTED!$G$4-1,0))</f>
        <v/>
      </c>
      <c r="D867" s="126" t="str">
        <f ca="1">IF($A867&gt;$H$4+1,"",OFFSET('FUNDS DATA'!C864,SELECTED!$G$4-1,0))</f>
        <v/>
      </c>
      <c r="E867" s="126" t="str">
        <f ca="1">IF($A867&gt;$H$4+1,"",OFFSET('FUNDS DATA'!D864,SELECTED!$G$4-1,0))</f>
        <v/>
      </c>
    </row>
    <row r="868" spans="1:5" x14ac:dyDescent="0.2">
      <c r="A868" s="126" t="str">
        <f t="shared" si="13"/>
        <v/>
      </c>
      <c r="B868" s="126" t="str">
        <f ca="1">IF($A868&gt;$H$4+1,"",OFFSET('FUNDS DATA'!A865,SELECTED!$G$4-1,0))</f>
        <v/>
      </c>
      <c r="C868" s="100" t="str">
        <f ca="1">IF($A868&gt;$H$4+1,"",OFFSET('FUNDS DATA'!B865,SELECTED!$G$4-1,0))</f>
        <v/>
      </c>
      <c r="D868" s="126" t="str">
        <f ca="1">IF($A868&gt;$H$4+1,"",OFFSET('FUNDS DATA'!C865,SELECTED!$G$4-1,0))</f>
        <v/>
      </c>
      <c r="E868" s="126" t="str">
        <f ca="1">IF($A868&gt;$H$4+1,"",OFFSET('FUNDS DATA'!D865,SELECTED!$G$4-1,0))</f>
        <v/>
      </c>
    </row>
    <row r="869" spans="1:5" x14ac:dyDescent="0.2">
      <c r="A869" s="126" t="str">
        <f t="shared" si="13"/>
        <v/>
      </c>
      <c r="B869" s="126" t="str">
        <f ca="1">IF($A869&gt;$H$4+1,"",OFFSET('FUNDS DATA'!A866,SELECTED!$G$4-1,0))</f>
        <v/>
      </c>
      <c r="C869" s="100" t="str">
        <f ca="1">IF($A869&gt;$H$4+1,"",OFFSET('FUNDS DATA'!B866,SELECTED!$G$4-1,0))</f>
        <v/>
      </c>
      <c r="D869" s="126" t="str">
        <f ca="1">IF($A869&gt;$H$4+1,"",OFFSET('FUNDS DATA'!C866,SELECTED!$G$4-1,0))</f>
        <v/>
      </c>
      <c r="E869" s="126" t="str">
        <f ca="1">IF($A869&gt;$H$4+1,"",OFFSET('FUNDS DATA'!D866,SELECTED!$G$4-1,0))</f>
        <v/>
      </c>
    </row>
    <row r="870" spans="1:5" x14ac:dyDescent="0.2">
      <c r="A870" s="126" t="str">
        <f t="shared" si="13"/>
        <v/>
      </c>
      <c r="B870" s="126" t="str">
        <f ca="1">IF($A870&gt;$H$4+1,"",OFFSET('FUNDS DATA'!A867,SELECTED!$G$4-1,0))</f>
        <v/>
      </c>
      <c r="C870" s="100" t="str">
        <f ca="1">IF($A870&gt;$H$4+1,"",OFFSET('FUNDS DATA'!B867,SELECTED!$G$4-1,0))</f>
        <v/>
      </c>
      <c r="D870" s="126" t="str">
        <f ca="1">IF($A870&gt;$H$4+1,"",OFFSET('FUNDS DATA'!C867,SELECTED!$G$4-1,0))</f>
        <v/>
      </c>
      <c r="E870" s="126" t="str">
        <f ca="1">IF($A870&gt;$H$4+1,"",OFFSET('FUNDS DATA'!D867,SELECTED!$G$4-1,0))</f>
        <v/>
      </c>
    </row>
    <row r="871" spans="1:5" x14ac:dyDescent="0.2">
      <c r="A871" s="126" t="str">
        <f t="shared" si="13"/>
        <v/>
      </c>
      <c r="B871" s="126" t="str">
        <f ca="1">IF($A871&gt;$H$4+1,"",OFFSET('FUNDS DATA'!A868,SELECTED!$G$4-1,0))</f>
        <v/>
      </c>
      <c r="C871" s="100" t="str">
        <f ca="1">IF($A871&gt;$H$4+1,"",OFFSET('FUNDS DATA'!B868,SELECTED!$G$4-1,0))</f>
        <v/>
      </c>
      <c r="D871" s="126" t="str">
        <f ca="1">IF($A871&gt;$H$4+1,"",OFFSET('FUNDS DATA'!C868,SELECTED!$G$4-1,0))</f>
        <v/>
      </c>
      <c r="E871" s="126" t="str">
        <f ca="1">IF($A871&gt;$H$4+1,"",OFFSET('FUNDS DATA'!D868,SELECTED!$G$4-1,0))</f>
        <v/>
      </c>
    </row>
    <row r="872" spans="1:5" x14ac:dyDescent="0.2">
      <c r="A872" s="126" t="str">
        <f t="shared" si="13"/>
        <v/>
      </c>
      <c r="B872" s="126" t="str">
        <f ca="1">IF($A872&gt;$H$4+1,"",OFFSET('FUNDS DATA'!A869,SELECTED!$G$4-1,0))</f>
        <v/>
      </c>
      <c r="C872" s="100" t="str">
        <f ca="1">IF($A872&gt;$H$4+1,"",OFFSET('FUNDS DATA'!B869,SELECTED!$G$4-1,0))</f>
        <v/>
      </c>
      <c r="D872" s="126" t="str">
        <f ca="1">IF($A872&gt;$H$4+1,"",OFFSET('FUNDS DATA'!C869,SELECTED!$G$4-1,0))</f>
        <v/>
      </c>
      <c r="E872" s="126" t="str">
        <f ca="1">IF($A872&gt;$H$4+1,"",OFFSET('FUNDS DATA'!D869,SELECTED!$G$4-1,0))</f>
        <v/>
      </c>
    </row>
    <row r="873" spans="1:5" x14ac:dyDescent="0.2">
      <c r="A873" s="126" t="str">
        <f t="shared" si="13"/>
        <v/>
      </c>
      <c r="B873" s="126" t="str">
        <f ca="1">IF($A873&gt;$H$4+1,"",OFFSET('FUNDS DATA'!A870,SELECTED!$G$4-1,0))</f>
        <v/>
      </c>
      <c r="C873" s="100" t="str">
        <f ca="1">IF($A873&gt;$H$4+1,"",OFFSET('FUNDS DATA'!B870,SELECTED!$G$4-1,0))</f>
        <v/>
      </c>
      <c r="D873" s="126" t="str">
        <f ca="1">IF($A873&gt;$H$4+1,"",OFFSET('FUNDS DATA'!C870,SELECTED!$G$4-1,0))</f>
        <v/>
      </c>
      <c r="E873" s="126" t="str">
        <f ca="1">IF($A873&gt;$H$4+1,"",OFFSET('FUNDS DATA'!D870,SELECTED!$G$4-1,0))</f>
        <v/>
      </c>
    </row>
    <row r="874" spans="1:5" x14ac:dyDescent="0.2">
      <c r="A874" s="126" t="str">
        <f t="shared" si="13"/>
        <v/>
      </c>
      <c r="B874" s="126" t="str">
        <f ca="1">IF($A874&gt;$H$4+1,"",OFFSET('FUNDS DATA'!A871,SELECTED!$G$4-1,0))</f>
        <v/>
      </c>
      <c r="C874" s="100" t="str">
        <f ca="1">IF($A874&gt;$H$4+1,"",OFFSET('FUNDS DATA'!B871,SELECTED!$G$4-1,0))</f>
        <v/>
      </c>
      <c r="D874" s="126" t="str">
        <f ca="1">IF($A874&gt;$H$4+1,"",OFFSET('FUNDS DATA'!C871,SELECTED!$G$4-1,0))</f>
        <v/>
      </c>
      <c r="E874" s="126" t="str">
        <f ca="1">IF($A874&gt;$H$4+1,"",OFFSET('FUNDS DATA'!D871,SELECTED!$G$4-1,0))</f>
        <v/>
      </c>
    </row>
    <row r="875" spans="1:5" x14ac:dyDescent="0.2">
      <c r="A875" s="126" t="str">
        <f t="shared" si="13"/>
        <v/>
      </c>
      <c r="B875" s="126" t="str">
        <f ca="1">IF($A875&gt;$H$4+1,"",OFFSET('FUNDS DATA'!A872,SELECTED!$G$4-1,0))</f>
        <v/>
      </c>
      <c r="C875" s="100" t="str">
        <f ca="1">IF($A875&gt;$H$4+1,"",OFFSET('FUNDS DATA'!B872,SELECTED!$G$4-1,0))</f>
        <v/>
      </c>
      <c r="D875" s="126" t="str">
        <f ca="1">IF($A875&gt;$H$4+1,"",OFFSET('FUNDS DATA'!C872,SELECTED!$G$4-1,0))</f>
        <v/>
      </c>
      <c r="E875" s="126" t="str">
        <f ca="1">IF($A875&gt;$H$4+1,"",OFFSET('FUNDS DATA'!D872,SELECTED!$G$4-1,0))</f>
        <v/>
      </c>
    </row>
    <row r="876" spans="1:5" x14ac:dyDescent="0.2">
      <c r="A876" s="126" t="str">
        <f t="shared" si="13"/>
        <v/>
      </c>
      <c r="B876" s="126" t="str">
        <f ca="1">IF($A876&gt;$H$4+1,"",OFFSET('FUNDS DATA'!A873,SELECTED!$G$4-1,0))</f>
        <v/>
      </c>
      <c r="C876" s="100" t="str">
        <f ca="1">IF($A876&gt;$H$4+1,"",OFFSET('FUNDS DATA'!B873,SELECTED!$G$4-1,0))</f>
        <v/>
      </c>
      <c r="D876" s="126" t="str">
        <f ca="1">IF($A876&gt;$H$4+1,"",OFFSET('FUNDS DATA'!C873,SELECTED!$G$4-1,0))</f>
        <v/>
      </c>
      <c r="E876" s="126" t="str">
        <f ca="1">IF($A876&gt;$H$4+1,"",OFFSET('FUNDS DATA'!D873,SELECTED!$G$4-1,0))</f>
        <v/>
      </c>
    </row>
    <row r="877" spans="1:5" x14ac:dyDescent="0.2">
      <c r="A877" s="126" t="str">
        <f t="shared" si="13"/>
        <v/>
      </c>
      <c r="B877" s="126" t="str">
        <f ca="1">IF($A877&gt;$H$4+1,"",OFFSET('FUNDS DATA'!A874,SELECTED!$G$4-1,0))</f>
        <v/>
      </c>
      <c r="C877" s="100" t="str">
        <f ca="1">IF($A877&gt;$H$4+1,"",OFFSET('FUNDS DATA'!B874,SELECTED!$G$4-1,0))</f>
        <v/>
      </c>
      <c r="D877" s="126" t="str">
        <f ca="1">IF($A877&gt;$H$4+1,"",OFFSET('FUNDS DATA'!C874,SELECTED!$G$4-1,0))</f>
        <v/>
      </c>
      <c r="E877" s="126" t="str">
        <f ca="1">IF($A877&gt;$H$4+1,"",OFFSET('FUNDS DATA'!D874,SELECTED!$G$4-1,0))</f>
        <v/>
      </c>
    </row>
    <row r="878" spans="1:5" x14ac:dyDescent="0.2">
      <c r="A878" s="126" t="str">
        <f t="shared" si="13"/>
        <v/>
      </c>
      <c r="B878" s="126" t="str">
        <f ca="1">IF($A878&gt;$H$4+1,"",OFFSET('FUNDS DATA'!A875,SELECTED!$G$4-1,0))</f>
        <v/>
      </c>
      <c r="C878" s="100" t="str">
        <f ca="1">IF($A878&gt;$H$4+1,"",OFFSET('FUNDS DATA'!B875,SELECTED!$G$4-1,0))</f>
        <v/>
      </c>
      <c r="D878" s="126" t="str">
        <f ca="1">IF($A878&gt;$H$4+1,"",OFFSET('FUNDS DATA'!C875,SELECTED!$G$4-1,0))</f>
        <v/>
      </c>
      <c r="E878" s="126" t="str">
        <f ca="1">IF($A878&gt;$H$4+1,"",OFFSET('FUNDS DATA'!D875,SELECTED!$G$4-1,0))</f>
        <v/>
      </c>
    </row>
    <row r="879" spans="1:5" x14ac:dyDescent="0.2">
      <c r="A879" s="126" t="str">
        <f t="shared" si="13"/>
        <v/>
      </c>
      <c r="B879" s="126" t="str">
        <f ca="1">IF($A879&gt;$H$4+1,"",OFFSET('FUNDS DATA'!A876,SELECTED!$G$4-1,0))</f>
        <v/>
      </c>
      <c r="C879" s="100" t="str">
        <f ca="1">IF($A879&gt;$H$4+1,"",OFFSET('FUNDS DATA'!B876,SELECTED!$G$4-1,0))</f>
        <v/>
      </c>
      <c r="D879" s="126" t="str">
        <f ca="1">IF($A879&gt;$H$4+1,"",OFFSET('FUNDS DATA'!C876,SELECTED!$G$4-1,0))</f>
        <v/>
      </c>
      <c r="E879" s="126" t="str">
        <f ca="1">IF($A879&gt;$H$4+1,"",OFFSET('FUNDS DATA'!D876,SELECTED!$G$4-1,0))</f>
        <v/>
      </c>
    </row>
    <row r="880" spans="1:5" x14ac:dyDescent="0.2">
      <c r="A880" s="126" t="str">
        <f t="shared" si="13"/>
        <v/>
      </c>
      <c r="B880" s="126" t="str">
        <f ca="1">IF($A880&gt;$H$4+1,"",OFFSET('FUNDS DATA'!A877,SELECTED!$G$4-1,0))</f>
        <v/>
      </c>
      <c r="C880" s="100" t="str">
        <f ca="1">IF($A880&gt;$H$4+1,"",OFFSET('FUNDS DATA'!B877,SELECTED!$G$4-1,0))</f>
        <v/>
      </c>
      <c r="D880" s="126" t="str">
        <f ca="1">IF($A880&gt;$H$4+1,"",OFFSET('FUNDS DATA'!C877,SELECTED!$G$4-1,0))</f>
        <v/>
      </c>
      <c r="E880" s="126" t="str">
        <f ca="1">IF($A880&gt;$H$4+1,"",OFFSET('FUNDS DATA'!D877,SELECTED!$G$4-1,0))</f>
        <v/>
      </c>
    </row>
    <row r="881" spans="1:5" x14ac:dyDescent="0.2">
      <c r="A881" s="126" t="str">
        <f t="shared" si="13"/>
        <v/>
      </c>
      <c r="B881" s="126" t="str">
        <f ca="1">IF($A881&gt;$H$4+1,"",OFFSET('FUNDS DATA'!A878,SELECTED!$G$4-1,0))</f>
        <v/>
      </c>
      <c r="C881" s="100" t="str">
        <f ca="1">IF($A881&gt;$H$4+1,"",OFFSET('FUNDS DATA'!B878,SELECTED!$G$4-1,0))</f>
        <v/>
      </c>
      <c r="D881" s="126" t="str">
        <f ca="1">IF($A881&gt;$H$4+1,"",OFFSET('FUNDS DATA'!C878,SELECTED!$G$4-1,0))</f>
        <v/>
      </c>
      <c r="E881" s="126" t="str">
        <f ca="1">IF($A881&gt;$H$4+1,"",OFFSET('FUNDS DATA'!D878,SELECTED!$G$4-1,0))</f>
        <v/>
      </c>
    </row>
    <row r="882" spans="1:5" x14ac:dyDescent="0.2">
      <c r="A882" s="126" t="str">
        <f t="shared" si="13"/>
        <v/>
      </c>
      <c r="B882" s="126" t="str">
        <f ca="1">IF($A882&gt;$H$4+1,"",OFFSET('FUNDS DATA'!A879,SELECTED!$G$4-1,0))</f>
        <v/>
      </c>
      <c r="C882" s="100" t="str">
        <f ca="1">IF($A882&gt;$H$4+1,"",OFFSET('FUNDS DATA'!B879,SELECTED!$G$4-1,0))</f>
        <v/>
      </c>
      <c r="D882" s="126" t="str">
        <f ca="1">IF($A882&gt;$H$4+1,"",OFFSET('FUNDS DATA'!C879,SELECTED!$G$4-1,0))</f>
        <v/>
      </c>
      <c r="E882" s="126" t="str">
        <f ca="1">IF($A882&gt;$H$4+1,"",OFFSET('FUNDS DATA'!D879,SELECTED!$G$4-1,0))</f>
        <v/>
      </c>
    </row>
    <row r="883" spans="1:5" x14ac:dyDescent="0.2">
      <c r="A883" s="126" t="str">
        <f t="shared" si="13"/>
        <v/>
      </c>
      <c r="B883" s="126" t="str">
        <f ca="1">IF($A883&gt;$H$4+1,"",OFFSET('FUNDS DATA'!A880,SELECTED!$G$4-1,0))</f>
        <v/>
      </c>
      <c r="C883" s="100" t="str">
        <f ca="1">IF($A883&gt;$H$4+1,"",OFFSET('FUNDS DATA'!B880,SELECTED!$G$4-1,0))</f>
        <v/>
      </c>
      <c r="D883" s="126" t="str">
        <f ca="1">IF($A883&gt;$H$4+1,"",OFFSET('FUNDS DATA'!C880,SELECTED!$G$4-1,0))</f>
        <v/>
      </c>
      <c r="E883" s="126" t="str">
        <f ca="1">IF($A883&gt;$H$4+1,"",OFFSET('FUNDS DATA'!D880,SELECTED!$G$4-1,0))</f>
        <v/>
      </c>
    </row>
    <row r="884" spans="1:5" x14ac:dyDescent="0.2">
      <c r="A884" s="126" t="str">
        <f t="shared" si="13"/>
        <v/>
      </c>
      <c r="B884" s="126" t="str">
        <f ca="1">IF($A884&gt;$H$4+1,"",OFFSET('FUNDS DATA'!A881,SELECTED!$G$4-1,0))</f>
        <v/>
      </c>
      <c r="C884" s="100" t="str">
        <f ca="1">IF($A884&gt;$H$4+1,"",OFFSET('FUNDS DATA'!B881,SELECTED!$G$4-1,0))</f>
        <v/>
      </c>
      <c r="D884" s="126" t="str">
        <f ca="1">IF($A884&gt;$H$4+1,"",OFFSET('FUNDS DATA'!C881,SELECTED!$G$4-1,0))</f>
        <v/>
      </c>
      <c r="E884" s="126" t="str">
        <f ca="1">IF($A884&gt;$H$4+1,"",OFFSET('FUNDS DATA'!D881,SELECTED!$G$4-1,0))</f>
        <v/>
      </c>
    </row>
    <row r="885" spans="1:5" x14ac:dyDescent="0.2">
      <c r="A885" s="126" t="str">
        <f t="shared" si="13"/>
        <v/>
      </c>
      <c r="B885" s="126" t="str">
        <f ca="1">IF($A885&gt;$H$4+1,"",OFFSET('FUNDS DATA'!A882,SELECTED!$G$4-1,0))</f>
        <v/>
      </c>
      <c r="C885" s="100" t="str">
        <f ca="1">IF($A885&gt;$H$4+1,"",OFFSET('FUNDS DATA'!B882,SELECTED!$G$4-1,0))</f>
        <v/>
      </c>
      <c r="D885" s="126" t="str">
        <f ca="1">IF($A885&gt;$H$4+1,"",OFFSET('FUNDS DATA'!C882,SELECTED!$G$4-1,0))</f>
        <v/>
      </c>
      <c r="E885" s="126" t="str">
        <f ca="1">IF($A885&gt;$H$4+1,"",OFFSET('FUNDS DATA'!D882,SELECTED!$G$4-1,0))</f>
        <v/>
      </c>
    </row>
    <row r="886" spans="1:5" x14ac:dyDescent="0.2">
      <c r="A886" s="126" t="str">
        <f t="shared" si="13"/>
        <v/>
      </c>
      <c r="B886" s="126" t="str">
        <f ca="1">IF($A886&gt;$H$4+1,"",OFFSET('FUNDS DATA'!A883,SELECTED!$G$4-1,0))</f>
        <v/>
      </c>
      <c r="C886" s="100" t="str">
        <f ca="1">IF($A886&gt;$H$4+1,"",OFFSET('FUNDS DATA'!B883,SELECTED!$G$4-1,0))</f>
        <v/>
      </c>
      <c r="D886" s="126" t="str">
        <f ca="1">IF($A886&gt;$H$4+1,"",OFFSET('FUNDS DATA'!C883,SELECTED!$G$4-1,0))</f>
        <v/>
      </c>
      <c r="E886" s="126" t="str">
        <f ca="1">IF($A886&gt;$H$4+1,"",OFFSET('FUNDS DATA'!D883,SELECTED!$G$4-1,0))</f>
        <v/>
      </c>
    </row>
    <row r="887" spans="1:5" x14ac:dyDescent="0.2">
      <c r="A887" s="126" t="str">
        <f t="shared" si="13"/>
        <v/>
      </c>
      <c r="B887" s="126" t="str">
        <f ca="1">IF($A887&gt;$H$4+1,"",OFFSET('FUNDS DATA'!A884,SELECTED!$G$4-1,0))</f>
        <v/>
      </c>
      <c r="C887" s="100" t="str">
        <f ca="1">IF($A887&gt;$H$4+1,"",OFFSET('FUNDS DATA'!B884,SELECTED!$G$4-1,0))</f>
        <v/>
      </c>
      <c r="D887" s="126" t="str">
        <f ca="1">IF($A887&gt;$H$4+1,"",OFFSET('FUNDS DATA'!C884,SELECTED!$G$4-1,0))</f>
        <v/>
      </c>
      <c r="E887" s="126" t="str">
        <f ca="1">IF($A887&gt;$H$4+1,"",OFFSET('FUNDS DATA'!D884,SELECTED!$G$4-1,0))</f>
        <v/>
      </c>
    </row>
    <row r="888" spans="1:5" x14ac:dyDescent="0.2">
      <c r="A888" s="126" t="str">
        <f t="shared" si="13"/>
        <v/>
      </c>
      <c r="B888" s="126" t="str">
        <f ca="1">IF($A888&gt;$H$4+1,"",OFFSET('FUNDS DATA'!A885,SELECTED!$G$4-1,0))</f>
        <v/>
      </c>
      <c r="C888" s="100" t="str">
        <f ca="1">IF($A888&gt;$H$4+1,"",OFFSET('FUNDS DATA'!B885,SELECTED!$G$4-1,0))</f>
        <v/>
      </c>
      <c r="D888" s="126" t="str">
        <f ca="1">IF($A888&gt;$H$4+1,"",OFFSET('FUNDS DATA'!C885,SELECTED!$G$4-1,0))</f>
        <v/>
      </c>
      <c r="E888" s="126" t="str">
        <f ca="1">IF($A888&gt;$H$4+1,"",OFFSET('FUNDS DATA'!D885,SELECTED!$G$4-1,0))</f>
        <v/>
      </c>
    </row>
    <row r="889" spans="1:5" x14ac:dyDescent="0.2">
      <c r="A889" s="126" t="str">
        <f t="shared" si="13"/>
        <v/>
      </c>
      <c r="B889" s="126" t="str">
        <f ca="1">IF($A889&gt;$H$4+1,"",OFFSET('FUNDS DATA'!A886,SELECTED!$G$4-1,0))</f>
        <v/>
      </c>
      <c r="C889" s="100" t="str">
        <f ca="1">IF($A889&gt;$H$4+1,"",OFFSET('FUNDS DATA'!B886,SELECTED!$G$4-1,0))</f>
        <v/>
      </c>
      <c r="D889" s="126" t="str">
        <f ca="1">IF($A889&gt;$H$4+1,"",OFFSET('FUNDS DATA'!C886,SELECTED!$G$4-1,0))</f>
        <v/>
      </c>
      <c r="E889" s="126" t="str">
        <f ca="1">IF($A889&gt;$H$4+1,"",OFFSET('FUNDS DATA'!D886,SELECTED!$G$4-1,0))</f>
        <v/>
      </c>
    </row>
    <row r="890" spans="1:5" x14ac:dyDescent="0.2">
      <c r="A890" s="126" t="str">
        <f t="shared" si="13"/>
        <v/>
      </c>
      <c r="B890" s="126" t="str">
        <f ca="1">IF($A890&gt;$H$4+1,"",OFFSET('FUNDS DATA'!A887,SELECTED!$G$4-1,0))</f>
        <v/>
      </c>
      <c r="C890" s="100" t="str">
        <f ca="1">IF($A890&gt;$H$4+1,"",OFFSET('FUNDS DATA'!B887,SELECTED!$G$4-1,0))</f>
        <v/>
      </c>
      <c r="D890" s="126" t="str">
        <f ca="1">IF($A890&gt;$H$4+1,"",OFFSET('FUNDS DATA'!C887,SELECTED!$G$4-1,0))</f>
        <v/>
      </c>
      <c r="E890" s="126" t="str">
        <f ca="1">IF($A890&gt;$H$4+1,"",OFFSET('FUNDS DATA'!D887,SELECTED!$G$4-1,0))</f>
        <v/>
      </c>
    </row>
    <row r="891" spans="1:5" x14ac:dyDescent="0.2">
      <c r="A891" s="126" t="str">
        <f t="shared" si="13"/>
        <v/>
      </c>
      <c r="B891" s="126" t="str">
        <f ca="1">IF($A891&gt;$H$4+1,"",OFFSET('FUNDS DATA'!A888,SELECTED!$G$4-1,0))</f>
        <v/>
      </c>
      <c r="C891" s="100" t="str">
        <f ca="1">IF($A891&gt;$H$4+1,"",OFFSET('FUNDS DATA'!B888,SELECTED!$G$4-1,0))</f>
        <v/>
      </c>
      <c r="D891" s="126" t="str">
        <f ca="1">IF($A891&gt;$H$4+1,"",OFFSET('FUNDS DATA'!C888,SELECTED!$G$4-1,0))</f>
        <v/>
      </c>
      <c r="E891" s="126" t="str">
        <f ca="1">IF($A891&gt;$H$4+1,"",OFFSET('FUNDS DATA'!D888,SELECTED!$G$4-1,0))</f>
        <v/>
      </c>
    </row>
    <row r="892" spans="1:5" x14ac:dyDescent="0.2">
      <c r="A892" s="126" t="str">
        <f t="shared" si="13"/>
        <v/>
      </c>
      <c r="B892" s="126" t="str">
        <f ca="1">IF($A892&gt;$H$4+1,"",OFFSET('FUNDS DATA'!A889,SELECTED!$G$4-1,0))</f>
        <v/>
      </c>
      <c r="C892" s="100" t="str">
        <f ca="1">IF($A892&gt;$H$4+1,"",OFFSET('FUNDS DATA'!B889,SELECTED!$G$4-1,0))</f>
        <v/>
      </c>
      <c r="D892" s="126" t="str">
        <f ca="1">IF($A892&gt;$H$4+1,"",OFFSET('FUNDS DATA'!C889,SELECTED!$G$4-1,0))</f>
        <v/>
      </c>
      <c r="E892" s="126" t="str">
        <f ca="1">IF($A892&gt;$H$4+1,"",OFFSET('FUNDS DATA'!D889,SELECTED!$G$4-1,0))</f>
        <v/>
      </c>
    </row>
    <row r="893" spans="1:5" x14ac:dyDescent="0.2">
      <c r="A893" s="126" t="str">
        <f t="shared" si="13"/>
        <v/>
      </c>
      <c r="B893" s="126" t="str">
        <f ca="1">IF($A893&gt;$H$4+1,"",OFFSET('FUNDS DATA'!A890,SELECTED!$G$4-1,0))</f>
        <v/>
      </c>
      <c r="C893" s="100" t="str">
        <f ca="1">IF($A893&gt;$H$4+1,"",OFFSET('FUNDS DATA'!B890,SELECTED!$G$4-1,0))</f>
        <v/>
      </c>
      <c r="D893" s="126" t="str">
        <f ca="1">IF($A893&gt;$H$4+1,"",OFFSET('FUNDS DATA'!C890,SELECTED!$G$4-1,0))</f>
        <v/>
      </c>
      <c r="E893" s="126" t="str">
        <f ca="1">IF($A893&gt;$H$4+1,"",OFFSET('FUNDS DATA'!D890,SELECTED!$G$4-1,0))</f>
        <v/>
      </c>
    </row>
    <row r="894" spans="1:5" x14ac:dyDescent="0.2">
      <c r="A894" s="126" t="str">
        <f t="shared" si="13"/>
        <v/>
      </c>
      <c r="B894" s="126" t="str">
        <f ca="1">IF($A894&gt;$H$4+1,"",OFFSET('FUNDS DATA'!A891,SELECTED!$G$4-1,0))</f>
        <v/>
      </c>
      <c r="C894" s="100" t="str">
        <f ca="1">IF($A894&gt;$H$4+1,"",OFFSET('FUNDS DATA'!B891,SELECTED!$G$4-1,0))</f>
        <v/>
      </c>
      <c r="D894" s="126" t="str">
        <f ca="1">IF($A894&gt;$H$4+1,"",OFFSET('FUNDS DATA'!C891,SELECTED!$G$4-1,0))</f>
        <v/>
      </c>
      <c r="E894" s="126" t="str">
        <f ca="1">IF($A894&gt;$H$4+1,"",OFFSET('FUNDS DATA'!D891,SELECTED!$G$4-1,0))</f>
        <v/>
      </c>
    </row>
    <row r="895" spans="1:5" x14ac:dyDescent="0.2">
      <c r="A895" s="126" t="str">
        <f t="shared" si="13"/>
        <v/>
      </c>
      <c r="B895" s="126" t="str">
        <f ca="1">IF($A895&gt;$H$4+1,"",OFFSET('FUNDS DATA'!A892,SELECTED!$G$4-1,0))</f>
        <v/>
      </c>
      <c r="C895" s="100" t="str">
        <f ca="1">IF($A895&gt;$H$4+1,"",OFFSET('FUNDS DATA'!B892,SELECTED!$G$4-1,0))</f>
        <v/>
      </c>
      <c r="D895" s="126" t="str">
        <f ca="1">IF($A895&gt;$H$4+1,"",OFFSET('FUNDS DATA'!C892,SELECTED!$G$4-1,0))</f>
        <v/>
      </c>
      <c r="E895" s="126" t="str">
        <f ca="1">IF($A895&gt;$H$4+1,"",OFFSET('FUNDS DATA'!D892,SELECTED!$G$4-1,0))</f>
        <v/>
      </c>
    </row>
    <row r="896" spans="1:5" x14ac:dyDescent="0.2">
      <c r="A896" s="126" t="str">
        <f t="shared" si="13"/>
        <v/>
      </c>
      <c r="B896" s="126" t="str">
        <f ca="1">IF($A896&gt;$H$4+1,"",OFFSET('FUNDS DATA'!A893,SELECTED!$G$4-1,0))</f>
        <v/>
      </c>
      <c r="C896" s="100" t="str">
        <f ca="1">IF($A896&gt;$H$4+1,"",OFFSET('FUNDS DATA'!B893,SELECTED!$G$4-1,0))</f>
        <v/>
      </c>
      <c r="D896" s="126" t="str">
        <f ca="1">IF($A896&gt;$H$4+1,"",OFFSET('FUNDS DATA'!C893,SELECTED!$G$4-1,0))</f>
        <v/>
      </c>
      <c r="E896" s="126" t="str">
        <f ca="1">IF($A896&gt;$H$4+1,"",OFFSET('FUNDS DATA'!D893,SELECTED!$G$4-1,0))</f>
        <v/>
      </c>
    </row>
    <row r="897" spans="1:5" x14ac:dyDescent="0.2">
      <c r="A897" s="126" t="str">
        <f t="shared" si="13"/>
        <v/>
      </c>
      <c r="B897" s="126" t="str">
        <f ca="1">IF($A897&gt;$H$4+1,"",OFFSET('FUNDS DATA'!A894,SELECTED!$G$4-1,0))</f>
        <v/>
      </c>
      <c r="C897" s="100" t="str">
        <f ca="1">IF($A897&gt;$H$4+1,"",OFFSET('FUNDS DATA'!B894,SELECTED!$G$4-1,0))</f>
        <v/>
      </c>
      <c r="D897" s="126" t="str">
        <f ca="1">IF($A897&gt;$H$4+1,"",OFFSET('FUNDS DATA'!C894,SELECTED!$G$4-1,0))</f>
        <v/>
      </c>
      <c r="E897" s="126" t="str">
        <f ca="1">IF($A897&gt;$H$4+1,"",OFFSET('FUNDS DATA'!D894,SELECTED!$G$4-1,0))</f>
        <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7576"/>
  <sheetViews>
    <sheetView topLeftCell="A7553" workbookViewId="0">
      <selection activeCell="D7590" sqref="D7590"/>
    </sheetView>
  </sheetViews>
  <sheetFormatPr defaultRowHeight="14.25" x14ac:dyDescent="0.2"/>
  <cols>
    <col min="1" max="1" width="10.85546875" style="99" bestFit="1" customWidth="1"/>
    <col min="2" max="16384" width="9.140625" style="99"/>
  </cols>
  <sheetData>
    <row r="1" spans="1:9" s="126" customFormat="1" ht="15" x14ac:dyDescent="0.25">
      <c r="A1" s="129" t="s">
        <v>137</v>
      </c>
      <c r="B1" s="127"/>
      <c r="C1" s="127"/>
      <c r="D1" s="127"/>
      <c r="E1" s="127"/>
      <c r="F1" s="127"/>
      <c r="G1" s="127"/>
      <c r="H1" s="129"/>
      <c r="I1" s="127"/>
    </row>
    <row r="2" spans="1:9" s="126" customFormat="1" x14ac:dyDescent="0.2"/>
    <row r="3" spans="1:9" ht="15" x14ac:dyDescent="0.25">
      <c r="A3" s="103" t="s">
        <v>47</v>
      </c>
      <c r="B3" s="103" t="s">
        <v>105</v>
      </c>
      <c r="C3" s="103" t="s">
        <v>106</v>
      </c>
      <c r="D3" s="103" t="s">
        <v>107</v>
      </c>
      <c r="E3" s="103" t="s">
        <v>108</v>
      </c>
      <c r="F3" s="103" t="s">
        <v>109</v>
      </c>
      <c r="G3" s="103" t="s">
        <v>110</v>
      </c>
      <c r="I3" s="103" t="s">
        <v>111</v>
      </c>
    </row>
    <row r="4" spans="1:9" x14ac:dyDescent="0.2">
      <c r="A4" s="100">
        <v>32146</v>
      </c>
      <c r="B4" s="99">
        <v>256.01998900000001</v>
      </c>
      <c r="C4" s="99">
        <v>256.01998900000001</v>
      </c>
      <c r="D4" s="99">
        <v>256.01998900000001</v>
      </c>
      <c r="E4" s="99">
        <v>256.01998900000001</v>
      </c>
      <c r="F4" s="99">
        <v>256.01998900000001</v>
      </c>
      <c r="G4" s="99">
        <v>0</v>
      </c>
      <c r="I4" s="99" t="s">
        <v>112</v>
      </c>
    </row>
    <row r="5" spans="1:9" x14ac:dyDescent="0.2">
      <c r="A5" s="100">
        <v>32147</v>
      </c>
      <c r="B5" s="99">
        <v>258.76998900000001</v>
      </c>
      <c r="C5" s="99">
        <v>258.76998900000001</v>
      </c>
      <c r="D5" s="99">
        <v>258.76998900000001</v>
      </c>
      <c r="E5" s="99">
        <v>258.76998900000001</v>
      </c>
      <c r="F5" s="99">
        <v>258.76998900000001</v>
      </c>
      <c r="G5" s="99">
        <v>0</v>
      </c>
    </row>
    <row r="6" spans="1:9" x14ac:dyDescent="0.2">
      <c r="A6" s="100">
        <v>32148</v>
      </c>
      <c r="B6" s="99">
        <v>259.02999899999998</v>
      </c>
      <c r="C6" s="99">
        <v>259.02999899999998</v>
      </c>
      <c r="D6" s="99">
        <v>259.02999899999998</v>
      </c>
      <c r="E6" s="99">
        <v>259.02999899999998</v>
      </c>
      <c r="F6" s="99">
        <v>259.02999899999998</v>
      </c>
      <c r="G6" s="99">
        <v>0</v>
      </c>
    </row>
    <row r="7" spans="1:9" x14ac:dyDescent="0.2">
      <c r="A7" s="100">
        <v>32149</v>
      </c>
      <c r="B7" s="99">
        <v>261.209991</v>
      </c>
      <c r="C7" s="99">
        <v>261.209991</v>
      </c>
      <c r="D7" s="99">
        <v>261.209991</v>
      </c>
      <c r="E7" s="99">
        <v>261.209991</v>
      </c>
      <c r="F7" s="99">
        <v>261.209991</v>
      </c>
      <c r="G7" s="99">
        <v>0</v>
      </c>
    </row>
    <row r="8" spans="1:9" x14ac:dyDescent="0.2">
      <c r="A8" s="100">
        <v>32150</v>
      </c>
      <c r="B8" s="99">
        <v>243.550003</v>
      </c>
      <c r="C8" s="99">
        <v>243.550003</v>
      </c>
      <c r="D8" s="99">
        <v>243.550003</v>
      </c>
      <c r="E8" s="99">
        <v>243.550003</v>
      </c>
      <c r="F8" s="99">
        <v>243.550003</v>
      </c>
      <c r="G8" s="99">
        <v>0</v>
      </c>
    </row>
    <row r="9" spans="1:9" x14ac:dyDescent="0.2">
      <c r="A9" s="100">
        <v>32153</v>
      </c>
      <c r="B9" s="99">
        <v>247.66999799999999</v>
      </c>
      <c r="C9" s="99">
        <v>247.66999799999999</v>
      </c>
      <c r="D9" s="99">
        <v>247.66999799999999</v>
      </c>
      <c r="E9" s="99">
        <v>247.66999799999999</v>
      </c>
      <c r="F9" s="99">
        <v>247.66999799999999</v>
      </c>
      <c r="G9" s="99">
        <v>0</v>
      </c>
    </row>
    <row r="10" spans="1:9" x14ac:dyDescent="0.2">
      <c r="A10" s="100">
        <v>32154</v>
      </c>
      <c r="B10" s="99">
        <v>245.60000600000001</v>
      </c>
      <c r="C10" s="99">
        <v>245.60000600000001</v>
      </c>
      <c r="D10" s="99">
        <v>245.60000600000001</v>
      </c>
      <c r="E10" s="99">
        <v>245.60000600000001</v>
      </c>
      <c r="F10" s="99">
        <v>245.60000600000001</v>
      </c>
      <c r="G10" s="99">
        <v>0</v>
      </c>
    </row>
    <row r="11" spans="1:9" x14ac:dyDescent="0.2">
      <c r="A11" s="100">
        <v>32155</v>
      </c>
      <c r="B11" s="99">
        <v>246.020004</v>
      </c>
      <c r="C11" s="99">
        <v>246.020004</v>
      </c>
      <c r="D11" s="99">
        <v>246.020004</v>
      </c>
      <c r="E11" s="99">
        <v>246.020004</v>
      </c>
      <c r="F11" s="99">
        <v>246.020004</v>
      </c>
      <c r="G11" s="99">
        <v>0</v>
      </c>
    </row>
    <row r="12" spans="1:9" x14ac:dyDescent="0.2">
      <c r="A12" s="100">
        <v>32156</v>
      </c>
      <c r="B12" s="99">
        <v>246.08999600000001</v>
      </c>
      <c r="C12" s="99">
        <v>246.08999600000001</v>
      </c>
      <c r="D12" s="99">
        <v>246.08999600000001</v>
      </c>
      <c r="E12" s="99">
        <v>246.08999600000001</v>
      </c>
      <c r="F12" s="99">
        <v>246.08999600000001</v>
      </c>
      <c r="G12" s="99">
        <v>0</v>
      </c>
    </row>
    <row r="13" spans="1:9" x14ac:dyDescent="0.2">
      <c r="A13" s="100">
        <v>32157</v>
      </c>
      <c r="B13" s="99">
        <v>252.28999300000001</v>
      </c>
      <c r="C13" s="99">
        <v>252.28999300000001</v>
      </c>
      <c r="D13" s="99">
        <v>252.28999300000001</v>
      </c>
      <c r="E13" s="99">
        <v>252.28999300000001</v>
      </c>
      <c r="F13" s="99">
        <v>252.28999300000001</v>
      </c>
      <c r="G13" s="99">
        <v>0</v>
      </c>
    </row>
    <row r="14" spans="1:9" x14ac:dyDescent="0.2">
      <c r="A14" s="100">
        <v>32160</v>
      </c>
      <c r="B14" s="99">
        <v>252.11999499999999</v>
      </c>
      <c r="C14" s="99">
        <v>252.11999499999999</v>
      </c>
      <c r="D14" s="99">
        <v>252.11999499999999</v>
      </c>
      <c r="E14" s="99">
        <v>252.11999499999999</v>
      </c>
      <c r="F14" s="99">
        <v>252.11999499999999</v>
      </c>
      <c r="G14" s="99">
        <v>0</v>
      </c>
    </row>
    <row r="15" spans="1:9" x14ac:dyDescent="0.2">
      <c r="A15" s="100">
        <v>32161</v>
      </c>
      <c r="B15" s="99">
        <v>249.570007</v>
      </c>
      <c r="C15" s="99">
        <v>249.570007</v>
      </c>
      <c r="D15" s="99">
        <v>249.570007</v>
      </c>
      <c r="E15" s="99">
        <v>249.570007</v>
      </c>
      <c r="F15" s="99">
        <v>249.570007</v>
      </c>
      <c r="G15" s="99">
        <v>0</v>
      </c>
    </row>
    <row r="16" spans="1:9" x14ac:dyDescent="0.2">
      <c r="A16" s="100">
        <v>32162</v>
      </c>
      <c r="B16" s="99">
        <v>242.86999499999999</v>
      </c>
      <c r="C16" s="99">
        <v>242.86999499999999</v>
      </c>
      <c r="D16" s="99">
        <v>242.86999499999999</v>
      </c>
      <c r="E16" s="99">
        <v>242.86999499999999</v>
      </c>
      <c r="F16" s="99">
        <v>242.86999499999999</v>
      </c>
      <c r="G16" s="99">
        <v>0</v>
      </c>
    </row>
    <row r="17" spans="1:7" x14ac:dyDescent="0.2">
      <c r="A17" s="100">
        <v>32163</v>
      </c>
      <c r="B17" s="99">
        <v>243.38000500000001</v>
      </c>
      <c r="C17" s="99">
        <v>243.38000500000001</v>
      </c>
      <c r="D17" s="99">
        <v>243.38000500000001</v>
      </c>
      <c r="E17" s="99">
        <v>243.38000500000001</v>
      </c>
      <c r="F17" s="99">
        <v>243.38000500000001</v>
      </c>
      <c r="G17" s="99">
        <v>0</v>
      </c>
    </row>
    <row r="18" spans="1:7" x14ac:dyDescent="0.2">
      <c r="A18" s="100">
        <v>32164</v>
      </c>
      <c r="B18" s="99">
        <v>246.75</v>
      </c>
      <c r="C18" s="99">
        <v>246.75</v>
      </c>
      <c r="D18" s="99">
        <v>246.75</v>
      </c>
      <c r="E18" s="99">
        <v>246.75</v>
      </c>
      <c r="F18" s="99">
        <v>246.75</v>
      </c>
      <c r="G18" s="99">
        <v>0</v>
      </c>
    </row>
    <row r="19" spans="1:7" x14ac:dyDescent="0.2">
      <c r="A19" s="100">
        <v>32167</v>
      </c>
      <c r="B19" s="99">
        <v>252.509995</v>
      </c>
      <c r="C19" s="99">
        <v>252.509995</v>
      </c>
      <c r="D19" s="99">
        <v>252.509995</v>
      </c>
      <c r="E19" s="99">
        <v>252.509995</v>
      </c>
      <c r="F19" s="99">
        <v>252.509995</v>
      </c>
      <c r="G19" s="99">
        <v>0</v>
      </c>
    </row>
    <row r="20" spans="1:7" x14ac:dyDescent="0.2">
      <c r="A20" s="100">
        <v>32168</v>
      </c>
      <c r="B20" s="99">
        <v>249.949997</v>
      </c>
      <c r="C20" s="99">
        <v>249.949997</v>
      </c>
      <c r="D20" s="99">
        <v>249.949997</v>
      </c>
      <c r="E20" s="99">
        <v>249.949997</v>
      </c>
      <c r="F20" s="99">
        <v>249.949997</v>
      </c>
      <c r="G20" s="99">
        <v>0</v>
      </c>
    </row>
    <row r="21" spans="1:7" x14ac:dyDescent="0.2">
      <c r="A21" s="100">
        <v>32169</v>
      </c>
      <c r="B21" s="99">
        <v>249.759995</v>
      </c>
      <c r="C21" s="99">
        <v>249.759995</v>
      </c>
      <c r="D21" s="99">
        <v>249.759995</v>
      </c>
      <c r="E21" s="99">
        <v>249.759995</v>
      </c>
      <c r="F21" s="99">
        <v>249.759995</v>
      </c>
      <c r="G21" s="99">
        <v>0</v>
      </c>
    </row>
    <row r="22" spans="1:7" x14ac:dyDescent="0.2">
      <c r="A22" s="100">
        <v>32170</v>
      </c>
      <c r="B22" s="99">
        <v>253.66999799999999</v>
      </c>
      <c r="C22" s="99">
        <v>253.66999799999999</v>
      </c>
      <c r="D22" s="99">
        <v>253.66999799999999</v>
      </c>
      <c r="E22" s="99">
        <v>253.66999799999999</v>
      </c>
      <c r="F22" s="99">
        <v>253.66999799999999</v>
      </c>
      <c r="G22" s="99">
        <v>0</v>
      </c>
    </row>
    <row r="23" spans="1:7" x14ac:dyDescent="0.2">
      <c r="A23" s="100">
        <v>32171</v>
      </c>
      <c r="B23" s="99">
        <v>257.47000100000002</v>
      </c>
      <c r="C23" s="99">
        <v>257.47000100000002</v>
      </c>
      <c r="D23" s="99">
        <v>257.47000100000002</v>
      </c>
      <c r="E23" s="99">
        <v>257.47000100000002</v>
      </c>
      <c r="F23" s="99">
        <v>257.47000100000002</v>
      </c>
      <c r="G23" s="99">
        <v>0</v>
      </c>
    </row>
    <row r="24" spans="1:7" x14ac:dyDescent="0.2">
      <c r="A24" s="100">
        <v>32174</v>
      </c>
      <c r="B24" s="99">
        <v>255.509995</v>
      </c>
      <c r="C24" s="99">
        <v>255.509995</v>
      </c>
      <c r="D24" s="99">
        <v>255.509995</v>
      </c>
      <c r="E24" s="99">
        <v>255.509995</v>
      </c>
      <c r="F24" s="99">
        <v>255.509995</v>
      </c>
      <c r="G24" s="99">
        <v>0</v>
      </c>
    </row>
    <row r="25" spans="1:7" x14ac:dyDescent="0.2">
      <c r="A25" s="100">
        <v>32175</v>
      </c>
      <c r="B25" s="99">
        <v>256.14999399999999</v>
      </c>
      <c r="C25" s="99">
        <v>256.14999399999999</v>
      </c>
      <c r="D25" s="99">
        <v>256.14999399999999</v>
      </c>
      <c r="E25" s="99">
        <v>256.14999399999999</v>
      </c>
      <c r="F25" s="99">
        <v>256.14999399999999</v>
      </c>
      <c r="G25" s="99">
        <v>0</v>
      </c>
    </row>
    <row r="26" spans="1:7" x14ac:dyDescent="0.2">
      <c r="A26" s="100">
        <v>32176</v>
      </c>
      <c r="B26" s="99">
        <v>252.78999300000001</v>
      </c>
      <c r="C26" s="99">
        <v>252.78999300000001</v>
      </c>
      <c r="D26" s="99">
        <v>252.78999300000001</v>
      </c>
      <c r="E26" s="99">
        <v>252.78999300000001</v>
      </c>
      <c r="F26" s="99">
        <v>252.78999300000001</v>
      </c>
      <c r="G26" s="99">
        <v>0</v>
      </c>
    </row>
    <row r="27" spans="1:7" x14ac:dyDescent="0.2">
      <c r="A27" s="100">
        <v>32177</v>
      </c>
      <c r="B27" s="99">
        <v>252.970001</v>
      </c>
      <c r="C27" s="99">
        <v>252.970001</v>
      </c>
      <c r="D27" s="99">
        <v>252.970001</v>
      </c>
      <c r="E27" s="99">
        <v>252.970001</v>
      </c>
      <c r="F27" s="99">
        <v>252.970001</v>
      </c>
      <c r="G27" s="99">
        <v>0</v>
      </c>
    </row>
    <row r="28" spans="1:7" x14ac:dyDescent="0.2">
      <c r="A28" s="100">
        <v>32178</v>
      </c>
      <c r="B28" s="99">
        <v>251.91999799999999</v>
      </c>
      <c r="C28" s="99">
        <v>251.91999799999999</v>
      </c>
      <c r="D28" s="99">
        <v>251.91999799999999</v>
      </c>
      <c r="E28" s="99">
        <v>251.91999799999999</v>
      </c>
      <c r="F28" s="99">
        <v>251.91999799999999</v>
      </c>
      <c r="G28" s="99">
        <v>0</v>
      </c>
    </row>
    <row r="29" spans="1:7" x14ac:dyDescent="0.2">
      <c r="A29" s="100">
        <v>32181</v>
      </c>
      <c r="B29" s="99">
        <v>250.10000600000001</v>
      </c>
      <c r="C29" s="99">
        <v>250.10000600000001</v>
      </c>
      <c r="D29" s="99">
        <v>250.10000600000001</v>
      </c>
      <c r="E29" s="99">
        <v>250.10000600000001</v>
      </c>
      <c r="F29" s="99">
        <v>250.10000600000001</v>
      </c>
      <c r="G29" s="99">
        <v>0</v>
      </c>
    </row>
    <row r="30" spans="1:7" x14ac:dyDescent="0.2">
      <c r="A30" s="100">
        <v>32182</v>
      </c>
      <c r="B30" s="99">
        <v>252.770004</v>
      </c>
      <c r="C30" s="99">
        <v>252.770004</v>
      </c>
      <c r="D30" s="99">
        <v>252.770004</v>
      </c>
      <c r="E30" s="99">
        <v>252.770004</v>
      </c>
      <c r="F30" s="99">
        <v>252.770004</v>
      </c>
      <c r="G30" s="99">
        <v>0</v>
      </c>
    </row>
    <row r="31" spans="1:7" x14ac:dyDescent="0.2">
      <c r="A31" s="100">
        <v>32183</v>
      </c>
      <c r="B31" s="99">
        <v>257.76001000000002</v>
      </c>
      <c r="C31" s="99">
        <v>257.76001000000002</v>
      </c>
      <c r="D31" s="99">
        <v>257.76001000000002</v>
      </c>
      <c r="E31" s="99">
        <v>257.76001000000002</v>
      </c>
      <c r="F31" s="99">
        <v>257.76001000000002</v>
      </c>
      <c r="G31" s="99">
        <v>0</v>
      </c>
    </row>
    <row r="32" spans="1:7" x14ac:dyDescent="0.2">
      <c r="A32" s="100">
        <v>32184</v>
      </c>
      <c r="B32" s="99">
        <v>257.05999800000001</v>
      </c>
      <c r="C32" s="99">
        <v>257.05999800000001</v>
      </c>
      <c r="D32" s="99">
        <v>257.05999800000001</v>
      </c>
      <c r="E32" s="99">
        <v>257.05999800000001</v>
      </c>
      <c r="F32" s="99">
        <v>257.05999800000001</v>
      </c>
      <c r="G32" s="99">
        <v>0</v>
      </c>
    </row>
    <row r="33" spans="1:7" x14ac:dyDescent="0.2">
      <c r="A33" s="100">
        <v>32185</v>
      </c>
      <c r="B33" s="99">
        <v>258.86999500000002</v>
      </c>
      <c r="C33" s="99">
        <v>258.86999500000002</v>
      </c>
      <c r="D33" s="99">
        <v>258.86999500000002</v>
      </c>
      <c r="E33" s="99">
        <v>258.86999500000002</v>
      </c>
      <c r="F33" s="99">
        <v>258.86999500000002</v>
      </c>
      <c r="G33" s="99">
        <v>0</v>
      </c>
    </row>
    <row r="34" spans="1:7" x14ac:dyDescent="0.2">
      <c r="A34" s="100">
        <v>32189</v>
      </c>
      <c r="B34" s="99">
        <v>261.14001500000001</v>
      </c>
      <c r="C34" s="99">
        <v>261.14001500000001</v>
      </c>
      <c r="D34" s="99">
        <v>261.14001500000001</v>
      </c>
      <c r="E34" s="99">
        <v>261.14001500000001</v>
      </c>
      <c r="F34" s="99">
        <v>261.14001500000001</v>
      </c>
      <c r="G34" s="99">
        <v>0</v>
      </c>
    </row>
    <row r="35" spans="1:7" x14ac:dyDescent="0.2">
      <c r="A35" s="100">
        <v>32190</v>
      </c>
      <c r="B35" s="99">
        <v>260.540009</v>
      </c>
      <c r="C35" s="99">
        <v>260.540009</v>
      </c>
      <c r="D35" s="99">
        <v>260.540009</v>
      </c>
      <c r="E35" s="99">
        <v>260.540009</v>
      </c>
      <c r="F35" s="99">
        <v>260.540009</v>
      </c>
      <c r="G35" s="99">
        <v>0</v>
      </c>
    </row>
    <row r="36" spans="1:7" x14ac:dyDescent="0.2">
      <c r="A36" s="100">
        <v>32191</v>
      </c>
      <c r="B36" s="99">
        <v>259.23001099999999</v>
      </c>
      <c r="C36" s="99">
        <v>259.23001099999999</v>
      </c>
      <c r="D36" s="99">
        <v>259.23001099999999</v>
      </c>
      <c r="E36" s="99">
        <v>259.23001099999999</v>
      </c>
      <c r="F36" s="99">
        <v>259.23001099999999</v>
      </c>
      <c r="G36" s="99">
        <v>0</v>
      </c>
    </row>
    <row r="37" spans="1:7" x14ac:dyDescent="0.2">
      <c r="A37" s="100">
        <v>32192</v>
      </c>
      <c r="B37" s="99">
        <v>262.959991</v>
      </c>
      <c r="C37" s="99">
        <v>262.959991</v>
      </c>
      <c r="D37" s="99">
        <v>262.959991</v>
      </c>
      <c r="E37" s="99">
        <v>262.959991</v>
      </c>
      <c r="F37" s="99">
        <v>262.959991</v>
      </c>
      <c r="G37" s="99">
        <v>0</v>
      </c>
    </row>
    <row r="38" spans="1:7" x14ac:dyDescent="0.2">
      <c r="A38" s="100">
        <v>32195</v>
      </c>
      <c r="B38" s="99">
        <v>267.07998700000002</v>
      </c>
      <c r="C38" s="99">
        <v>267.07998700000002</v>
      </c>
      <c r="D38" s="99">
        <v>267.07998700000002</v>
      </c>
      <c r="E38" s="99">
        <v>267.07998700000002</v>
      </c>
      <c r="F38" s="99">
        <v>267.07998700000002</v>
      </c>
      <c r="G38" s="99">
        <v>0</v>
      </c>
    </row>
    <row r="39" spans="1:7" x14ac:dyDescent="0.2">
      <c r="A39" s="100">
        <v>32196</v>
      </c>
      <c r="B39" s="99">
        <v>266.48001099999999</v>
      </c>
      <c r="C39" s="99">
        <v>266.48001099999999</v>
      </c>
      <c r="D39" s="99">
        <v>266.48001099999999</v>
      </c>
      <c r="E39" s="99">
        <v>266.48001099999999</v>
      </c>
      <c r="F39" s="99">
        <v>266.48001099999999</v>
      </c>
      <c r="G39" s="99">
        <v>0</v>
      </c>
    </row>
    <row r="40" spans="1:7" x14ac:dyDescent="0.2">
      <c r="A40" s="100">
        <v>32197</v>
      </c>
      <c r="B40" s="99">
        <v>265.959991</v>
      </c>
      <c r="C40" s="99">
        <v>265.959991</v>
      </c>
      <c r="D40" s="99">
        <v>265.959991</v>
      </c>
      <c r="E40" s="99">
        <v>265.959991</v>
      </c>
      <c r="F40" s="99">
        <v>265.959991</v>
      </c>
      <c r="G40" s="99">
        <v>0</v>
      </c>
    </row>
    <row r="41" spans="1:7" x14ac:dyDescent="0.2">
      <c r="A41" s="100">
        <v>32198</v>
      </c>
      <c r="B41" s="99">
        <v>263.10000600000001</v>
      </c>
      <c r="C41" s="99">
        <v>263.10000600000001</v>
      </c>
      <c r="D41" s="99">
        <v>263.10000600000001</v>
      </c>
      <c r="E41" s="99">
        <v>263.10000600000001</v>
      </c>
      <c r="F41" s="99">
        <v>263.10000600000001</v>
      </c>
      <c r="G41" s="99">
        <v>0</v>
      </c>
    </row>
    <row r="42" spans="1:7" x14ac:dyDescent="0.2">
      <c r="A42" s="100">
        <v>32199</v>
      </c>
      <c r="B42" s="99">
        <v>263.98998999999998</v>
      </c>
      <c r="C42" s="99">
        <v>263.98998999999998</v>
      </c>
      <c r="D42" s="99">
        <v>263.98998999999998</v>
      </c>
      <c r="E42" s="99">
        <v>263.98998999999998</v>
      </c>
      <c r="F42" s="99">
        <v>263.98998999999998</v>
      </c>
      <c r="G42" s="99">
        <v>0</v>
      </c>
    </row>
    <row r="43" spans="1:7" x14ac:dyDescent="0.2">
      <c r="A43" s="100">
        <v>32202</v>
      </c>
      <c r="B43" s="99">
        <v>269.48001099999999</v>
      </c>
      <c r="C43" s="99">
        <v>269.48001099999999</v>
      </c>
      <c r="D43" s="99">
        <v>269.48001099999999</v>
      </c>
      <c r="E43" s="99">
        <v>269.48001099999999</v>
      </c>
      <c r="F43" s="99">
        <v>269.48001099999999</v>
      </c>
      <c r="G43" s="99">
        <v>0</v>
      </c>
    </row>
    <row r="44" spans="1:7" x14ac:dyDescent="0.2">
      <c r="A44" s="100">
        <v>32203</v>
      </c>
      <c r="B44" s="99">
        <v>269.44000199999999</v>
      </c>
      <c r="C44" s="99">
        <v>269.44000199999999</v>
      </c>
      <c r="D44" s="99">
        <v>269.44000199999999</v>
      </c>
      <c r="E44" s="99">
        <v>269.44000199999999</v>
      </c>
      <c r="F44" s="99">
        <v>269.44000199999999</v>
      </c>
      <c r="G44" s="99">
        <v>0</v>
      </c>
    </row>
    <row r="45" spans="1:7" x14ac:dyDescent="0.2">
      <c r="A45" s="100">
        <v>32204</v>
      </c>
      <c r="B45" s="99">
        <v>269.75</v>
      </c>
      <c r="C45" s="99">
        <v>269.75</v>
      </c>
      <c r="D45" s="99">
        <v>269.75</v>
      </c>
      <c r="E45" s="99">
        <v>269.75</v>
      </c>
      <c r="F45" s="99">
        <v>269.75</v>
      </c>
      <c r="G45" s="99">
        <v>0</v>
      </c>
    </row>
    <row r="46" spans="1:7" x14ac:dyDescent="0.2">
      <c r="A46" s="100">
        <v>32205</v>
      </c>
      <c r="B46" s="99">
        <v>269.64999399999999</v>
      </c>
      <c r="C46" s="99">
        <v>269.64999399999999</v>
      </c>
      <c r="D46" s="99">
        <v>269.64999399999999</v>
      </c>
      <c r="E46" s="99">
        <v>269.64999399999999</v>
      </c>
      <c r="F46" s="99">
        <v>269.64999399999999</v>
      </c>
      <c r="G46" s="99">
        <v>0</v>
      </c>
    </row>
    <row r="47" spans="1:7" x14ac:dyDescent="0.2">
      <c r="A47" s="100">
        <v>32206</v>
      </c>
      <c r="B47" s="99">
        <v>269.10000600000001</v>
      </c>
      <c r="C47" s="99">
        <v>269.10000600000001</v>
      </c>
      <c r="D47" s="99">
        <v>269.10000600000001</v>
      </c>
      <c r="E47" s="99">
        <v>269.10000600000001</v>
      </c>
      <c r="F47" s="99">
        <v>269.10000600000001</v>
      </c>
      <c r="G47" s="99">
        <v>0</v>
      </c>
    </row>
    <row r="48" spans="1:7" x14ac:dyDescent="0.2">
      <c r="A48" s="100">
        <v>32209</v>
      </c>
      <c r="B48" s="99">
        <v>269.22000100000002</v>
      </c>
      <c r="C48" s="99">
        <v>269.22000100000002</v>
      </c>
      <c r="D48" s="99">
        <v>269.22000100000002</v>
      </c>
      <c r="E48" s="99">
        <v>269.22000100000002</v>
      </c>
      <c r="F48" s="99">
        <v>269.22000100000002</v>
      </c>
      <c r="G48" s="99">
        <v>0</v>
      </c>
    </row>
    <row r="49" spans="1:7" x14ac:dyDescent="0.2">
      <c r="A49" s="100">
        <v>32210</v>
      </c>
      <c r="B49" s="99">
        <v>271.33999599999999</v>
      </c>
      <c r="C49" s="99">
        <v>271.33999599999999</v>
      </c>
      <c r="D49" s="99">
        <v>271.33999599999999</v>
      </c>
      <c r="E49" s="99">
        <v>271.33999599999999</v>
      </c>
      <c r="F49" s="99">
        <v>271.33999599999999</v>
      </c>
      <c r="G49" s="99">
        <v>0</v>
      </c>
    </row>
    <row r="50" spans="1:7" x14ac:dyDescent="0.2">
      <c r="A50" s="100">
        <v>32211</v>
      </c>
      <c r="B50" s="99">
        <v>271.02999899999998</v>
      </c>
      <c r="C50" s="99">
        <v>271.02999899999998</v>
      </c>
      <c r="D50" s="99">
        <v>271.02999899999998</v>
      </c>
      <c r="E50" s="99">
        <v>271.02999899999998</v>
      </c>
      <c r="F50" s="99">
        <v>271.02999899999998</v>
      </c>
      <c r="G50" s="99">
        <v>0</v>
      </c>
    </row>
    <row r="51" spans="1:7" x14ac:dyDescent="0.2">
      <c r="A51" s="100">
        <v>32212</v>
      </c>
      <c r="B51" s="99">
        <v>265.77999899999998</v>
      </c>
      <c r="C51" s="99">
        <v>265.77999899999998</v>
      </c>
      <c r="D51" s="99">
        <v>265.77999899999998</v>
      </c>
      <c r="E51" s="99">
        <v>265.77999899999998</v>
      </c>
      <c r="F51" s="99">
        <v>265.77999899999998</v>
      </c>
      <c r="G51" s="99">
        <v>0</v>
      </c>
    </row>
    <row r="52" spans="1:7" x14ac:dyDescent="0.2">
      <c r="A52" s="100">
        <v>32213</v>
      </c>
      <c r="B52" s="99">
        <v>266.89999399999999</v>
      </c>
      <c r="C52" s="99">
        <v>266.89999399999999</v>
      </c>
      <c r="D52" s="99">
        <v>266.89999399999999</v>
      </c>
      <c r="E52" s="99">
        <v>266.89999399999999</v>
      </c>
      <c r="F52" s="99">
        <v>266.89999399999999</v>
      </c>
      <c r="G52" s="99">
        <v>0</v>
      </c>
    </row>
    <row r="53" spans="1:7" x14ac:dyDescent="0.2">
      <c r="A53" s="100">
        <v>32216</v>
      </c>
      <c r="B53" s="99">
        <v>268.35998499999999</v>
      </c>
      <c r="C53" s="99">
        <v>268.35998499999999</v>
      </c>
      <c r="D53" s="99">
        <v>268.35998499999999</v>
      </c>
      <c r="E53" s="99">
        <v>268.35998499999999</v>
      </c>
      <c r="F53" s="99">
        <v>268.35998499999999</v>
      </c>
      <c r="G53" s="99">
        <v>0</v>
      </c>
    </row>
    <row r="54" spans="1:7" x14ac:dyDescent="0.2">
      <c r="A54" s="100">
        <v>32217</v>
      </c>
      <c r="B54" s="99">
        <v>268.13000499999998</v>
      </c>
      <c r="C54" s="99">
        <v>268.13000499999998</v>
      </c>
      <c r="D54" s="99">
        <v>268.13000499999998</v>
      </c>
      <c r="E54" s="99">
        <v>268.13000499999998</v>
      </c>
      <c r="F54" s="99">
        <v>268.13000499999998</v>
      </c>
      <c r="G54" s="99">
        <v>0</v>
      </c>
    </row>
    <row r="55" spans="1:7" x14ac:dyDescent="0.2">
      <c r="A55" s="100">
        <v>32218</v>
      </c>
      <c r="B55" s="99">
        <v>270.86999500000002</v>
      </c>
      <c r="C55" s="99">
        <v>270.86999500000002</v>
      </c>
      <c r="D55" s="99">
        <v>270.86999500000002</v>
      </c>
      <c r="E55" s="99">
        <v>270.86999500000002</v>
      </c>
      <c r="F55" s="99">
        <v>270.86999500000002</v>
      </c>
      <c r="G55" s="99">
        <v>0</v>
      </c>
    </row>
    <row r="56" spans="1:7" x14ac:dyDescent="0.2">
      <c r="A56" s="100">
        <v>32219</v>
      </c>
      <c r="B56" s="99">
        <v>273.26998900000001</v>
      </c>
      <c r="C56" s="99">
        <v>273.26998900000001</v>
      </c>
      <c r="D56" s="99">
        <v>273.26998900000001</v>
      </c>
      <c r="E56" s="99">
        <v>273.26998900000001</v>
      </c>
      <c r="F56" s="99">
        <v>273.26998900000001</v>
      </c>
      <c r="G56" s="99">
        <v>0</v>
      </c>
    </row>
    <row r="57" spans="1:7" x14ac:dyDescent="0.2">
      <c r="A57" s="100">
        <v>32220</v>
      </c>
      <c r="B57" s="99">
        <v>273.17999300000002</v>
      </c>
      <c r="C57" s="99">
        <v>273.17999300000002</v>
      </c>
      <c r="D57" s="99">
        <v>273.17999300000002</v>
      </c>
      <c r="E57" s="99">
        <v>273.17999300000002</v>
      </c>
      <c r="F57" s="99">
        <v>273.17999300000002</v>
      </c>
      <c r="G57" s="99">
        <v>0</v>
      </c>
    </row>
    <row r="58" spans="1:7" x14ac:dyDescent="0.2">
      <c r="A58" s="100">
        <v>32223</v>
      </c>
      <c r="B58" s="99">
        <v>270.790009</v>
      </c>
      <c r="C58" s="99">
        <v>270.790009</v>
      </c>
      <c r="D58" s="99">
        <v>270.790009</v>
      </c>
      <c r="E58" s="99">
        <v>270.790009</v>
      </c>
      <c r="F58" s="99">
        <v>270.790009</v>
      </c>
      <c r="G58" s="99">
        <v>0</v>
      </c>
    </row>
    <row r="59" spans="1:7" x14ac:dyDescent="0.2">
      <c r="A59" s="100">
        <v>32224</v>
      </c>
      <c r="B59" s="99">
        <v>270.89999399999999</v>
      </c>
      <c r="C59" s="99">
        <v>270.89999399999999</v>
      </c>
      <c r="D59" s="99">
        <v>270.89999399999999</v>
      </c>
      <c r="E59" s="99">
        <v>270.89999399999999</v>
      </c>
      <c r="F59" s="99">
        <v>270.89999399999999</v>
      </c>
      <c r="G59" s="99">
        <v>0</v>
      </c>
    </row>
    <row r="60" spans="1:7" x14ac:dyDescent="0.2">
      <c r="A60" s="100">
        <v>32225</v>
      </c>
      <c r="B60" s="99">
        <v>270.98001099999999</v>
      </c>
      <c r="C60" s="99">
        <v>270.98001099999999</v>
      </c>
      <c r="D60" s="99">
        <v>270.98001099999999</v>
      </c>
      <c r="E60" s="99">
        <v>270.98001099999999</v>
      </c>
      <c r="F60" s="99">
        <v>270.98001099999999</v>
      </c>
      <c r="G60" s="99">
        <v>0</v>
      </c>
    </row>
    <row r="61" spans="1:7" x14ac:dyDescent="0.2">
      <c r="A61" s="100">
        <v>32226</v>
      </c>
      <c r="B61" s="99">
        <v>265.38000499999998</v>
      </c>
      <c r="C61" s="99">
        <v>265.38000499999998</v>
      </c>
      <c r="D61" s="99">
        <v>265.38000499999998</v>
      </c>
      <c r="E61" s="99">
        <v>265.38000499999998</v>
      </c>
      <c r="F61" s="99">
        <v>265.38000499999998</v>
      </c>
      <c r="G61" s="99">
        <v>0</v>
      </c>
    </row>
    <row r="62" spans="1:7" x14ac:dyDescent="0.2">
      <c r="A62" s="100">
        <v>32227</v>
      </c>
      <c r="B62" s="99">
        <v>260.72000100000002</v>
      </c>
      <c r="C62" s="99">
        <v>260.72000100000002</v>
      </c>
      <c r="D62" s="99">
        <v>260.72000100000002</v>
      </c>
      <c r="E62" s="99">
        <v>260.72000100000002</v>
      </c>
      <c r="F62" s="99">
        <v>260.72000100000002</v>
      </c>
      <c r="G62" s="99">
        <v>0</v>
      </c>
    </row>
    <row r="63" spans="1:7" x14ac:dyDescent="0.2">
      <c r="A63" s="100">
        <v>32230</v>
      </c>
      <c r="B63" s="99">
        <v>260.27999899999998</v>
      </c>
      <c r="C63" s="99">
        <v>260.27999899999998</v>
      </c>
      <c r="D63" s="99">
        <v>260.27999899999998</v>
      </c>
      <c r="E63" s="99">
        <v>260.27999899999998</v>
      </c>
      <c r="F63" s="99">
        <v>260.27999899999998</v>
      </c>
      <c r="G63" s="99">
        <v>0</v>
      </c>
    </row>
    <row r="64" spans="1:7" x14ac:dyDescent="0.2">
      <c r="A64" s="100">
        <v>32231</v>
      </c>
      <c r="B64" s="99">
        <v>262.32998700000002</v>
      </c>
      <c r="C64" s="99">
        <v>262.32998700000002</v>
      </c>
      <c r="D64" s="99">
        <v>262.32998700000002</v>
      </c>
      <c r="E64" s="99">
        <v>262.32998700000002</v>
      </c>
      <c r="F64" s="99">
        <v>262.32998700000002</v>
      </c>
      <c r="G64" s="99">
        <v>0</v>
      </c>
    </row>
    <row r="65" spans="1:7" x14ac:dyDescent="0.2">
      <c r="A65" s="100">
        <v>32232</v>
      </c>
      <c r="B65" s="99">
        <v>260.32000699999998</v>
      </c>
      <c r="C65" s="99">
        <v>260.32000699999998</v>
      </c>
      <c r="D65" s="99">
        <v>260.32000699999998</v>
      </c>
      <c r="E65" s="99">
        <v>260.32000699999998</v>
      </c>
      <c r="F65" s="99">
        <v>260.32000699999998</v>
      </c>
      <c r="G65" s="99">
        <v>0</v>
      </c>
    </row>
    <row r="66" spans="1:7" x14ac:dyDescent="0.2">
      <c r="A66" s="100">
        <v>32233</v>
      </c>
      <c r="B66" s="99">
        <v>261.14999399999999</v>
      </c>
      <c r="C66" s="99">
        <v>261.14999399999999</v>
      </c>
      <c r="D66" s="99">
        <v>261.14999399999999</v>
      </c>
      <c r="E66" s="99">
        <v>261.14999399999999</v>
      </c>
      <c r="F66" s="99">
        <v>261.14999399999999</v>
      </c>
      <c r="G66" s="99">
        <v>0</v>
      </c>
    </row>
    <row r="67" spans="1:7" x14ac:dyDescent="0.2">
      <c r="A67" s="100">
        <v>32237</v>
      </c>
      <c r="B67" s="99">
        <v>258.41000400000001</v>
      </c>
      <c r="C67" s="99">
        <v>258.41000400000001</v>
      </c>
      <c r="D67" s="99">
        <v>258.41000400000001</v>
      </c>
      <c r="E67" s="99">
        <v>258.41000400000001</v>
      </c>
      <c r="F67" s="99">
        <v>258.41000400000001</v>
      </c>
      <c r="G67" s="99">
        <v>0</v>
      </c>
    </row>
    <row r="68" spans="1:7" x14ac:dyDescent="0.2">
      <c r="A68" s="100">
        <v>32238</v>
      </c>
      <c r="B68" s="99">
        <v>260.89001500000001</v>
      </c>
      <c r="C68" s="99">
        <v>260.89001500000001</v>
      </c>
      <c r="D68" s="99">
        <v>260.89001500000001</v>
      </c>
      <c r="E68" s="99">
        <v>260.89001500000001</v>
      </c>
      <c r="F68" s="99">
        <v>260.89001500000001</v>
      </c>
      <c r="G68" s="99">
        <v>0</v>
      </c>
    </row>
    <row r="69" spans="1:7" x14ac:dyDescent="0.2">
      <c r="A69" s="100">
        <v>32239</v>
      </c>
      <c r="B69" s="99">
        <v>267.94000199999999</v>
      </c>
      <c r="C69" s="99">
        <v>267.94000199999999</v>
      </c>
      <c r="D69" s="99">
        <v>267.94000199999999</v>
      </c>
      <c r="E69" s="99">
        <v>267.94000199999999</v>
      </c>
      <c r="F69" s="99">
        <v>267.94000199999999</v>
      </c>
      <c r="G69" s="99">
        <v>0</v>
      </c>
    </row>
    <row r="70" spans="1:7" x14ac:dyDescent="0.2">
      <c r="A70" s="100">
        <v>32240</v>
      </c>
      <c r="B70" s="99">
        <v>268.60998499999999</v>
      </c>
      <c r="C70" s="99">
        <v>268.60998499999999</v>
      </c>
      <c r="D70" s="99">
        <v>268.60998499999999</v>
      </c>
      <c r="E70" s="99">
        <v>268.60998499999999</v>
      </c>
      <c r="F70" s="99">
        <v>268.60998499999999</v>
      </c>
      <c r="G70" s="99">
        <v>0</v>
      </c>
    </row>
    <row r="71" spans="1:7" x14ac:dyDescent="0.2">
      <c r="A71" s="100">
        <v>32241</v>
      </c>
      <c r="B71" s="99">
        <v>271.92001299999998</v>
      </c>
      <c r="C71" s="99">
        <v>271.92001299999998</v>
      </c>
      <c r="D71" s="99">
        <v>271.92001299999998</v>
      </c>
      <c r="E71" s="99">
        <v>271.92001299999998</v>
      </c>
      <c r="F71" s="99">
        <v>271.92001299999998</v>
      </c>
      <c r="G71" s="99">
        <v>0</v>
      </c>
    </row>
    <row r="72" spans="1:7" x14ac:dyDescent="0.2">
      <c r="A72" s="100">
        <v>32244</v>
      </c>
      <c r="B72" s="99">
        <v>272.67999300000002</v>
      </c>
      <c r="C72" s="99">
        <v>272.67999300000002</v>
      </c>
      <c r="D72" s="99">
        <v>272.67999300000002</v>
      </c>
      <c r="E72" s="99">
        <v>272.67999300000002</v>
      </c>
      <c r="F72" s="99">
        <v>272.67999300000002</v>
      </c>
      <c r="G72" s="99">
        <v>0</v>
      </c>
    </row>
    <row r="73" spans="1:7" x14ac:dyDescent="0.2">
      <c r="A73" s="100">
        <v>32245</v>
      </c>
      <c r="B73" s="99">
        <v>273.89999399999999</v>
      </c>
      <c r="C73" s="99">
        <v>273.89999399999999</v>
      </c>
      <c r="D73" s="99">
        <v>273.89999399999999</v>
      </c>
      <c r="E73" s="99">
        <v>273.89999399999999</v>
      </c>
      <c r="F73" s="99">
        <v>273.89999399999999</v>
      </c>
      <c r="G73" s="99">
        <v>0</v>
      </c>
    </row>
    <row r="74" spans="1:7" x14ac:dyDescent="0.2">
      <c r="A74" s="100">
        <v>32246</v>
      </c>
      <c r="B74" s="99">
        <v>274.10998499999999</v>
      </c>
      <c r="C74" s="99">
        <v>274.10998499999999</v>
      </c>
      <c r="D74" s="99">
        <v>274.10998499999999</v>
      </c>
      <c r="E74" s="99">
        <v>274.10998499999999</v>
      </c>
      <c r="F74" s="99">
        <v>274.10998499999999</v>
      </c>
      <c r="G74" s="99">
        <v>0</v>
      </c>
    </row>
    <row r="75" spans="1:7" x14ac:dyDescent="0.2">
      <c r="A75" s="100">
        <v>32247</v>
      </c>
      <c r="B75" s="99">
        <v>262.209991</v>
      </c>
      <c r="C75" s="99">
        <v>262.209991</v>
      </c>
      <c r="D75" s="99">
        <v>262.209991</v>
      </c>
      <c r="E75" s="99">
        <v>262.209991</v>
      </c>
      <c r="F75" s="99">
        <v>262.209991</v>
      </c>
      <c r="G75" s="99">
        <v>0</v>
      </c>
    </row>
    <row r="76" spans="1:7" x14ac:dyDescent="0.2">
      <c r="A76" s="100">
        <v>32248</v>
      </c>
      <c r="B76" s="99">
        <v>262.23001099999999</v>
      </c>
      <c r="C76" s="99">
        <v>262.23001099999999</v>
      </c>
      <c r="D76" s="99">
        <v>262.23001099999999</v>
      </c>
      <c r="E76" s="99">
        <v>262.23001099999999</v>
      </c>
      <c r="F76" s="99">
        <v>262.23001099999999</v>
      </c>
      <c r="G76" s="99">
        <v>0</v>
      </c>
    </row>
    <row r="77" spans="1:7" x14ac:dyDescent="0.2">
      <c r="A77" s="100">
        <v>32251</v>
      </c>
      <c r="B77" s="99">
        <v>261.67999300000002</v>
      </c>
      <c r="C77" s="99">
        <v>261.67999300000002</v>
      </c>
      <c r="D77" s="99">
        <v>261.67999300000002</v>
      </c>
      <c r="E77" s="99">
        <v>261.67999300000002</v>
      </c>
      <c r="F77" s="99">
        <v>261.67999300000002</v>
      </c>
      <c r="G77" s="99">
        <v>0</v>
      </c>
    </row>
    <row r="78" spans="1:7" x14ac:dyDescent="0.2">
      <c r="A78" s="100">
        <v>32252</v>
      </c>
      <c r="B78" s="99">
        <v>260.39001500000001</v>
      </c>
      <c r="C78" s="99">
        <v>260.39001500000001</v>
      </c>
      <c r="D78" s="99">
        <v>260.39001500000001</v>
      </c>
      <c r="E78" s="99">
        <v>260.39001500000001</v>
      </c>
      <c r="F78" s="99">
        <v>260.39001500000001</v>
      </c>
      <c r="G78" s="99">
        <v>0</v>
      </c>
    </row>
    <row r="79" spans="1:7" x14ac:dyDescent="0.2">
      <c r="A79" s="100">
        <v>32253</v>
      </c>
      <c r="B79" s="99">
        <v>258.57998700000002</v>
      </c>
      <c r="C79" s="99">
        <v>258.57998700000002</v>
      </c>
      <c r="D79" s="99">
        <v>258.57998700000002</v>
      </c>
      <c r="E79" s="99">
        <v>258.57998700000002</v>
      </c>
      <c r="F79" s="99">
        <v>258.57998700000002</v>
      </c>
      <c r="G79" s="99">
        <v>0</v>
      </c>
    </row>
    <row r="80" spans="1:7" x14ac:dyDescent="0.2">
      <c r="A80" s="100">
        <v>32254</v>
      </c>
      <c r="B80" s="99">
        <v>258.88000499999998</v>
      </c>
      <c r="C80" s="99">
        <v>258.88000499999998</v>
      </c>
      <c r="D80" s="99">
        <v>258.88000499999998</v>
      </c>
      <c r="E80" s="99">
        <v>258.88000499999998</v>
      </c>
      <c r="F80" s="99">
        <v>258.88000499999998</v>
      </c>
      <c r="G80" s="99">
        <v>0</v>
      </c>
    </row>
    <row r="81" spans="1:7" x14ac:dyDescent="0.2">
      <c r="A81" s="100">
        <v>32255</v>
      </c>
      <c r="B81" s="99">
        <v>262.64001500000001</v>
      </c>
      <c r="C81" s="99">
        <v>262.64001500000001</v>
      </c>
      <c r="D81" s="99">
        <v>262.64001500000001</v>
      </c>
      <c r="E81" s="99">
        <v>262.64001500000001</v>
      </c>
      <c r="F81" s="99">
        <v>262.64001500000001</v>
      </c>
      <c r="G81" s="99">
        <v>0</v>
      </c>
    </row>
    <row r="82" spans="1:7" x14ac:dyDescent="0.2">
      <c r="A82" s="100">
        <v>32258</v>
      </c>
      <c r="B82" s="99">
        <v>265.040009</v>
      </c>
      <c r="C82" s="99">
        <v>265.040009</v>
      </c>
      <c r="D82" s="99">
        <v>265.040009</v>
      </c>
      <c r="E82" s="99">
        <v>265.040009</v>
      </c>
      <c r="F82" s="99">
        <v>265.040009</v>
      </c>
      <c r="G82" s="99">
        <v>0</v>
      </c>
    </row>
    <row r="83" spans="1:7" x14ac:dyDescent="0.2">
      <c r="A83" s="100">
        <v>32259</v>
      </c>
      <c r="B83" s="99">
        <v>266.60998499999999</v>
      </c>
      <c r="C83" s="99">
        <v>266.60998499999999</v>
      </c>
      <c r="D83" s="99">
        <v>266.60998499999999</v>
      </c>
      <c r="E83" s="99">
        <v>266.60998499999999</v>
      </c>
      <c r="F83" s="99">
        <v>266.60998499999999</v>
      </c>
      <c r="G83" s="99">
        <v>0</v>
      </c>
    </row>
    <row r="84" spans="1:7" x14ac:dyDescent="0.2">
      <c r="A84" s="100">
        <v>32260</v>
      </c>
      <c r="B84" s="99">
        <v>266.51998900000001</v>
      </c>
      <c r="C84" s="99">
        <v>266.51998900000001</v>
      </c>
      <c r="D84" s="99">
        <v>266.51998900000001</v>
      </c>
      <c r="E84" s="99">
        <v>266.51998900000001</v>
      </c>
      <c r="F84" s="99">
        <v>266.51998900000001</v>
      </c>
      <c r="G84" s="99">
        <v>0</v>
      </c>
    </row>
    <row r="85" spans="1:7" x14ac:dyDescent="0.2">
      <c r="A85" s="100">
        <v>32261</v>
      </c>
      <c r="B85" s="99">
        <v>265.32000699999998</v>
      </c>
      <c r="C85" s="99">
        <v>265.32000699999998</v>
      </c>
      <c r="D85" s="99">
        <v>265.32000699999998</v>
      </c>
      <c r="E85" s="99">
        <v>265.32000699999998</v>
      </c>
      <c r="F85" s="99">
        <v>265.32000699999998</v>
      </c>
      <c r="G85" s="99">
        <v>0</v>
      </c>
    </row>
    <row r="86" spans="1:7" x14ac:dyDescent="0.2">
      <c r="A86" s="100">
        <v>32262</v>
      </c>
      <c r="B86" s="99">
        <v>264.040009</v>
      </c>
      <c r="C86" s="99">
        <v>264.040009</v>
      </c>
      <c r="D86" s="99">
        <v>264.040009</v>
      </c>
      <c r="E86" s="99">
        <v>264.040009</v>
      </c>
      <c r="F86" s="99">
        <v>264.040009</v>
      </c>
      <c r="G86" s="99">
        <v>0</v>
      </c>
    </row>
    <row r="87" spans="1:7" x14ac:dyDescent="0.2">
      <c r="A87" s="100">
        <v>32265</v>
      </c>
      <c r="B87" s="99">
        <v>264.32998700000002</v>
      </c>
      <c r="C87" s="99">
        <v>264.32998700000002</v>
      </c>
      <c r="D87" s="99">
        <v>264.32998700000002</v>
      </c>
      <c r="E87" s="99">
        <v>264.32998700000002</v>
      </c>
      <c r="F87" s="99">
        <v>264.32998700000002</v>
      </c>
      <c r="G87" s="99">
        <v>0</v>
      </c>
    </row>
    <row r="88" spans="1:7" x14ac:dyDescent="0.2">
      <c r="A88" s="100">
        <v>32266</v>
      </c>
      <c r="B88" s="99">
        <v>265.89001500000001</v>
      </c>
      <c r="C88" s="99">
        <v>265.89001500000001</v>
      </c>
      <c r="D88" s="99">
        <v>265.89001500000001</v>
      </c>
      <c r="E88" s="99">
        <v>265.89001500000001</v>
      </c>
      <c r="F88" s="99">
        <v>265.89001500000001</v>
      </c>
      <c r="G88" s="99">
        <v>0</v>
      </c>
    </row>
    <row r="89" spans="1:7" x14ac:dyDescent="0.2">
      <c r="A89" s="100">
        <v>32267</v>
      </c>
      <c r="B89" s="99">
        <v>263.23001099999999</v>
      </c>
      <c r="C89" s="99">
        <v>263.23001099999999</v>
      </c>
      <c r="D89" s="99">
        <v>263.23001099999999</v>
      </c>
      <c r="E89" s="99">
        <v>263.23001099999999</v>
      </c>
      <c r="F89" s="99">
        <v>263.23001099999999</v>
      </c>
      <c r="G89" s="99">
        <v>0</v>
      </c>
    </row>
    <row r="90" spans="1:7" x14ac:dyDescent="0.2">
      <c r="A90" s="100">
        <v>32268</v>
      </c>
      <c r="B90" s="99">
        <v>261.83999599999999</v>
      </c>
      <c r="C90" s="99">
        <v>261.83999599999999</v>
      </c>
      <c r="D90" s="99">
        <v>261.83999599999999</v>
      </c>
      <c r="E90" s="99">
        <v>261.83999599999999</v>
      </c>
      <c r="F90" s="99">
        <v>261.83999599999999</v>
      </c>
      <c r="G90" s="99">
        <v>0</v>
      </c>
    </row>
    <row r="91" spans="1:7" x14ac:dyDescent="0.2">
      <c r="A91" s="100">
        <v>32269</v>
      </c>
      <c r="B91" s="99">
        <v>260.58999599999999</v>
      </c>
      <c r="C91" s="99">
        <v>260.58999599999999</v>
      </c>
      <c r="D91" s="99">
        <v>260.58999599999999</v>
      </c>
      <c r="E91" s="99">
        <v>260.58999599999999</v>
      </c>
      <c r="F91" s="99">
        <v>260.58999599999999</v>
      </c>
      <c r="G91" s="99">
        <v>0</v>
      </c>
    </row>
    <row r="92" spans="1:7" x14ac:dyDescent="0.2">
      <c r="A92" s="100">
        <v>32272</v>
      </c>
      <c r="B92" s="99">
        <v>259.88000499999998</v>
      </c>
      <c r="C92" s="99">
        <v>259.88000499999998</v>
      </c>
      <c r="D92" s="99">
        <v>259.88000499999998</v>
      </c>
      <c r="E92" s="99">
        <v>259.88000499999998</v>
      </c>
      <c r="F92" s="99">
        <v>259.88000499999998</v>
      </c>
      <c r="G92" s="99">
        <v>0</v>
      </c>
    </row>
    <row r="93" spans="1:7" x14ac:dyDescent="0.2">
      <c r="A93" s="100">
        <v>32273</v>
      </c>
      <c r="B93" s="99">
        <v>261.01001000000002</v>
      </c>
      <c r="C93" s="99">
        <v>261.01001000000002</v>
      </c>
      <c r="D93" s="99">
        <v>261.01001000000002</v>
      </c>
      <c r="E93" s="99">
        <v>261.01001000000002</v>
      </c>
      <c r="F93" s="99">
        <v>261.01001000000002</v>
      </c>
      <c r="G93" s="99">
        <v>0</v>
      </c>
    </row>
    <row r="94" spans="1:7" x14ac:dyDescent="0.2">
      <c r="A94" s="100">
        <v>32274</v>
      </c>
      <c r="B94" s="99">
        <v>256.64999399999999</v>
      </c>
      <c r="C94" s="99">
        <v>256.64999399999999</v>
      </c>
      <c r="D94" s="99">
        <v>256.64999399999999</v>
      </c>
      <c r="E94" s="99">
        <v>256.64999399999999</v>
      </c>
      <c r="F94" s="99">
        <v>256.64999399999999</v>
      </c>
      <c r="G94" s="99">
        <v>0</v>
      </c>
    </row>
    <row r="95" spans="1:7" x14ac:dyDescent="0.2">
      <c r="A95" s="100">
        <v>32275</v>
      </c>
      <c r="B95" s="99">
        <v>257.209991</v>
      </c>
      <c r="C95" s="99">
        <v>257.209991</v>
      </c>
      <c r="D95" s="99">
        <v>257.209991</v>
      </c>
      <c r="E95" s="99">
        <v>257.209991</v>
      </c>
      <c r="F95" s="99">
        <v>257.209991</v>
      </c>
      <c r="G95" s="99">
        <v>0</v>
      </c>
    </row>
    <row r="96" spans="1:7" x14ac:dyDescent="0.2">
      <c r="A96" s="100">
        <v>32276</v>
      </c>
      <c r="B96" s="99">
        <v>260.20001200000002</v>
      </c>
      <c r="C96" s="99">
        <v>260.20001200000002</v>
      </c>
      <c r="D96" s="99">
        <v>260.20001200000002</v>
      </c>
      <c r="E96" s="99">
        <v>260.20001200000002</v>
      </c>
      <c r="F96" s="99">
        <v>260.20001200000002</v>
      </c>
      <c r="G96" s="99">
        <v>0</v>
      </c>
    </row>
    <row r="97" spans="1:7" x14ac:dyDescent="0.2">
      <c r="A97" s="100">
        <v>32279</v>
      </c>
      <c r="B97" s="99">
        <v>262.290009</v>
      </c>
      <c r="C97" s="99">
        <v>262.290009</v>
      </c>
      <c r="D97" s="99">
        <v>262.290009</v>
      </c>
      <c r="E97" s="99">
        <v>262.290009</v>
      </c>
      <c r="F97" s="99">
        <v>262.290009</v>
      </c>
      <c r="G97" s="99">
        <v>0</v>
      </c>
    </row>
    <row r="98" spans="1:7" x14ac:dyDescent="0.2">
      <c r="A98" s="100">
        <v>32280</v>
      </c>
      <c r="B98" s="99">
        <v>259.04998799999998</v>
      </c>
      <c r="C98" s="99">
        <v>259.04998799999998</v>
      </c>
      <c r="D98" s="99">
        <v>259.04998799999998</v>
      </c>
      <c r="E98" s="99">
        <v>259.04998799999998</v>
      </c>
      <c r="F98" s="99">
        <v>259.04998799999998</v>
      </c>
      <c r="G98" s="99">
        <v>0</v>
      </c>
    </row>
    <row r="99" spans="1:7" x14ac:dyDescent="0.2">
      <c r="A99" s="100">
        <v>32281</v>
      </c>
      <c r="B99" s="99">
        <v>255.020004</v>
      </c>
      <c r="C99" s="99">
        <v>255.020004</v>
      </c>
      <c r="D99" s="99">
        <v>255.020004</v>
      </c>
      <c r="E99" s="99">
        <v>255.020004</v>
      </c>
      <c r="F99" s="99">
        <v>255.020004</v>
      </c>
      <c r="G99" s="99">
        <v>0</v>
      </c>
    </row>
    <row r="100" spans="1:7" x14ac:dyDescent="0.2">
      <c r="A100" s="100">
        <v>32282</v>
      </c>
      <c r="B100" s="99">
        <v>256.29998799999998</v>
      </c>
      <c r="C100" s="99">
        <v>256.29998799999998</v>
      </c>
      <c r="D100" s="99">
        <v>256.29998799999998</v>
      </c>
      <c r="E100" s="99">
        <v>256.29998799999998</v>
      </c>
      <c r="F100" s="99">
        <v>256.29998799999998</v>
      </c>
      <c r="G100" s="99">
        <v>0</v>
      </c>
    </row>
    <row r="101" spans="1:7" x14ac:dyDescent="0.2">
      <c r="A101" s="100">
        <v>32283</v>
      </c>
      <c r="B101" s="99">
        <v>256.76001000000002</v>
      </c>
      <c r="C101" s="99">
        <v>256.76001000000002</v>
      </c>
      <c r="D101" s="99">
        <v>256.76001000000002</v>
      </c>
      <c r="E101" s="99">
        <v>256.76001000000002</v>
      </c>
      <c r="F101" s="99">
        <v>256.76001000000002</v>
      </c>
      <c r="G101" s="99">
        <v>0</v>
      </c>
    </row>
    <row r="102" spans="1:7" x14ac:dyDescent="0.2">
      <c r="A102" s="100">
        <v>32286</v>
      </c>
      <c r="B102" s="99">
        <v>254.58000200000001</v>
      </c>
      <c r="C102" s="99">
        <v>254.58000200000001</v>
      </c>
      <c r="D102" s="99">
        <v>254.58000200000001</v>
      </c>
      <c r="E102" s="99">
        <v>254.58000200000001</v>
      </c>
      <c r="F102" s="99">
        <v>254.58000200000001</v>
      </c>
      <c r="G102" s="99">
        <v>0</v>
      </c>
    </row>
    <row r="103" spans="1:7" x14ac:dyDescent="0.2">
      <c r="A103" s="100">
        <v>32287</v>
      </c>
      <c r="B103" s="99">
        <v>257.32998700000002</v>
      </c>
      <c r="C103" s="99">
        <v>257.32998700000002</v>
      </c>
      <c r="D103" s="99">
        <v>257.32998700000002</v>
      </c>
      <c r="E103" s="99">
        <v>257.32998700000002</v>
      </c>
      <c r="F103" s="99">
        <v>257.32998700000002</v>
      </c>
      <c r="G103" s="99">
        <v>0</v>
      </c>
    </row>
    <row r="104" spans="1:7" x14ac:dyDescent="0.2">
      <c r="A104" s="100">
        <v>32288</v>
      </c>
      <c r="B104" s="99">
        <v>257.64001500000001</v>
      </c>
      <c r="C104" s="99">
        <v>257.64001500000001</v>
      </c>
      <c r="D104" s="99">
        <v>257.64001500000001</v>
      </c>
      <c r="E104" s="99">
        <v>257.64001500000001</v>
      </c>
      <c r="F104" s="99">
        <v>257.64001500000001</v>
      </c>
      <c r="G104" s="99">
        <v>0</v>
      </c>
    </row>
    <row r="105" spans="1:7" x14ac:dyDescent="0.2">
      <c r="A105" s="100">
        <v>32289</v>
      </c>
      <c r="B105" s="99">
        <v>258.52999899999998</v>
      </c>
      <c r="C105" s="99">
        <v>258.52999899999998</v>
      </c>
      <c r="D105" s="99">
        <v>258.52999899999998</v>
      </c>
      <c r="E105" s="99">
        <v>258.52999899999998</v>
      </c>
      <c r="F105" s="99">
        <v>258.52999899999998</v>
      </c>
      <c r="G105" s="99">
        <v>0</v>
      </c>
    </row>
    <row r="106" spans="1:7" x14ac:dyDescent="0.2">
      <c r="A106" s="100">
        <v>32290</v>
      </c>
      <c r="B106" s="99">
        <v>257.39999399999999</v>
      </c>
      <c r="C106" s="99">
        <v>257.39999399999999</v>
      </c>
      <c r="D106" s="99">
        <v>257.39999399999999</v>
      </c>
      <c r="E106" s="99">
        <v>257.39999399999999</v>
      </c>
      <c r="F106" s="99">
        <v>257.39999399999999</v>
      </c>
      <c r="G106" s="99">
        <v>0</v>
      </c>
    </row>
    <row r="107" spans="1:7" x14ac:dyDescent="0.2">
      <c r="A107" s="100">
        <v>32294</v>
      </c>
      <c r="B107" s="99">
        <v>266.32000699999998</v>
      </c>
      <c r="C107" s="99">
        <v>266.32000699999998</v>
      </c>
      <c r="D107" s="99">
        <v>266.32000699999998</v>
      </c>
      <c r="E107" s="99">
        <v>266.32000699999998</v>
      </c>
      <c r="F107" s="99">
        <v>266.32000699999998</v>
      </c>
      <c r="G107" s="99">
        <v>0</v>
      </c>
    </row>
    <row r="108" spans="1:7" x14ac:dyDescent="0.2">
      <c r="A108" s="100">
        <v>32295</v>
      </c>
      <c r="B108" s="99">
        <v>270.95001200000002</v>
      </c>
      <c r="C108" s="99">
        <v>270.95001200000002</v>
      </c>
      <c r="D108" s="99">
        <v>270.95001200000002</v>
      </c>
      <c r="E108" s="99">
        <v>270.95001200000002</v>
      </c>
      <c r="F108" s="99">
        <v>270.95001200000002</v>
      </c>
      <c r="G108" s="99">
        <v>0</v>
      </c>
    </row>
    <row r="109" spans="1:7" x14ac:dyDescent="0.2">
      <c r="A109" s="100">
        <v>32296</v>
      </c>
      <c r="B109" s="99">
        <v>269.57998700000002</v>
      </c>
      <c r="C109" s="99">
        <v>269.57998700000002</v>
      </c>
      <c r="D109" s="99">
        <v>269.57998700000002</v>
      </c>
      <c r="E109" s="99">
        <v>269.57998700000002</v>
      </c>
      <c r="F109" s="99">
        <v>269.57998700000002</v>
      </c>
      <c r="G109" s="99">
        <v>0</v>
      </c>
    </row>
    <row r="110" spans="1:7" x14ac:dyDescent="0.2">
      <c r="A110" s="100">
        <v>32297</v>
      </c>
      <c r="B110" s="99">
        <v>270.73998999999998</v>
      </c>
      <c r="C110" s="99">
        <v>270.73998999999998</v>
      </c>
      <c r="D110" s="99">
        <v>270.73998999999998</v>
      </c>
      <c r="E110" s="99">
        <v>270.73998999999998</v>
      </c>
      <c r="F110" s="99">
        <v>270.73998999999998</v>
      </c>
      <c r="G110" s="99">
        <v>0</v>
      </c>
    </row>
    <row r="111" spans="1:7" x14ac:dyDescent="0.2">
      <c r="A111" s="100">
        <v>32300</v>
      </c>
      <c r="B111" s="99">
        <v>271.41000400000001</v>
      </c>
      <c r="C111" s="99">
        <v>271.41000400000001</v>
      </c>
      <c r="D111" s="99">
        <v>271.41000400000001</v>
      </c>
      <c r="E111" s="99">
        <v>271.41000400000001</v>
      </c>
      <c r="F111" s="99">
        <v>271.41000400000001</v>
      </c>
      <c r="G111" s="99">
        <v>0</v>
      </c>
    </row>
    <row r="112" spans="1:7" x14ac:dyDescent="0.2">
      <c r="A112" s="100">
        <v>32301</v>
      </c>
      <c r="B112" s="99">
        <v>269.55999800000001</v>
      </c>
      <c r="C112" s="99">
        <v>269.55999800000001</v>
      </c>
      <c r="D112" s="99">
        <v>269.55999800000001</v>
      </c>
      <c r="E112" s="99">
        <v>269.55999800000001</v>
      </c>
      <c r="F112" s="99">
        <v>269.55999800000001</v>
      </c>
      <c r="G112" s="99">
        <v>0</v>
      </c>
    </row>
    <row r="113" spans="1:7" x14ac:dyDescent="0.2">
      <c r="A113" s="100">
        <v>32302</v>
      </c>
      <c r="B113" s="99">
        <v>276.01998900000001</v>
      </c>
      <c r="C113" s="99">
        <v>276.01998900000001</v>
      </c>
      <c r="D113" s="99">
        <v>276.01998900000001</v>
      </c>
      <c r="E113" s="99">
        <v>276.01998900000001</v>
      </c>
      <c r="F113" s="99">
        <v>276.01998900000001</v>
      </c>
      <c r="G113" s="99">
        <v>0</v>
      </c>
    </row>
    <row r="114" spans="1:7" x14ac:dyDescent="0.2">
      <c r="A114" s="100">
        <v>32303</v>
      </c>
      <c r="B114" s="99">
        <v>274.77999899999998</v>
      </c>
      <c r="C114" s="99">
        <v>274.77999899999998</v>
      </c>
      <c r="D114" s="99">
        <v>274.77999899999998</v>
      </c>
      <c r="E114" s="99">
        <v>274.77999899999998</v>
      </c>
      <c r="F114" s="99">
        <v>274.77999899999998</v>
      </c>
      <c r="G114" s="99">
        <v>0</v>
      </c>
    </row>
    <row r="115" spans="1:7" x14ac:dyDescent="0.2">
      <c r="A115" s="100">
        <v>32304</v>
      </c>
      <c r="B115" s="99">
        <v>275.86999500000002</v>
      </c>
      <c r="C115" s="99">
        <v>275.86999500000002</v>
      </c>
      <c r="D115" s="99">
        <v>275.86999500000002</v>
      </c>
      <c r="E115" s="99">
        <v>275.86999500000002</v>
      </c>
      <c r="F115" s="99">
        <v>275.86999500000002</v>
      </c>
      <c r="G115" s="99">
        <v>0</v>
      </c>
    </row>
    <row r="116" spans="1:7" x14ac:dyDescent="0.2">
      <c r="A116" s="100">
        <v>32307</v>
      </c>
      <c r="B116" s="99">
        <v>276.07000699999998</v>
      </c>
      <c r="C116" s="99">
        <v>276.07000699999998</v>
      </c>
      <c r="D116" s="99">
        <v>276.07000699999998</v>
      </c>
      <c r="E116" s="99">
        <v>276.07000699999998</v>
      </c>
      <c r="F116" s="99">
        <v>276.07000699999998</v>
      </c>
      <c r="G116" s="99">
        <v>0</v>
      </c>
    </row>
    <row r="117" spans="1:7" x14ac:dyDescent="0.2">
      <c r="A117" s="100">
        <v>32308</v>
      </c>
      <c r="B117" s="99">
        <v>279.01001000000002</v>
      </c>
      <c r="C117" s="99">
        <v>279.01001000000002</v>
      </c>
      <c r="D117" s="99">
        <v>279.01001000000002</v>
      </c>
      <c r="E117" s="99">
        <v>279.01001000000002</v>
      </c>
      <c r="F117" s="99">
        <v>279.01001000000002</v>
      </c>
      <c r="G117" s="99">
        <v>0</v>
      </c>
    </row>
    <row r="118" spans="1:7" x14ac:dyDescent="0.2">
      <c r="A118" s="100">
        <v>32309</v>
      </c>
      <c r="B118" s="99">
        <v>279.17001299999998</v>
      </c>
      <c r="C118" s="99">
        <v>279.17001299999998</v>
      </c>
      <c r="D118" s="99">
        <v>279.17001299999998</v>
      </c>
      <c r="E118" s="99">
        <v>279.17001299999998</v>
      </c>
      <c r="F118" s="99">
        <v>279.17001299999998</v>
      </c>
      <c r="G118" s="99">
        <v>0</v>
      </c>
    </row>
    <row r="119" spans="1:7" x14ac:dyDescent="0.2">
      <c r="A119" s="100">
        <v>32310</v>
      </c>
      <c r="B119" s="99">
        <v>274.42001299999998</v>
      </c>
      <c r="C119" s="99">
        <v>274.42001299999998</v>
      </c>
      <c r="D119" s="99">
        <v>274.42001299999998</v>
      </c>
      <c r="E119" s="99">
        <v>274.42001299999998</v>
      </c>
      <c r="F119" s="99">
        <v>274.42001299999998</v>
      </c>
      <c r="G119" s="99">
        <v>0</v>
      </c>
    </row>
    <row r="120" spans="1:7" x14ac:dyDescent="0.2">
      <c r="A120" s="100">
        <v>32311</v>
      </c>
      <c r="B120" s="99">
        <v>275.35998499999999</v>
      </c>
      <c r="C120" s="99">
        <v>275.35998499999999</v>
      </c>
      <c r="D120" s="99">
        <v>275.35998499999999</v>
      </c>
      <c r="E120" s="99">
        <v>275.35998499999999</v>
      </c>
      <c r="F120" s="99">
        <v>275.35998499999999</v>
      </c>
      <c r="G120" s="99">
        <v>0</v>
      </c>
    </row>
    <row r="121" spans="1:7" x14ac:dyDescent="0.2">
      <c r="A121" s="100">
        <v>32314</v>
      </c>
      <c r="B121" s="99">
        <v>273.61999500000002</v>
      </c>
      <c r="C121" s="99">
        <v>273.61999500000002</v>
      </c>
      <c r="D121" s="99">
        <v>273.61999500000002</v>
      </c>
      <c r="E121" s="99">
        <v>273.61999500000002</v>
      </c>
      <c r="F121" s="99">
        <v>273.61999500000002</v>
      </c>
      <c r="G121" s="99">
        <v>0</v>
      </c>
    </row>
    <row r="122" spans="1:7" x14ac:dyDescent="0.2">
      <c r="A122" s="100">
        <v>32315</v>
      </c>
      <c r="B122" s="99">
        <v>276.39999399999999</v>
      </c>
      <c r="C122" s="99">
        <v>276.39999399999999</v>
      </c>
      <c r="D122" s="99">
        <v>276.39999399999999</v>
      </c>
      <c r="E122" s="99">
        <v>276.39999399999999</v>
      </c>
      <c r="F122" s="99">
        <v>276.39999399999999</v>
      </c>
      <c r="G122" s="99">
        <v>0</v>
      </c>
    </row>
    <row r="123" spans="1:7" x14ac:dyDescent="0.2">
      <c r="A123" s="100">
        <v>32316</v>
      </c>
      <c r="B123" s="99">
        <v>280.459991</v>
      </c>
      <c r="C123" s="99">
        <v>280.459991</v>
      </c>
      <c r="D123" s="99">
        <v>280.459991</v>
      </c>
      <c r="E123" s="99">
        <v>280.459991</v>
      </c>
      <c r="F123" s="99">
        <v>280.459991</v>
      </c>
      <c r="G123" s="99">
        <v>0</v>
      </c>
    </row>
    <row r="124" spans="1:7" x14ac:dyDescent="0.2">
      <c r="A124" s="100">
        <v>32317</v>
      </c>
      <c r="B124" s="99">
        <v>279.60998499999999</v>
      </c>
      <c r="C124" s="99">
        <v>279.60998499999999</v>
      </c>
      <c r="D124" s="99">
        <v>279.60998499999999</v>
      </c>
      <c r="E124" s="99">
        <v>279.60998499999999</v>
      </c>
      <c r="F124" s="99">
        <v>279.60998499999999</v>
      </c>
      <c r="G124" s="99">
        <v>0</v>
      </c>
    </row>
    <row r="125" spans="1:7" x14ac:dyDescent="0.2">
      <c r="A125" s="100">
        <v>32318</v>
      </c>
      <c r="B125" s="99">
        <v>278.73998999999998</v>
      </c>
      <c r="C125" s="99">
        <v>278.73998999999998</v>
      </c>
      <c r="D125" s="99">
        <v>278.73998999999998</v>
      </c>
      <c r="E125" s="99">
        <v>278.73998999999998</v>
      </c>
      <c r="F125" s="99">
        <v>278.73998999999998</v>
      </c>
      <c r="G125" s="99">
        <v>0</v>
      </c>
    </row>
    <row r="126" spans="1:7" x14ac:dyDescent="0.2">
      <c r="A126" s="100">
        <v>32321</v>
      </c>
      <c r="B126" s="99">
        <v>273.97000100000002</v>
      </c>
      <c r="C126" s="99">
        <v>273.97000100000002</v>
      </c>
      <c r="D126" s="99">
        <v>273.97000100000002</v>
      </c>
      <c r="E126" s="99">
        <v>273.97000100000002</v>
      </c>
      <c r="F126" s="99">
        <v>273.97000100000002</v>
      </c>
      <c r="G126" s="99">
        <v>0</v>
      </c>
    </row>
    <row r="127" spans="1:7" x14ac:dyDescent="0.2">
      <c r="A127" s="100">
        <v>32322</v>
      </c>
      <c r="B127" s="99">
        <v>277.32000699999998</v>
      </c>
      <c r="C127" s="99">
        <v>277.32000699999998</v>
      </c>
      <c r="D127" s="99">
        <v>277.32000699999998</v>
      </c>
      <c r="E127" s="99">
        <v>277.32000699999998</v>
      </c>
      <c r="F127" s="99">
        <v>277.32000699999998</v>
      </c>
      <c r="G127" s="99">
        <v>0</v>
      </c>
    </row>
    <row r="128" spans="1:7" x14ac:dyDescent="0.2">
      <c r="A128" s="100">
        <v>32323</v>
      </c>
      <c r="B128" s="99">
        <v>275.97000100000002</v>
      </c>
      <c r="C128" s="99">
        <v>275.97000100000002</v>
      </c>
      <c r="D128" s="99">
        <v>275.97000100000002</v>
      </c>
      <c r="E128" s="99">
        <v>275.97000100000002</v>
      </c>
      <c r="F128" s="99">
        <v>275.97000100000002</v>
      </c>
      <c r="G128" s="99">
        <v>0</v>
      </c>
    </row>
    <row r="129" spans="1:7" x14ac:dyDescent="0.2">
      <c r="A129" s="100">
        <v>32324</v>
      </c>
      <c r="B129" s="99">
        <v>278.540009</v>
      </c>
      <c r="C129" s="99">
        <v>278.540009</v>
      </c>
      <c r="D129" s="99">
        <v>278.540009</v>
      </c>
      <c r="E129" s="99">
        <v>278.540009</v>
      </c>
      <c r="F129" s="99">
        <v>278.540009</v>
      </c>
      <c r="G129" s="99">
        <v>0</v>
      </c>
    </row>
    <row r="130" spans="1:7" x14ac:dyDescent="0.2">
      <c r="A130" s="100">
        <v>32325</v>
      </c>
      <c r="B130" s="99">
        <v>276.85998499999999</v>
      </c>
      <c r="C130" s="99">
        <v>276.85998499999999</v>
      </c>
      <c r="D130" s="99">
        <v>276.85998499999999</v>
      </c>
      <c r="E130" s="99">
        <v>276.85998499999999</v>
      </c>
      <c r="F130" s="99">
        <v>276.85998499999999</v>
      </c>
      <c r="G130" s="99">
        <v>0</v>
      </c>
    </row>
    <row r="131" spans="1:7" x14ac:dyDescent="0.2">
      <c r="A131" s="100">
        <v>32329</v>
      </c>
      <c r="B131" s="99">
        <v>281.04998799999998</v>
      </c>
      <c r="C131" s="99">
        <v>281.04998799999998</v>
      </c>
      <c r="D131" s="99">
        <v>281.04998799999998</v>
      </c>
      <c r="E131" s="99">
        <v>281.04998799999998</v>
      </c>
      <c r="F131" s="99">
        <v>281.04998799999998</v>
      </c>
      <c r="G131" s="99">
        <v>0</v>
      </c>
    </row>
    <row r="132" spans="1:7" x14ac:dyDescent="0.2">
      <c r="A132" s="100">
        <v>32330</v>
      </c>
      <c r="B132" s="99">
        <v>277.19000199999999</v>
      </c>
      <c r="C132" s="99">
        <v>277.19000199999999</v>
      </c>
      <c r="D132" s="99">
        <v>277.19000199999999</v>
      </c>
      <c r="E132" s="99">
        <v>277.19000199999999</v>
      </c>
      <c r="F132" s="99">
        <v>277.19000199999999</v>
      </c>
      <c r="G132" s="99">
        <v>0</v>
      </c>
    </row>
    <row r="133" spans="1:7" x14ac:dyDescent="0.2">
      <c r="A133" s="100">
        <v>32331</v>
      </c>
      <c r="B133" s="99">
        <v>276.95001200000002</v>
      </c>
      <c r="C133" s="99">
        <v>276.95001200000002</v>
      </c>
      <c r="D133" s="99">
        <v>276.95001200000002</v>
      </c>
      <c r="E133" s="99">
        <v>276.95001200000002</v>
      </c>
      <c r="F133" s="99">
        <v>276.95001200000002</v>
      </c>
      <c r="G133" s="99">
        <v>0</v>
      </c>
    </row>
    <row r="134" spans="1:7" x14ac:dyDescent="0.2">
      <c r="A134" s="100">
        <v>32332</v>
      </c>
      <c r="B134" s="99">
        <v>275.16000400000001</v>
      </c>
      <c r="C134" s="99">
        <v>275.16000400000001</v>
      </c>
      <c r="D134" s="99">
        <v>275.16000400000001</v>
      </c>
      <c r="E134" s="99">
        <v>275.16000400000001</v>
      </c>
      <c r="F134" s="99">
        <v>275.16000400000001</v>
      </c>
      <c r="G134" s="99">
        <v>0</v>
      </c>
    </row>
    <row r="135" spans="1:7" x14ac:dyDescent="0.2">
      <c r="A135" s="100">
        <v>32335</v>
      </c>
      <c r="B135" s="99">
        <v>275.73001099999999</v>
      </c>
      <c r="C135" s="99">
        <v>275.73001099999999</v>
      </c>
      <c r="D135" s="99">
        <v>275.73001099999999</v>
      </c>
      <c r="E135" s="99">
        <v>275.73001099999999</v>
      </c>
      <c r="F135" s="99">
        <v>275.73001099999999</v>
      </c>
      <c r="G135" s="99">
        <v>0</v>
      </c>
    </row>
    <row r="136" spans="1:7" x14ac:dyDescent="0.2">
      <c r="A136" s="100">
        <v>32336</v>
      </c>
      <c r="B136" s="99">
        <v>272.98001099999999</v>
      </c>
      <c r="C136" s="99">
        <v>272.98001099999999</v>
      </c>
      <c r="D136" s="99">
        <v>272.98001099999999</v>
      </c>
      <c r="E136" s="99">
        <v>272.98001099999999</v>
      </c>
      <c r="F136" s="99">
        <v>272.98001099999999</v>
      </c>
      <c r="G136" s="99">
        <v>0</v>
      </c>
    </row>
    <row r="137" spans="1:7" x14ac:dyDescent="0.2">
      <c r="A137" s="100">
        <v>32337</v>
      </c>
      <c r="B137" s="99">
        <v>274.48001099999999</v>
      </c>
      <c r="C137" s="99">
        <v>274.48001099999999</v>
      </c>
      <c r="D137" s="99">
        <v>274.48001099999999</v>
      </c>
      <c r="E137" s="99">
        <v>274.48001099999999</v>
      </c>
      <c r="F137" s="99">
        <v>274.48001099999999</v>
      </c>
      <c r="G137" s="99">
        <v>0</v>
      </c>
    </row>
    <row r="138" spans="1:7" x14ac:dyDescent="0.2">
      <c r="A138" s="100">
        <v>32338</v>
      </c>
      <c r="B138" s="99">
        <v>275.47000100000002</v>
      </c>
      <c r="C138" s="99">
        <v>275.47000100000002</v>
      </c>
      <c r="D138" s="99">
        <v>275.47000100000002</v>
      </c>
      <c r="E138" s="99">
        <v>275.47000100000002</v>
      </c>
      <c r="F138" s="99">
        <v>275.47000100000002</v>
      </c>
      <c r="G138" s="99">
        <v>0</v>
      </c>
    </row>
    <row r="139" spans="1:7" x14ac:dyDescent="0.2">
      <c r="A139" s="100">
        <v>32339</v>
      </c>
      <c r="B139" s="99">
        <v>277.290009</v>
      </c>
      <c r="C139" s="99">
        <v>277.290009</v>
      </c>
      <c r="D139" s="99">
        <v>277.290009</v>
      </c>
      <c r="E139" s="99">
        <v>277.290009</v>
      </c>
      <c r="F139" s="99">
        <v>277.290009</v>
      </c>
      <c r="G139" s="99">
        <v>0</v>
      </c>
    </row>
    <row r="140" spans="1:7" x14ac:dyDescent="0.2">
      <c r="A140" s="100">
        <v>32342</v>
      </c>
      <c r="B140" s="99">
        <v>275.73998999999998</v>
      </c>
      <c r="C140" s="99">
        <v>275.73998999999998</v>
      </c>
      <c r="D140" s="99">
        <v>275.73998999999998</v>
      </c>
      <c r="E140" s="99">
        <v>275.73998999999998</v>
      </c>
      <c r="F140" s="99">
        <v>275.73998999999998</v>
      </c>
      <c r="G140" s="99">
        <v>0</v>
      </c>
    </row>
    <row r="141" spans="1:7" x14ac:dyDescent="0.2">
      <c r="A141" s="100">
        <v>32343</v>
      </c>
      <c r="B141" s="99">
        <v>273.67999300000002</v>
      </c>
      <c r="C141" s="99">
        <v>273.67999300000002</v>
      </c>
      <c r="D141" s="99">
        <v>273.67999300000002</v>
      </c>
      <c r="E141" s="99">
        <v>273.67999300000002</v>
      </c>
      <c r="F141" s="99">
        <v>273.67999300000002</v>
      </c>
      <c r="G141" s="99">
        <v>0</v>
      </c>
    </row>
    <row r="142" spans="1:7" x14ac:dyDescent="0.2">
      <c r="A142" s="100">
        <v>32344</v>
      </c>
      <c r="B142" s="99">
        <v>275.23001099999999</v>
      </c>
      <c r="C142" s="99">
        <v>275.23001099999999</v>
      </c>
      <c r="D142" s="99">
        <v>275.23001099999999</v>
      </c>
      <c r="E142" s="99">
        <v>275.23001099999999</v>
      </c>
      <c r="F142" s="99">
        <v>275.23001099999999</v>
      </c>
      <c r="G142" s="99">
        <v>0</v>
      </c>
    </row>
    <row r="143" spans="1:7" x14ac:dyDescent="0.2">
      <c r="A143" s="100">
        <v>32345</v>
      </c>
      <c r="B143" s="99">
        <v>271.82998700000002</v>
      </c>
      <c r="C143" s="99">
        <v>271.82998700000002</v>
      </c>
      <c r="D143" s="99">
        <v>271.82998700000002</v>
      </c>
      <c r="E143" s="99">
        <v>271.82998700000002</v>
      </c>
      <c r="F143" s="99">
        <v>271.82998700000002</v>
      </c>
      <c r="G143" s="99">
        <v>0</v>
      </c>
    </row>
    <row r="144" spans="1:7" x14ac:dyDescent="0.2">
      <c r="A144" s="100">
        <v>32346</v>
      </c>
      <c r="B144" s="99">
        <v>268.60998499999999</v>
      </c>
      <c r="C144" s="99">
        <v>268.60998499999999</v>
      </c>
      <c r="D144" s="99">
        <v>268.60998499999999</v>
      </c>
      <c r="E144" s="99">
        <v>268.60998499999999</v>
      </c>
      <c r="F144" s="99">
        <v>268.60998499999999</v>
      </c>
      <c r="G144" s="99">
        <v>0</v>
      </c>
    </row>
    <row r="145" spans="1:7" x14ac:dyDescent="0.2">
      <c r="A145" s="100">
        <v>32349</v>
      </c>
      <c r="B145" s="99">
        <v>269.89001500000001</v>
      </c>
      <c r="C145" s="99">
        <v>269.89001500000001</v>
      </c>
      <c r="D145" s="99">
        <v>269.89001500000001</v>
      </c>
      <c r="E145" s="99">
        <v>269.89001500000001</v>
      </c>
      <c r="F145" s="99">
        <v>269.89001500000001</v>
      </c>
      <c r="G145" s="99">
        <v>0</v>
      </c>
    </row>
    <row r="146" spans="1:7" x14ac:dyDescent="0.2">
      <c r="A146" s="100">
        <v>32350</v>
      </c>
      <c r="B146" s="99">
        <v>270.45001200000002</v>
      </c>
      <c r="C146" s="99">
        <v>270.45001200000002</v>
      </c>
      <c r="D146" s="99">
        <v>270.45001200000002</v>
      </c>
      <c r="E146" s="99">
        <v>270.45001200000002</v>
      </c>
      <c r="F146" s="99">
        <v>270.45001200000002</v>
      </c>
      <c r="G146" s="99">
        <v>0</v>
      </c>
    </row>
    <row r="147" spans="1:7" x14ac:dyDescent="0.2">
      <c r="A147" s="100">
        <v>32351</v>
      </c>
      <c r="B147" s="99">
        <v>267.76001000000002</v>
      </c>
      <c r="C147" s="99">
        <v>267.76001000000002</v>
      </c>
      <c r="D147" s="99">
        <v>267.76001000000002</v>
      </c>
      <c r="E147" s="99">
        <v>267.76001000000002</v>
      </c>
      <c r="F147" s="99">
        <v>267.76001000000002</v>
      </c>
      <c r="G147" s="99">
        <v>0</v>
      </c>
    </row>
    <row r="148" spans="1:7" x14ac:dyDescent="0.2">
      <c r="A148" s="100">
        <v>32352</v>
      </c>
      <c r="B148" s="99">
        <v>271.35000600000001</v>
      </c>
      <c r="C148" s="99">
        <v>271.35000600000001</v>
      </c>
      <c r="D148" s="99">
        <v>271.35000600000001</v>
      </c>
      <c r="E148" s="99">
        <v>271.35000600000001</v>
      </c>
      <c r="F148" s="99">
        <v>271.35000600000001</v>
      </c>
      <c r="G148" s="99">
        <v>0</v>
      </c>
    </row>
    <row r="149" spans="1:7" x14ac:dyDescent="0.2">
      <c r="A149" s="100">
        <v>32353</v>
      </c>
      <c r="B149" s="99">
        <v>277.48998999999998</v>
      </c>
      <c r="C149" s="99">
        <v>277.48998999999998</v>
      </c>
      <c r="D149" s="99">
        <v>277.48998999999998</v>
      </c>
      <c r="E149" s="99">
        <v>277.48998999999998</v>
      </c>
      <c r="F149" s="99">
        <v>277.48998999999998</v>
      </c>
      <c r="G149" s="99">
        <v>0</v>
      </c>
    </row>
    <row r="150" spans="1:7" x14ac:dyDescent="0.2">
      <c r="A150" s="100">
        <v>32356</v>
      </c>
      <c r="B150" s="99">
        <v>277.76001000000002</v>
      </c>
      <c r="C150" s="99">
        <v>277.76001000000002</v>
      </c>
      <c r="D150" s="99">
        <v>277.76001000000002</v>
      </c>
      <c r="E150" s="99">
        <v>277.76001000000002</v>
      </c>
      <c r="F150" s="99">
        <v>277.76001000000002</v>
      </c>
      <c r="G150" s="99">
        <v>0</v>
      </c>
    </row>
    <row r="151" spans="1:7" x14ac:dyDescent="0.2">
      <c r="A151" s="100">
        <v>32357</v>
      </c>
      <c r="B151" s="99">
        <v>277.709991</v>
      </c>
      <c r="C151" s="99">
        <v>277.709991</v>
      </c>
      <c r="D151" s="99">
        <v>277.709991</v>
      </c>
      <c r="E151" s="99">
        <v>277.709991</v>
      </c>
      <c r="F151" s="99">
        <v>277.709991</v>
      </c>
      <c r="G151" s="99">
        <v>0</v>
      </c>
    </row>
    <row r="152" spans="1:7" x14ac:dyDescent="0.2">
      <c r="A152" s="100">
        <v>32358</v>
      </c>
      <c r="B152" s="99">
        <v>278.67999300000002</v>
      </c>
      <c r="C152" s="99">
        <v>278.67999300000002</v>
      </c>
      <c r="D152" s="99">
        <v>278.67999300000002</v>
      </c>
      <c r="E152" s="99">
        <v>278.67999300000002</v>
      </c>
      <c r="F152" s="99">
        <v>278.67999300000002</v>
      </c>
      <c r="G152" s="99">
        <v>0</v>
      </c>
    </row>
    <row r="153" spans="1:7" x14ac:dyDescent="0.2">
      <c r="A153" s="100">
        <v>32359</v>
      </c>
      <c r="B153" s="99">
        <v>277.80999800000001</v>
      </c>
      <c r="C153" s="99">
        <v>277.80999800000001</v>
      </c>
      <c r="D153" s="99">
        <v>277.80999800000001</v>
      </c>
      <c r="E153" s="99">
        <v>277.80999800000001</v>
      </c>
      <c r="F153" s="99">
        <v>277.80999800000001</v>
      </c>
      <c r="G153" s="99">
        <v>0</v>
      </c>
    </row>
    <row r="154" spans="1:7" x14ac:dyDescent="0.2">
      <c r="A154" s="100">
        <v>32360</v>
      </c>
      <c r="B154" s="99">
        <v>277.07000699999998</v>
      </c>
      <c r="C154" s="99">
        <v>277.07000699999998</v>
      </c>
      <c r="D154" s="99">
        <v>277.07000699999998</v>
      </c>
      <c r="E154" s="99">
        <v>277.07000699999998</v>
      </c>
      <c r="F154" s="99">
        <v>277.07000699999998</v>
      </c>
      <c r="G154" s="99">
        <v>0</v>
      </c>
    </row>
    <row r="155" spans="1:7" x14ac:dyDescent="0.2">
      <c r="A155" s="100">
        <v>32363</v>
      </c>
      <c r="B155" s="99">
        <v>275.959991</v>
      </c>
      <c r="C155" s="99">
        <v>275.959991</v>
      </c>
      <c r="D155" s="99">
        <v>275.959991</v>
      </c>
      <c r="E155" s="99">
        <v>275.959991</v>
      </c>
      <c r="F155" s="99">
        <v>275.959991</v>
      </c>
      <c r="G155" s="99">
        <v>0</v>
      </c>
    </row>
    <row r="156" spans="1:7" x14ac:dyDescent="0.2">
      <c r="A156" s="100">
        <v>32364</v>
      </c>
      <c r="B156" s="99">
        <v>272.57000699999998</v>
      </c>
      <c r="C156" s="99">
        <v>272.57000699999998</v>
      </c>
      <c r="D156" s="99">
        <v>272.57000699999998</v>
      </c>
      <c r="E156" s="99">
        <v>272.57000699999998</v>
      </c>
      <c r="F156" s="99">
        <v>272.57000699999998</v>
      </c>
      <c r="G156" s="99">
        <v>0</v>
      </c>
    </row>
    <row r="157" spans="1:7" x14ac:dyDescent="0.2">
      <c r="A157" s="100">
        <v>32365</v>
      </c>
      <c r="B157" s="99">
        <v>267.89001500000001</v>
      </c>
      <c r="C157" s="99">
        <v>267.89001500000001</v>
      </c>
      <c r="D157" s="99">
        <v>267.89001500000001</v>
      </c>
      <c r="E157" s="99">
        <v>267.89001500000001</v>
      </c>
      <c r="F157" s="99">
        <v>267.89001500000001</v>
      </c>
      <c r="G157" s="99">
        <v>0</v>
      </c>
    </row>
    <row r="158" spans="1:7" x14ac:dyDescent="0.2">
      <c r="A158" s="100">
        <v>32366</v>
      </c>
      <c r="B158" s="99">
        <v>268.79998799999998</v>
      </c>
      <c r="C158" s="99">
        <v>268.79998799999998</v>
      </c>
      <c r="D158" s="99">
        <v>268.79998799999998</v>
      </c>
      <c r="E158" s="99">
        <v>268.79998799999998</v>
      </c>
      <c r="F158" s="99">
        <v>268.79998799999998</v>
      </c>
      <c r="G158" s="99">
        <v>0</v>
      </c>
    </row>
    <row r="159" spans="1:7" x14ac:dyDescent="0.2">
      <c r="A159" s="100">
        <v>32367</v>
      </c>
      <c r="B159" s="99">
        <v>268.60000600000001</v>
      </c>
      <c r="C159" s="99">
        <v>268.60000600000001</v>
      </c>
      <c r="D159" s="99">
        <v>268.60000600000001</v>
      </c>
      <c r="E159" s="99">
        <v>268.60000600000001</v>
      </c>
      <c r="F159" s="99">
        <v>268.60000600000001</v>
      </c>
      <c r="G159" s="99">
        <v>0</v>
      </c>
    </row>
    <row r="160" spans="1:7" x14ac:dyDescent="0.2">
      <c r="A160" s="100">
        <v>32370</v>
      </c>
      <c r="B160" s="99">
        <v>264.76998900000001</v>
      </c>
      <c r="C160" s="99">
        <v>264.76998900000001</v>
      </c>
      <c r="D160" s="99">
        <v>264.76998900000001</v>
      </c>
      <c r="E160" s="99">
        <v>264.76998900000001</v>
      </c>
      <c r="F160" s="99">
        <v>264.76998900000001</v>
      </c>
      <c r="G160" s="99">
        <v>0</v>
      </c>
    </row>
    <row r="161" spans="1:7" x14ac:dyDescent="0.2">
      <c r="A161" s="100">
        <v>32371</v>
      </c>
      <c r="B161" s="99">
        <v>266.73001099999999</v>
      </c>
      <c r="C161" s="99">
        <v>266.73001099999999</v>
      </c>
      <c r="D161" s="99">
        <v>266.73001099999999</v>
      </c>
      <c r="E161" s="99">
        <v>266.73001099999999</v>
      </c>
      <c r="F161" s="99">
        <v>266.73001099999999</v>
      </c>
      <c r="G161" s="99">
        <v>0</v>
      </c>
    </row>
    <row r="162" spans="1:7" x14ac:dyDescent="0.2">
      <c r="A162" s="100">
        <v>32372</v>
      </c>
      <c r="B162" s="99">
        <v>266.95001200000002</v>
      </c>
      <c r="C162" s="99">
        <v>266.95001200000002</v>
      </c>
      <c r="D162" s="99">
        <v>266.95001200000002</v>
      </c>
      <c r="E162" s="99">
        <v>266.95001200000002</v>
      </c>
      <c r="F162" s="99">
        <v>266.95001200000002</v>
      </c>
      <c r="G162" s="99">
        <v>0</v>
      </c>
    </row>
    <row r="163" spans="1:7" x14ac:dyDescent="0.2">
      <c r="A163" s="100">
        <v>32373</v>
      </c>
      <c r="B163" s="99">
        <v>267.23998999999998</v>
      </c>
      <c r="C163" s="99">
        <v>267.23998999999998</v>
      </c>
      <c r="D163" s="99">
        <v>267.23998999999998</v>
      </c>
      <c r="E163" s="99">
        <v>267.23998999999998</v>
      </c>
      <c r="F163" s="99">
        <v>267.23998999999998</v>
      </c>
      <c r="G163" s="99">
        <v>0</v>
      </c>
    </row>
    <row r="164" spans="1:7" x14ac:dyDescent="0.2">
      <c r="A164" s="100">
        <v>32374</v>
      </c>
      <c r="B164" s="99">
        <v>266.45001200000002</v>
      </c>
      <c r="C164" s="99">
        <v>266.45001200000002</v>
      </c>
      <c r="D164" s="99">
        <v>266.45001200000002</v>
      </c>
      <c r="E164" s="99">
        <v>266.45001200000002</v>
      </c>
      <c r="F164" s="99">
        <v>266.45001200000002</v>
      </c>
      <c r="G164" s="99">
        <v>0</v>
      </c>
    </row>
    <row r="165" spans="1:7" x14ac:dyDescent="0.2">
      <c r="A165" s="100">
        <v>32377</v>
      </c>
      <c r="B165" s="99">
        <v>263.17999300000002</v>
      </c>
      <c r="C165" s="99">
        <v>263.17999300000002</v>
      </c>
      <c r="D165" s="99">
        <v>263.17999300000002</v>
      </c>
      <c r="E165" s="99">
        <v>263.17999300000002</v>
      </c>
      <c r="F165" s="99">
        <v>263.17999300000002</v>
      </c>
      <c r="G165" s="99">
        <v>0</v>
      </c>
    </row>
    <row r="166" spans="1:7" x14ac:dyDescent="0.2">
      <c r="A166" s="100">
        <v>32378</v>
      </c>
      <c r="B166" s="99">
        <v>263.29998799999998</v>
      </c>
      <c r="C166" s="99">
        <v>263.29998799999998</v>
      </c>
      <c r="D166" s="99">
        <v>263.29998799999998</v>
      </c>
      <c r="E166" s="99">
        <v>263.29998799999998</v>
      </c>
      <c r="F166" s="99">
        <v>263.29998799999998</v>
      </c>
      <c r="G166" s="99">
        <v>0</v>
      </c>
    </row>
    <row r="167" spans="1:7" x14ac:dyDescent="0.2">
      <c r="A167" s="100">
        <v>32379</v>
      </c>
      <c r="B167" s="99">
        <v>267.44000199999999</v>
      </c>
      <c r="C167" s="99">
        <v>267.44000199999999</v>
      </c>
      <c r="D167" s="99">
        <v>267.44000199999999</v>
      </c>
      <c r="E167" s="99">
        <v>267.44000199999999</v>
      </c>
      <c r="F167" s="99">
        <v>267.44000199999999</v>
      </c>
      <c r="G167" s="99">
        <v>0</v>
      </c>
    </row>
    <row r="168" spans="1:7" x14ac:dyDescent="0.2">
      <c r="A168" s="100">
        <v>32380</v>
      </c>
      <c r="B168" s="99">
        <v>265.459991</v>
      </c>
      <c r="C168" s="99">
        <v>265.459991</v>
      </c>
      <c r="D168" s="99">
        <v>265.459991</v>
      </c>
      <c r="E168" s="99">
        <v>265.459991</v>
      </c>
      <c r="F168" s="99">
        <v>265.459991</v>
      </c>
      <c r="G168" s="99">
        <v>0</v>
      </c>
    </row>
    <row r="169" spans="1:7" x14ac:dyDescent="0.2">
      <c r="A169" s="100">
        <v>32381</v>
      </c>
      <c r="B169" s="99">
        <v>266.040009</v>
      </c>
      <c r="C169" s="99">
        <v>266.040009</v>
      </c>
      <c r="D169" s="99">
        <v>266.040009</v>
      </c>
      <c r="E169" s="99">
        <v>266.040009</v>
      </c>
      <c r="F169" s="99">
        <v>266.040009</v>
      </c>
      <c r="G169" s="99">
        <v>0</v>
      </c>
    </row>
    <row r="170" spans="1:7" x14ac:dyDescent="0.2">
      <c r="A170" s="100">
        <v>32384</v>
      </c>
      <c r="B170" s="99">
        <v>268.85998499999999</v>
      </c>
      <c r="C170" s="99">
        <v>268.85998499999999</v>
      </c>
      <c r="D170" s="99">
        <v>268.85998499999999</v>
      </c>
      <c r="E170" s="99">
        <v>268.85998499999999</v>
      </c>
      <c r="F170" s="99">
        <v>268.85998499999999</v>
      </c>
      <c r="G170" s="99">
        <v>0</v>
      </c>
    </row>
    <row r="171" spans="1:7" x14ac:dyDescent="0.2">
      <c r="A171" s="100">
        <v>32385</v>
      </c>
      <c r="B171" s="99">
        <v>269.07998700000002</v>
      </c>
      <c r="C171" s="99">
        <v>269.07998700000002</v>
      </c>
      <c r="D171" s="99">
        <v>269.07998700000002</v>
      </c>
      <c r="E171" s="99">
        <v>269.07998700000002</v>
      </c>
      <c r="F171" s="99">
        <v>269.07998700000002</v>
      </c>
      <c r="G171" s="99">
        <v>0</v>
      </c>
    </row>
    <row r="172" spans="1:7" x14ac:dyDescent="0.2">
      <c r="A172" s="100">
        <v>32386</v>
      </c>
      <c r="B172" s="99">
        <v>268.07000699999998</v>
      </c>
      <c r="C172" s="99">
        <v>268.07000699999998</v>
      </c>
      <c r="D172" s="99">
        <v>268.07000699999998</v>
      </c>
      <c r="E172" s="99">
        <v>268.07000699999998</v>
      </c>
      <c r="F172" s="99">
        <v>268.07000699999998</v>
      </c>
      <c r="G172" s="99">
        <v>0</v>
      </c>
    </row>
    <row r="173" spans="1:7" x14ac:dyDescent="0.2">
      <c r="A173" s="100">
        <v>32387</v>
      </c>
      <c r="B173" s="99">
        <v>264.85000600000001</v>
      </c>
      <c r="C173" s="99">
        <v>264.85000600000001</v>
      </c>
      <c r="D173" s="99">
        <v>264.85000600000001</v>
      </c>
      <c r="E173" s="99">
        <v>264.85000600000001</v>
      </c>
      <c r="F173" s="99">
        <v>264.85000600000001</v>
      </c>
      <c r="G173" s="99">
        <v>0</v>
      </c>
    </row>
    <row r="174" spans="1:7" x14ac:dyDescent="0.2">
      <c r="A174" s="100">
        <v>32388</v>
      </c>
      <c r="B174" s="99">
        <v>271.19000199999999</v>
      </c>
      <c r="C174" s="99">
        <v>271.19000199999999</v>
      </c>
      <c r="D174" s="99">
        <v>271.19000199999999</v>
      </c>
      <c r="E174" s="99">
        <v>271.19000199999999</v>
      </c>
      <c r="F174" s="99">
        <v>271.19000199999999</v>
      </c>
      <c r="G174" s="99">
        <v>0</v>
      </c>
    </row>
    <row r="175" spans="1:7" x14ac:dyDescent="0.2">
      <c r="A175" s="100">
        <v>32392</v>
      </c>
      <c r="B175" s="99">
        <v>272.36999500000002</v>
      </c>
      <c r="C175" s="99">
        <v>272.36999500000002</v>
      </c>
      <c r="D175" s="99">
        <v>272.36999500000002</v>
      </c>
      <c r="E175" s="99">
        <v>272.36999500000002</v>
      </c>
      <c r="F175" s="99">
        <v>272.36999500000002</v>
      </c>
      <c r="G175" s="99">
        <v>0</v>
      </c>
    </row>
    <row r="176" spans="1:7" x14ac:dyDescent="0.2">
      <c r="A176" s="100">
        <v>32393</v>
      </c>
      <c r="B176" s="99">
        <v>272.66000400000001</v>
      </c>
      <c r="C176" s="99">
        <v>272.66000400000001</v>
      </c>
      <c r="D176" s="99">
        <v>272.66000400000001</v>
      </c>
      <c r="E176" s="99">
        <v>272.66000400000001</v>
      </c>
      <c r="F176" s="99">
        <v>272.66000400000001</v>
      </c>
      <c r="G176" s="99">
        <v>0</v>
      </c>
    </row>
    <row r="177" spans="1:7" x14ac:dyDescent="0.2">
      <c r="A177" s="100">
        <v>32394</v>
      </c>
      <c r="B177" s="99">
        <v>272.69000199999999</v>
      </c>
      <c r="C177" s="99">
        <v>272.69000199999999</v>
      </c>
      <c r="D177" s="99">
        <v>272.69000199999999</v>
      </c>
      <c r="E177" s="99">
        <v>272.69000199999999</v>
      </c>
      <c r="F177" s="99">
        <v>272.69000199999999</v>
      </c>
      <c r="G177" s="99">
        <v>0</v>
      </c>
    </row>
    <row r="178" spans="1:7" x14ac:dyDescent="0.2">
      <c r="A178" s="100">
        <v>32395</v>
      </c>
      <c r="B178" s="99">
        <v>273.77999899999998</v>
      </c>
      <c r="C178" s="99">
        <v>273.77999899999998</v>
      </c>
      <c r="D178" s="99">
        <v>273.77999899999998</v>
      </c>
      <c r="E178" s="99">
        <v>273.77999899999998</v>
      </c>
      <c r="F178" s="99">
        <v>273.77999899999998</v>
      </c>
      <c r="G178" s="99">
        <v>0</v>
      </c>
    </row>
    <row r="179" spans="1:7" x14ac:dyDescent="0.2">
      <c r="A179" s="100">
        <v>32398</v>
      </c>
      <c r="B179" s="99">
        <v>273.41000400000001</v>
      </c>
      <c r="C179" s="99">
        <v>273.41000400000001</v>
      </c>
      <c r="D179" s="99">
        <v>273.41000400000001</v>
      </c>
      <c r="E179" s="99">
        <v>273.41000400000001</v>
      </c>
      <c r="F179" s="99">
        <v>273.41000400000001</v>
      </c>
      <c r="G179" s="99">
        <v>0</v>
      </c>
    </row>
    <row r="180" spans="1:7" x14ac:dyDescent="0.2">
      <c r="A180" s="100">
        <v>32399</v>
      </c>
      <c r="B180" s="99">
        <v>274.42001299999998</v>
      </c>
      <c r="C180" s="99">
        <v>274.42001299999998</v>
      </c>
      <c r="D180" s="99">
        <v>274.42001299999998</v>
      </c>
      <c r="E180" s="99">
        <v>274.42001299999998</v>
      </c>
      <c r="F180" s="99">
        <v>274.42001299999998</v>
      </c>
      <c r="G180" s="99">
        <v>0</v>
      </c>
    </row>
    <row r="181" spans="1:7" x14ac:dyDescent="0.2">
      <c r="A181" s="100">
        <v>32400</v>
      </c>
      <c r="B181" s="99">
        <v>276.35998499999999</v>
      </c>
      <c r="C181" s="99">
        <v>276.35998499999999</v>
      </c>
      <c r="D181" s="99">
        <v>276.35998499999999</v>
      </c>
      <c r="E181" s="99">
        <v>276.35998499999999</v>
      </c>
      <c r="F181" s="99">
        <v>276.35998499999999</v>
      </c>
      <c r="G181" s="99">
        <v>0</v>
      </c>
    </row>
    <row r="182" spans="1:7" x14ac:dyDescent="0.2">
      <c r="A182" s="100">
        <v>32401</v>
      </c>
      <c r="B182" s="99">
        <v>275.16000400000001</v>
      </c>
      <c r="C182" s="99">
        <v>275.16000400000001</v>
      </c>
      <c r="D182" s="99">
        <v>275.16000400000001</v>
      </c>
      <c r="E182" s="99">
        <v>275.16000400000001</v>
      </c>
      <c r="F182" s="99">
        <v>275.16000400000001</v>
      </c>
      <c r="G182" s="99">
        <v>0</v>
      </c>
    </row>
    <row r="183" spans="1:7" x14ac:dyDescent="0.2">
      <c r="A183" s="100">
        <v>32402</v>
      </c>
      <c r="B183" s="99">
        <v>277.76001000000002</v>
      </c>
      <c r="C183" s="99">
        <v>277.76001000000002</v>
      </c>
      <c r="D183" s="99">
        <v>277.76001000000002</v>
      </c>
      <c r="E183" s="99">
        <v>277.76001000000002</v>
      </c>
      <c r="F183" s="99">
        <v>277.76001000000002</v>
      </c>
      <c r="G183" s="99">
        <v>0</v>
      </c>
    </row>
    <row r="184" spans="1:7" x14ac:dyDescent="0.2">
      <c r="A184" s="100">
        <v>32405</v>
      </c>
      <c r="B184" s="99">
        <v>275.89001500000001</v>
      </c>
      <c r="C184" s="99">
        <v>275.89001500000001</v>
      </c>
      <c r="D184" s="99">
        <v>275.89001500000001</v>
      </c>
      <c r="E184" s="99">
        <v>275.89001500000001</v>
      </c>
      <c r="F184" s="99">
        <v>275.89001500000001</v>
      </c>
      <c r="G184" s="99">
        <v>0</v>
      </c>
    </row>
    <row r="185" spans="1:7" x14ac:dyDescent="0.2">
      <c r="A185" s="100">
        <v>32406</v>
      </c>
      <c r="B185" s="99">
        <v>276.92999300000002</v>
      </c>
      <c r="C185" s="99">
        <v>276.92999300000002</v>
      </c>
      <c r="D185" s="99">
        <v>276.92999300000002</v>
      </c>
      <c r="E185" s="99">
        <v>276.92999300000002</v>
      </c>
      <c r="F185" s="99">
        <v>276.92999300000002</v>
      </c>
      <c r="G185" s="99">
        <v>0</v>
      </c>
    </row>
    <row r="186" spans="1:7" x14ac:dyDescent="0.2">
      <c r="A186" s="100">
        <v>32407</v>
      </c>
      <c r="B186" s="99">
        <v>277.42999300000002</v>
      </c>
      <c r="C186" s="99">
        <v>277.42999300000002</v>
      </c>
      <c r="D186" s="99">
        <v>277.42999300000002</v>
      </c>
      <c r="E186" s="99">
        <v>277.42999300000002</v>
      </c>
      <c r="F186" s="99">
        <v>277.42999300000002</v>
      </c>
      <c r="G186" s="99">
        <v>0</v>
      </c>
    </row>
    <row r="187" spans="1:7" x14ac:dyDescent="0.2">
      <c r="A187" s="100">
        <v>32408</v>
      </c>
      <c r="B187" s="99">
        <v>276.42001299999998</v>
      </c>
      <c r="C187" s="99">
        <v>276.42001299999998</v>
      </c>
      <c r="D187" s="99">
        <v>276.42001299999998</v>
      </c>
      <c r="E187" s="99">
        <v>276.42001299999998</v>
      </c>
      <c r="F187" s="99">
        <v>276.42001299999998</v>
      </c>
      <c r="G187" s="99">
        <v>0</v>
      </c>
    </row>
    <row r="188" spans="1:7" x14ac:dyDescent="0.2">
      <c r="A188" s="100">
        <v>32409</v>
      </c>
      <c r="B188" s="99">
        <v>277.01998900000001</v>
      </c>
      <c r="C188" s="99">
        <v>277.01998900000001</v>
      </c>
      <c r="D188" s="99">
        <v>277.01998900000001</v>
      </c>
      <c r="E188" s="99">
        <v>277.01998900000001</v>
      </c>
      <c r="F188" s="99">
        <v>277.01998900000001</v>
      </c>
      <c r="G188" s="99">
        <v>0</v>
      </c>
    </row>
    <row r="189" spans="1:7" x14ac:dyDescent="0.2">
      <c r="A189" s="100">
        <v>32412</v>
      </c>
      <c r="B189" s="99">
        <v>276.32000699999998</v>
      </c>
      <c r="C189" s="99">
        <v>276.32000699999998</v>
      </c>
      <c r="D189" s="99">
        <v>276.32000699999998</v>
      </c>
      <c r="E189" s="99">
        <v>276.32000699999998</v>
      </c>
      <c r="F189" s="99">
        <v>276.32000699999998</v>
      </c>
      <c r="G189" s="99">
        <v>0</v>
      </c>
    </row>
    <row r="190" spans="1:7" x14ac:dyDescent="0.2">
      <c r="A190" s="100">
        <v>32413</v>
      </c>
      <c r="B190" s="99">
        <v>275.70001200000002</v>
      </c>
      <c r="C190" s="99">
        <v>275.70001200000002</v>
      </c>
      <c r="D190" s="99">
        <v>275.70001200000002</v>
      </c>
      <c r="E190" s="99">
        <v>275.70001200000002</v>
      </c>
      <c r="F190" s="99">
        <v>275.70001200000002</v>
      </c>
      <c r="G190" s="99">
        <v>0</v>
      </c>
    </row>
    <row r="191" spans="1:7" x14ac:dyDescent="0.2">
      <c r="A191" s="100">
        <v>32414</v>
      </c>
      <c r="B191" s="99">
        <v>276.54998799999998</v>
      </c>
      <c r="C191" s="99">
        <v>276.54998799999998</v>
      </c>
      <c r="D191" s="99">
        <v>276.54998799999998</v>
      </c>
      <c r="E191" s="99">
        <v>276.54998799999998</v>
      </c>
      <c r="F191" s="99">
        <v>276.54998799999998</v>
      </c>
      <c r="G191" s="99">
        <v>0</v>
      </c>
    </row>
    <row r="192" spans="1:7" x14ac:dyDescent="0.2">
      <c r="A192" s="100">
        <v>32415</v>
      </c>
      <c r="B192" s="99">
        <v>280.17999300000002</v>
      </c>
      <c r="C192" s="99">
        <v>280.17999300000002</v>
      </c>
      <c r="D192" s="99">
        <v>280.17999300000002</v>
      </c>
      <c r="E192" s="99">
        <v>280.17999300000002</v>
      </c>
      <c r="F192" s="99">
        <v>280.17999300000002</v>
      </c>
      <c r="G192" s="99">
        <v>0</v>
      </c>
    </row>
    <row r="193" spans="1:7" x14ac:dyDescent="0.2">
      <c r="A193" s="100">
        <v>32416</v>
      </c>
      <c r="B193" s="99">
        <v>279.48998999999998</v>
      </c>
      <c r="C193" s="99">
        <v>279.48998999999998</v>
      </c>
      <c r="D193" s="99">
        <v>279.48998999999998</v>
      </c>
      <c r="E193" s="99">
        <v>279.48998999999998</v>
      </c>
      <c r="F193" s="99">
        <v>279.48998999999998</v>
      </c>
      <c r="G193" s="99">
        <v>0</v>
      </c>
    </row>
    <row r="194" spans="1:7" x14ac:dyDescent="0.2">
      <c r="A194" s="100">
        <v>32419</v>
      </c>
      <c r="B194" s="99">
        <v>279.08999599999999</v>
      </c>
      <c r="C194" s="99">
        <v>279.08999599999999</v>
      </c>
      <c r="D194" s="99">
        <v>279.08999599999999</v>
      </c>
      <c r="E194" s="99">
        <v>279.08999599999999</v>
      </c>
      <c r="F194" s="99">
        <v>279.08999599999999</v>
      </c>
      <c r="G194" s="99">
        <v>0</v>
      </c>
    </row>
    <row r="195" spans="1:7" x14ac:dyDescent="0.2">
      <c r="A195" s="100">
        <v>32420</v>
      </c>
      <c r="B195" s="99">
        <v>278.35000600000001</v>
      </c>
      <c r="C195" s="99">
        <v>278.35000600000001</v>
      </c>
      <c r="D195" s="99">
        <v>278.35000600000001</v>
      </c>
      <c r="E195" s="99">
        <v>278.35000600000001</v>
      </c>
      <c r="F195" s="99">
        <v>278.35000600000001</v>
      </c>
      <c r="G195" s="99">
        <v>0</v>
      </c>
    </row>
    <row r="196" spans="1:7" x14ac:dyDescent="0.2">
      <c r="A196" s="100">
        <v>32421</v>
      </c>
      <c r="B196" s="99">
        <v>279.61999500000002</v>
      </c>
      <c r="C196" s="99">
        <v>279.61999500000002</v>
      </c>
      <c r="D196" s="99">
        <v>279.61999500000002</v>
      </c>
      <c r="E196" s="99">
        <v>279.61999500000002</v>
      </c>
      <c r="F196" s="99">
        <v>279.61999500000002</v>
      </c>
      <c r="G196" s="99">
        <v>0</v>
      </c>
    </row>
    <row r="197" spans="1:7" x14ac:dyDescent="0.2">
      <c r="A197" s="100">
        <v>32422</v>
      </c>
      <c r="B197" s="99">
        <v>280.17001299999998</v>
      </c>
      <c r="C197" s="99">
        <v>280.17001299999998</v>
      </c>
      <c r="D197" s="99">
        <v>280.17001299999998</v>
      </c>
      <c r="E197" s="99">
        <v>280.17001299999998</v>
      </c>
      <c r="F197" s="99">
        <v>280.17001299999998</v>
      </c>
      <c r="G197" s="99">
        <v>0</v>
      </c>
    </row>
    <row r="198" spans="1:7" x14ac:dyDescent="0.2">
      <c r="A198" s="100">
        <v>32423</v>
      </c>
      <c r="B198" s="99">
        <v>286.040009</v>
      </c>
      <c r="C198" s="99">
        <v>286.040009</v>
      </c>
      <c r="D198" s="99">
        <v>286.040009</v>
      </c>
      <c r="E198" s="99">
        <v>286.040009</v>
      </c>
      <c r="F198" s="99">
        <v>286.040009</v>
      </c>
      <c r="G198" s="99">
        <v>0</v>
      </c>
    </row>
    <row r="199" spans="1:7" x14ac:dyDescent="0.2">
      <c r="A199" s="100">
        <v>32426</v>
      </c>
      <c r="B199" s="99">
        <v>286.209991</v>
      </c>
      <c r="C199" s="99">
        <v>286.209991</v>
      </c>
      <c r="D199" s="99">
        <v>286.209991</v>
      </c>
      <c r="E199" s="99">
        <v>286.209991</v>
      </c>
      <c r="F199" s="99">
        <v>286.209991</v>
      </c>
      <c r="G199" s="99">
        <v>0</v>
      </c>
    </row>
    <row r="200" spans="1:7" x14ac:dyDescent="0.2">
      <c r="A200" s="100">
        <v>32427</v>
      </c>
      <c r="B200" s="99">
        <v>285.89999399999999</v>
      </c>
      <c r="C200" s="99">
        <v>285.89999399999999</v>
      </c>
      <c r="D200" s="99">
        <v>285.89999399999999</v>
      </c>
      <c r="E200" s="99">
        <v>285.89999399999999</v>
      </c>
      <c r="F200" s="99">
        <v>285.89999399999999</v>
      </c>
      <c r="G200" s="99">
        <v>0</v>
      </c>
    </row>
    <row r="201" spans="1:7" x14ac:dyDescent="0.2">
      <c r="A201" s="100">
        <v>32428</v>
      </c>
      <c r="B201" s="99">
        <v>281.83999599999999</v>
      </c>
      <c r="C201" s="99">
        <v>281.83999599999999</v>
      </c>
      <c r="D201" s="99">
        <v>281.83999599999999</v>
      </c>
      <c r="E201" s="99">
        <v>281.83999599999999</v>
      </c>
      <c r="F201" s="99">
        <v>281.83999599999999</v>
      </c>
      <c r="G201" s="99">
        <v>0</v>
      </c>
    </row>
    <row r="202" spans="1:7" x14ac:dyDescent="0.2">
      <c r="A202" s="100">
        <v>32429</v>
      </c>
      <c r="B202" s="99">
        <v>283.11999500000002</v>
      </c>
      <c r="C202" s="99">
        <v>283.11999500000002</v>
      </c>
      <c r="D202" s="99">
        <v>283.11999500000002</v>
      </c>
      <c r="E202" s="99">
        <v>283.11999500000002</v>
      </c>
      <c r="F202" s="99">
        <v>283.11999500000002</v>
      </c>
      <c r="G202" s="99">
        <v>0</v>
      </c>
    </row>
    <row r="203" spans="1:7" x14ac:dyDescent="0.2">
      <c r="A203" s="100">
        <v>32430</v>
      </c>
      <c r="B203" s="99">
        <v>283.44000199999999</v>
      </c>
      <c r="C203" s="99">
        <v>283.44000199999999</v>
      </c>
      <c r="D203" s="99">
        <v>283.44000199999999</v>
      </c>
      <c r="E203" s="99">
        <v>283.44000199999999</v>
      </c>
      <c r="F203" s="99">
        <v>283.44000199999999</v>
      </c>
      <c r="G203" s="99">
        <v>0</v>
      </c>
    </row>
    <row r="204" spans="1:7" x14ac:dyDescent="0.2">
      <c r="A204" s="100">
        <v>32433</v>
      </c>
      <c r="B204" s="99">
        <v>284.39001500000001</v>
      </c>
      <c r="C204" s="99">
        <v>284.39001500000001</v>
      </c>
      <c r="D204" s="99">
        <v>284.39001500000001</v>
      </c>
      <c r="E204" s="99">
        <v>284.39001500000001</v>
      </c>
      <c r="F204" s="99">
        <v>284.39001500000001</v>
      </c>
      <c r="G204" s="99">
        <v>0</v>
      </c>
    </row>
    <row r="205" spans="1:7" x14ac:dyDescent="0.2">
      <c r="A205" s="100">
        <v>32434</v>
      </c>
      <c r="B205" s="99">
        <v>287.459991</v>
      </c>
      <c r="C205" s="99">
        <v>287.459991</v>
      </c>
      <c r="D205" s="99">
        <v>287.459991</v>
      </c>
      <c r="E205" s="99">
        <v>287.459991</v>
      </c>
      <c r="F205" s="99">
        <v>287.459991</v>
      </c>
      <c r="G205" s="99">
        <v>0</v>
      </c>
    </row>
    <row r="206" spans="1:7" x14ac:dyDescent="0.2">
      <c r="A206" s="100">
        <v>32435</v>
      </c>
      <c r="B206" s="99">
        <v>284.98001099999999</v>
      </c>
      <c r="C206" s="99">
        <v>284.98001099999999</v>
      </c>
      <c r="D206" s="99">
        <v>284.98001099999999</v>
      </c>
      <c r="E206" s="99">
        <v>284.98001099999999</v>
      </c>
      <c r="F206" s="99">
        <v>284.98001099999999</v>
      </c>
      <c r="G206" s="99">
        <v>0</v>
      </c>
    </row>
    <row r="207" spans="1:7" x14ac:dyDescent="0.2">
      <c r="A207" s="100">
        <v>32436</v>
      </c>
      <c r="B207" s="99">
        <v>291.05999800000001</v>
      </c>
      <c r="C207" s="99">
        <v>291.05999800000001</v>
      </c>
      <c r="D207" s="99">
        <v>291.05999800000001</v>
      </c>
      <c r="E207" s="99">
        <v>291.05999800000001</v>
      </c>
      <c r="F207" s="99">
        <v>291.05999800000001</v>
      </c>
      <c r="G207" s="99">
        <v>0</v>
      </c>
    </row>
    <row r="208" spans="1:7" x14ac:dyDescent="0.2">
      <c r="A208" s="100">
        <v>32437</v>
      </c>
      <c r="B208" s="99">
        <v>291.86999500000002</v>
      </c>
      <c r="C208" s="99">
        <v>291.86999500000002</v>
      </c>
      <c r="D208" s="99">
        <v>291.86999500000002</v>
      </c>
      <c r="E208" s="99">
        <v>291.86999500000002</v>
      </c>
      <c r="F208" s="99">
        <v>291.86999500000002</v>
      </c>
      <c r="G208" s="99">
        <v>0</v>
      </c>
    </row>
    <row r="209" spans="1:7" x14ac:dyDescent="0.2">
      <c r="A209" s="100">
        <v>32440</v>
      </c>
      <c r="B209" s="99">
        <v>290.48998999999998</v>
      </c>
      <c r="C209" s="99">
        <v>290.48998999999998</v>
      </c>
      <c r="D209" s="99">
        <v>290.48998999999998</v>
      </c>
      <c r="E209" s="99">
        <v>290.48998999999998</v>
      </c>
      <c r="F209" s="99">
        <v>290.48998999999998</v>
      </c>
      <c r="G209" s="99">
        <v>0</v>
      </c>
    </row>
    <row r="210" spans="1:7" x14ac:dyDescent="0.2">
      <c r="A210" s="100">
        <v>32441</v>
      </c>
      <c r="B210" s="99">
        <v>290.61999500000002</v>
      </c>
      <c r="C210" s="99">
        <v>290.61999500000002</v>
      </c>
      <c r="D210" s="99">
        <v>290.61999500000002</v>
      </c>
      <c r="E210" s="99">
        <v>290.61999500000002</v>
      </c>
      <c r="F210" s="99">
        <v>290.61999500000002</v>
      </c>
      <c r="G210" s="99">
        <v>0</v>
      </c>
    </row>
    <row r="211" spans="1:7" x14ac:dyDescent="0.2">
      <c r="A211" s="100">
        <v>32442</v>
      </c>
      <c r="B211" s="99">
        <v>289.66000400000001</v>
      </c>
      <c r="C211" s="99">
        <v>289.66000400000001</v>
      </c>
      <c r="D211" s="99">
        <v>289.66000400000001</v>
      </c>
      <c r="E211" s="99">
        <v>289.66000400000001</v>
      </c>
      <c r="F211" s="99">
        <v>289.66000400000001</v>
      </c>
      <c r="G211" s="99">
        <v>0</v>
      </c>
    </row>
    <row r="212" spans="1:7" x14ac:dyDescent="0.2">
      <c r="A212" s="100">
        <v>32443</v>
      </c>
      <c r="B212" s="99">
        <v>285.44000199999999</v>
      </c>
      <c r="C212" s="99">
        <v>285.44000199999999</v>
      </c>
      <c r="D212" s="99">
        <v>285.44000199999999</v>
      </c>
      <c r="E212" s="99">
        <v>285.44000199999999</v>
      </c>
      <c r="F212" s="99">
        <v>285.44000199999999</v>
      </c>
      <c r="G212" s="99">
        <v>0</v>
      </c>
    </row>
    <row r="213" spans="1:7" x14ac:dyDescent="0.2">
      <c r="A213" s="100">
        <v>32444</v>
      </c>
      <c r="B213" s="99">
        <v>286.75</v>
      </c>
      <c r="C213" s="99">
        <v>286.75</v>
      </c>
      <c r="D213" s="99">
        <v>286.75</v>
      </c>
      <c r="E213" s="99">
        <v>286.75</v>
      </c>
      <c r="F213" s="99">
        <v>286.75</v>
      </c>
      <c r="G213" s="99">
        <v>0</v>
      </c>
    </row>
    <row r="214" spans="1:7" x14ac:dyDescent="0.2">
      <c r="A214" s="100">
        <v>32447</v>
      </c>
      <c r="B214" s="99">
        <v>287.26998900000001</v>
      </c>
      <c r="C214" s="99">
        <v>287.26998900000001</v>
      </c>
      <c r="D214" s="99">
        <v>287.26998900000001</v>
      </c>
      <c r="E214" s="99">
        <v>287.26998900000001</v>
      </c>
      <c r="F214" s="99">
        <v>287.26998900000001</v>
      </c>
      <c r="G214" s="99">
        <v>0</v>
      </c>
    </row>
    <row r="215" spans="1:7" x14ac:dyDescent="0.2">
      <c r="A215" s="100">
        <v>32448</v>
      </c>
      <c r="B215" s="99">
        <v>287.51001000000002</v>
      </c>
      <c r="C215" s="99">
        <v>287.51001000000002</v>
      </c>
      <c r="D215" s="99">
        <v>287.51001000000002</v>
      </c>
      <c r="E215" s="99">
        <v>287.51001000000002</v>
      </c>
      <c r="F215" s="99">
        <v>287.51001000000002</v>
      </c>
      <c r="G215" s="99">
        <v>0</v>
      </c>
    </row>
    <row r="216" spans="1:7" x14ac:dyDescent="0.2">
      <c r="A216" s="100">
        <v>32449</v>
      </c>
      <c r="B216" s="99">
        <v>287.51001000000002</v>
      </c>
      <c r="C216" s="99">
        <v>287.51001000000002</v>
      </c>
      <c r="D216" s="99">
        <v>287.51001000000002</v>
      </c>
      <c r="E216" s="99">
        <v>287.51001000000002</v>
      </c>
      <c r="F216" s="99">
        <v>287.51001000000002</v>
      </c>
      <c r="G216" s="99">
        <v>0</v>
      </c>
    </row>
    <row r="217" spans="1:7" x14ac:dyDescent="0.2">
      <c r="A217" s="100">
        <v>32450</v>
      </c>
      <c r="B217" s="99">
        <v>287.709991</v>
      </c>
      <c r="C217" s="99">
        <v>287.709991</v>
      </c>
      <c r="D217" s="99">
        <v>287.709991</v>
      </c>
      <c r="E217" s="99">
        <v>287.709991</v>
      </c>
      <c r="F217" s="99">
        <v>287.709991</v>
      </c>
      <c r="G217" s="99">
        <v>0</v>
      </c>
    </row>
    <row r="218" spans="1:7" x14ac:dyDescent="0.2">
      <c r="A218" s="100">
        <v>32451</v>
      </c>
      <c r="B218" s="99">
        <v>284.97000100000002</v>
      </c>
      <c r="C218" s="99">
        <v>284.97000100000002</v>
      </c>
      <c r="D218" s="99">
        <v>284.97000100000002</v>
      </c>
      <c r="E218" s="99">
        <v>284.97000100000002</v>
      </c>
      <c r="F218" s="99">
        <v>284.97000100000002</v>
      </c>
      <c r="G218" s="99">
        <v>0</v>
      </c>
    </row>
    <row r="219" spans="1:7" x14ac:dyDescent="0.2">
      <c r="A219" s="100">
        <v>32454</v>
      </c>
      <c r="B219" s="99">
        <v>282.64999399999999</v>
      </c>
      <c r="C219" s="99">
        <v>282.64999399999999</v>
      </c>
      <c r="D219" s="99">
        <v>282.64999399999999</v>
      </c>
      <c r="E219" s="99">
        <v>282.64999399999999</v>
      </c>
      <c r="F219" s="99">
        <v>282.64999399999999</v>
      </c>
      <c r="G219" s="99">
        <v>0</v>
      </c>
    </row>
    <row r="220" spans="1:7" x14ac:dyDescent="0.2">
      <c r="A220" s="100">
        <v>32455</v>
      </c>
      <c r="B220" s="99">
        <v>283.97000100000002</v>
      </c>
      <c r="C220" s="99">
        <v>283.97000100000002</v>
      </c>
      <c r="D220" s="99">
        <v>283.97000100000002</v>
      </c>
      <c r="E220" s="99">
        <v>283.97000100000002</v>
      </c>
      <c r="F220" s="99">
        <v>283.97000100000002</v>
      </c>
      <c r="G220" s="99">
        <v>0</v>
      </c>
    </row>
    <row r="221" spans="1:7" x14ac:dyDescent="0.2">
      <c r="A221" s="100">
        <v>32456</v>
      </c>
      <c r="B221" s="99">
        <v>282.14999399999999</v>
      </c>
      <c r="C221" s="99">
        <v>282.14999399999999</v>
      </c>
      <c r="D221" s="99">
        <v>282.14999399999999</v>
      </c>
      <c r="E221" s="99">
        <v>282.14999399999999</v>
      </c>
      <c r="F221" s="99">
        <v>282.14999399999999</v>
      </c>
      <c r="G221" s="99">
        <v>0</v>
      </c>
    </row>
    <row r="222" spans="1:7" x14ac:dyDescent="0.2">
      <c r="A222" s="100">
        <v>32457</v>
      </c>
      <c r="B222" s="99">
        <v>282.58999599999999</v>
      </c>
      <c r="C222" s="99">
        <v>282.58999599999999</v>
      </c>
      <c r="D222" s="99">
        <v>282.58999599999999</v>
      </c>
      <c r="E222" s="99">
        <v>282.58999599999999</v>
      </c>
      <c r="F222" s="99">
        <v>282.58999599999999</v>
      </c>
      <c r="G222" s="99">
        <v>0</v>
      </c>
    </row>
    <row r="223" spans="1:7" x14ac:dyDescent="0.2">
      <c r="A223" s="100">
        <v>32458</v>
      </c>
      <c r="B223" s="99">
        <v>276.63000499999998</v>
      </c>
      <c r="C223" s="99">
        <v>276.63000499999998</v>
      </c>
      <c r="D223" s="99">
        <v>276.63000499999998</v>
      </c>
      <c r="E223" s="99">
        <v>276.63000499999998</v>
      </c>
      <c r="F223" s="99">
        <v>276.63000499999998</v>
      </c>
      <c r="G223" s="99">
        <v>0</v>
      </c>
    </row>
    <row r="224" spans="1:7" x14ac:dyDescent="0.2">
      <c r="A224" s="100">
        <v>32461</v>
      </c>
      <c r="B224" s="99">
        <v>276.54998799999998</v>
      </c>
      <c r="C224" s="99">
        <v>276.54998799999998</v>
      </c>
      <c r="D224" s="99">
        <v>276.54998799999998</v>
      </c>
      <c r="E224" s="99">
        <v>276.54998799999998</v>
      </c>
      <c r="F224" s="99">
        <v>276.54998799999998</v>
      </c>
      <c r="G224" s="99">
        <v>0</v>
      </c>
    </row>
    <row r="225" spans="1:7" x14ac:dyDescent="0.2">
      <c r="A225" s="100">
        <v>32462</v>
      </c>
      <c r="B225" s="99">
        <v>277.209991</v>
      </c>
      <c r="C225" s="99">
        <v>277.209991</v>
      </c>
      <c r="D225" s="99">
        <v>277.209991</v>
      </c>
      <c r="E225" s="99">
        <v>277.209991</v>
      </c>
      <c r="F225" s="99">
        <v>277.209991</v>
      </c>
      <c r="G225" s="99">
        <v>0</v>
      </c>
    </row>
    <row r="226" spans="1:7" x14ac:dyDescent="0.2">
      <c r="A226" s="100">
        <v>32463</v>
      </c>
      <c r="B226" s="99">
        <v>272.60000600000001</v>
      </c>
      <c r="C226" s="99">
        <v>272.60000600000001</v>
      </c>
      <c r="D226" s="99">
        <v>272.60000600000001</v>
      </c>
      <c r="E226" s="99">
        <v>272.60000600000001</v>
      </c>
      <c r="F226" s="99">
        <v>272.60000600000001</v>
      </c>
      <c r="G226" s="99">
        <v>0</v>
      </c>
    </row>
    <row r="227" spans="1:7" x14ac:dyDescent="0.2">
      <c r="A227" s="100">
        <v>32464</v>
      </c>
      <c r="B227" s="99">
        <v>273.42001299999998</v>
      </c>
      <c r="C227" s="99">
        <v>273.42001299999998</v>
      </c>
      <c r="D227" s="99">
        <v>273.42001299999998</v>
      </c>
      <c r="E227" s="99">
        <v>273.42001299999998</v>
      </c>
      <c r="F227" s="99">
        <v>273.42001299999998</v>
      </c>
      <c r="G227" s="99">
        <v>0</v>
      </c>
    </row>
    <row r="228" spans="1:7" x14ac:dyDescent="0.2">
      <c r="A228" s="100">
        <v>32465</v>
      </c>
      <c r="B228" s="99">
        <v>275.42999300000002</v>
      </c>
      <c r="C228" s="99">
        <v>275.42999300000002</v>
      </c>
      <c r="D228" s="99">
        <v>275.42999300000002</v>
      </c>
      <c r="E228" s="99">
        <v>275.42999300000002</v>
      </c>
      <c r="F228" s="99">
        <v>275.42999300000002</v>
      </c>
      <c r="G228" s="99">
        <v>0</v>
      </c>
    </row>
    <row r="229" spans="1:7" x14ac:dyDescent="0.2">
      <c r="A229" s="100">
        <v>32468</v>
      </c>
      <c r="B229" s="99">
        <v>275.19000199999999</v>
      </c>
      <c r="C229" s="99">
        <v>275.19000199999999</v>
      </c>
      <c r="D229" s="99">
        <v>275.19000199999999</v>
      </c>
      <c r="E229" s="99">
        <v>275.19000199999999</v>
      </c>
      <c r="F229" s="99">
        <v>275.19000199999999</v>
      </c>
      <c r="G229" s="99">
        <v>0</v>
      </c>
    </row>
    <row r="230" spans="1:7" x14ac:dyDescent="0.2">
      <c r="A230" s="100">
        <v>32469</v>
      </c>
      <c r="B230" s="99">
        <v>276.209991</v>
      </c>
      <c r="C230" s="99">
        <v>276.209991</v>
      </c>
      <c r="D230" s="99">
        <v>276.209991</v>
      </c>
      <c r="E230" s="99">
        <v>276.209991</v>
      </c>
      <c r="F230" s="99">
        <v>276.209991</v>
      </c>
      <c r="G230" s="99">
        <v>0</v>
      </c>
    </row>
    <row r="231" spans="1:7" x14ac:dyDescent="0.2">
      <c r="A231" s="100">
        <v>32470</v>
      </c>
      <c r="B231" s="99">
        <v>278.08999599999999</v>
      </c>
      <c r="C231" s="99">
        <v>278.08999599999999</v>
      </c>
      <c r="D231" s="99">
        <v>278.08999599999999</v>
      </c>
      <c r="E231" s="99">
        <v>278.08999599999999</v>
      </c>
      <c r="F231" s="99">
        <v>278.08999599999999</v>
      </c>
      <c r="G231" s="99">
        <v>0</v>
      </c>
    </row>
    <row r="232" spans="1:7" x14ac:dyDescent="0.2">
      <c r="A232" s="100">
        <v>32472</v>
      </c>
      <c r="B232" s="99">
        <v>276.35998499999999</v>
      </c>
      <c r="C232" s="99">
        <v>276.35998499999999</v>
      </c>
      <c r="D232" s="99">
        <v>276.35998499999999</v>
      </c>
      <c r="E232" s="99">
        <v>276.35998499999999</v>
      </c>
      <c r="F232" s="99">
        <v>276.35998499999999</v>
      </c>
      <c r="G232" s="99">
        <v>0</v>
      </c>
    </row>
    <row r="233" spans="1:7" x14ac:dyDescent="0.2">
      <c r="A233" s="100">
        <v>32475</v>
      </c>
      <c r="B233" s="99">
        <v>277.89001500000001</v>
      </c>
      <c r="C233" s="99">
        <v>277.89001500000001</v>
      </c>
      <c r="D233" s="99">
        <v>277.89001500000001</v>
      </c>
      <c r="E233" s="99">
        <v>277.89001500000001</v>
      </c>
      <c r="F233" s="99">
        <v>277.89001500000001</v>
      </c>
      <c r="G233" s="99">
        <v>0</v>
      </c>
    </row>
    <row r="234" spans="1:7" x14ac:dyDescent="0.2">
      <c r="A234" s="100">
        <v>32476</v>
      </c>
      <c r="B234" s="99">
        <v>280.290009</v>
      </c>
      <c r="C234" s="99">
        <v>280.290009</v>
      </c>
      <c r="D234" s="99">
        <v>280.290009</v>
      </c>
      <c r="E234" s="99">
        <v>280.290009</v>
      </c>
      <c r="F234" s="99">
        <v>280.290009</v>
      </c>
      <c r="G234" s="99">
        <v>0</v>
      </c>
    </row>
    <row r="235" spans="1:7" x14ac:dyDescent="0.2">
      <c r="A235" s="100">
        <v>32477</v>
      </c>
      <c r="B235" s="99">
        <v>283.17999300000002</v>
      </c>
      <c r="C235" s="99">
        <v>283.17999300000002</v>
      </c>
      <c r="D235" s="99">
        <v>283.17999300000002</v>
      </c>
      <c r="E235" s="99">
        <v>283.17999300000002</v>
      </c>
      <c r="F235" s="99">
        <v>283.17999300000002</v>
      </c>
      <c r="G235" s="99">
        <v>0</v>
      </c>
    </row>
    <row r="236" spans="1:7" x14ac:dyDescent="0.2">
      <c r="A236" s="100">
        <v>32478</v>
      </c>
      <c r="B236" s="99">
        <v>281.95001200000002</v>
      </c>
      <c r="C236" s="99">
        <v>281.95001200000002</v>
      </c>
      <c r="D236" s="99">
        <v>281.95001200000002</v>
      </c>
      <c r="E236" s="99">
        <v>281.95001200000002</v>
      </c>
      <c r="F236" s="99">
        <v>281.95001200000002</v>
      </c>
      <c r="G236" s="99">
        <v>0</v>
      </c>
    </row>
    <row r="237" spans="1:7" x14ac:dyDescent="0.2">
      <c r="A237" s="100">
        <v>32479</v>
      </c>
      <c r="B237" s="99">
        <v>281.30999800000001</v>
      </c>
      <c r="C237" s="99">
        <v>281.30999800000001</v>
      </c>
      <c r="D237" s="99">
        <v>281.30999800000001</v>
      </c>
      <c r="E237" s="99">
        <v>281.30999800000001</v>
      </c>
      <c r="F237" s="99">
        <v>281.30999800000001</v>
      </c>
      <c r="G237" s="99">
        <v>0</v>
      </c>
    </row>
    <row r="238" spans="1:7" x14ac:dyDescent="0.2">
      <c r="A238" s="100">
        <v>32482</v>
      </c>
      <c r="B238" s="99">
        <v>284.60000600000001</v>
      </c>
      <c r="C238" s="99">
        <v>284.60000600000001</v>
      </c>
      <c r="D238" s="99">
        <v>284.60000600000001</v>
      </c>
      <c r="E238" s="99">
        <v>284.60000600000001</v>
      </c>
      <c r="F238" s="99">
        <v>284.60000600000001</v>
      </c>
      <c r="G238" s="99">
        <v>0</v>
      </c>
    </row>
    <row r="239" spans="1:7" x14ac:dyDescent="0.2">
      <c r="A239" s="100">
        <v>32483</v>
      </c>
      <c r="B239" s="99">
        <v>287.39001500000001</v>
      </c>
      <c r="C239" s="99">
        <v>287.39001500000001</v>
      </c>
      <c r="D239" s="99">
        <v>287.39001500000001</v>
      </c>
      <c r="E239" s="99">
        <v>287.39001500000001</v>
      </c>
      <c r="F239" s="99">
        <v>287.39001500000001</v>
      </c>
      <c r="G239" s="99">
        <v>0</v>
      </c>
    </row>
    <row r="240" spans="1:7" x14ac:dyDescent="0.2">
      <c r="A240" s="100">
        <v>32484</v>
      </c>
      <c r="B240" s="99">
        <v>287.959991</v>
      </c>
      <c r="C240" s="99">
        <v>287.959991</v>
      </c>
      <c r="D240" s="99">
        <v>287.959991</v>
      </c>
      <c r="E240" s="99">
        <v>287.959991</v>
      </c>
      <c r="F240" s="99">
        <v>287.959991</v>
      </c>
      <c r="G240" s="99">
        <v>0</v>
      </c>
    </row>
    <row r="241" spans="1:7" x14ac:dyDescent="0.2">
      <c r="A241" s="100">
        <v>32485</v>
      </c>
      <c r="B241" s="99">
        <v>286.35000600000001</v>
      </c>
      <c r="C241" s="99">
        <v>286.35000600000001</v>
      </c>
      <c r="D241" s="99">
        <v>286.35000600000001</v>
      </c>
      <c r="E241" s="99">
        <v>286.35000600000001</v>
      </c>
      <c r="F241" s="99">
        <v>286.35000600000001</v>
      </c>
      <c r="G241" s="99">
        <v>0</v>
      </c>
    </row>
    <row r="242" spans="1:7" x14ac:dyDescent="0.2">
      <c r="A242" s="100">
        <v>32486</v>
      </c>
      <c r="B242" s="99">
        <v>286.92999300000002</v>
      </c>
      <c r="C242" s="99">
        <v>286.92999300000002</v>
      </c>
      <c r="D242" s="99">
        <v>286.92999300000002</v>
      </c>
      <c r="E242" s="99">
        <v>286.92999300000002</v>
      </c>
      <c r="F242" s="99">
        <v>286.92999300000002</v>
      </c>
      <c r="G242" s="99">
        <v>0</v>
      </c>
    </row>
    <row r="243" spans="1:7" x14ac:dyDescent="0.2">
      <c r="A243" s="100">
        <v>32489</v>
      </c>
      <c r="B243" s="99">
        <v>286.42999300000002</v>
      </c>
      <c r="C243" s="99">
        <v>286.42999300000002</v>
      </c>
      <c r="D243" s="99">
        <v>286.42999300000002</v>
      </c>
      <c r="E243" s="99">
        <v>286.42999300000002</v>
      </c>
      <c r="F243" s="99">
        <v>286.42999300000002</v>
      </c>
      <c r="G243" s="99">
        <v>0</v>
      </c>
    </row>
    <row r="244" spans="1:7" x14ac:dyDescent="0.2">
      <c r="A244" s="100">
        <v>32490</v>
      </c>
      <c r="B244" s="99">
        <v>286.23998999999998</v>
      </c>
      <c r="C244" s="99">
        <v>286.23998999999998</v>
      </c>
      <c r="D244" s="99">
        <v>286.23998999999998</v>
      </c>
      <c r="E244" s="99">
        <v>286.23998999999998</v>
      </c>
      <c r="F244" s="99">
        <v>286.23998999999998</v>
      </c>
      <c r="G244" s="99">
        <v>0</v>
      </c>
    </row>
    <row r="245" spans="1:7" x14ac:dyDescent="0.2">
      <c r="A245" s="100">
        <v>32491</v>
      </c>
      <c r="B245" s="99">
        <v>285.22000100000002</v>
      </c>
      <c r="C245" s="99">
        <v>285.22000100000002</v>
      </c>
      <c r="D245" s="99">
        <v>285.22000100000002</v>
      </c>
      <c r="E245" s="99">
        <v>285.22000100000002</v>
      </c>
      <c r="F245" s="99">
        <v>285.22000100000002</v>
      </c>
      <c r="G245" s="99">
        <v>0</v>
      </c>
    </row>
    <row r="246" spans="1:7" x14ac:dyDescent="0.2">
      <c r="A246" s="100">
        <v>32492</v>
      </c>
      <c r="B246" s="99">
        <v>284.16000400000001</v>
      </c>
      <c r="C246" s="99">
        <v>284.16000400000001</v>
      </c>
      <c r="D246" s="99">
        <v>284.16000400000001</v>
      </c>
      <c r="E246" s="99">
        <v>284.16000400000001</v>
      </c>
      <c r="F246" s="99">
        <v>284.16000400000001</v>
      </c>
      <c r="G246" s="99">
        <v>0</v>
      </c>
    </row>
    <row r="247" spans="1:7" x14ac:dyDescent="0.2">
      <c r="A247" s="100">
        <v>32493</v>
      </c>
      <c r="B247" s="99">
        <v>286.26001000000002</v>
      </c>
      <c r="C247" s="99">
        <v>286.26001000000002</v>
      </c>
      <c r="D247" s="99">
        <v>286.26001000000002</v>
      </c>
      <c r="E247" s="99">
        <v>286.26001000000002</v>
      </c>
      <c r="F247" s="99">
        <v>286.26001000000002</v>
      </c>
      <c r="G247" s="99">
        <v>0</v>
      </c>
    </row>
    <row r="248" spans="1:7" x14ac:dyDescent="0.2">
      <c r="A248" s="100">
        <v>32496</v>
      </c>
      <c r="B248" s="99">
        <v>288.98001099999999</v>
      </c>
      <c r="C248" s="99">
        <v>288.98001099999999</v>
      </c>
      <c r="D248" s="99">
        <v>288.98001099999999</v>
      </c>
      <c r="E248" s="99">
        <v>288.98001099999999</v>
      </c>
      <c r="F248" s="99">
        <v>288.98001099999999</v>
      </c>
      <c r="G248" s="99">
        <v>0</v>
      </c>
    </row>
    <row r="249" spans="1:7" x14ac:dyDescent="0.2">
      <c r="A249" s="100">
        <v>32497</v>
      </c>
      <c r="B249" s="99">
        <v>287.5</v>
      </c>
      <c r="C249" s="99">
        <v>287.5</v>
      </c>
      <c r="D249" s="99">
        <v>287.5</v>
      </c>
      <c r="E249" s="99">
        <v>287.5</v>
      </c>
      <c r="F249" s="99">
        <v>287.5</v>
      </c>
      <c r="G249" s="99">
        <v>0</v>
      </c>
    </row>
    <row r="250" spans="1:7" x14ac:dyDescent="0.2">
      <c r="A250" s="100">
        <v>32498</v>
      </c>
      <c r="B250" s="99">
        <v>287.41000400000001</v>
      </c>
      <c r="C250" s="99">
        <v>287.41000400000001</v>
      </c>
      <c r="D250" s="99">
        <v>287.41000400000001</v>
      </c>
      <c r="E250" s="99">
        <v>287.41000400000001</v>
      </c>
      <c r="F250" s="99">
        <v>287.41000400000001</v>
      </c>
      <c r="G250" s="99">
        <v>0</v>
      </c>
    </row>
    <row r="251" spans="1:7" x14ac:dyDescent="0.2">
      <c r="A251" s="100">
        <v>32499</v>
      </c>
      <c r="B251" s="99">
        <v>286.89001500000001</v>
      </c>
      <c r="C251" s="99">
        <v>286.89001500000001</v>
      </c>
      <c r="D251" s="99">
        <v>286.89001500000001</v>
      </c>
      <c r="E251" s="99">
        <v>286.89001500000001</v>
      </c>
      <c r="F251" s="99">
        <v>286.89001500000001</v>
      </c>
      <c r="G251" s="99">
        <v>0</v>
      </c>
    </row>
    <row r="252" spans="1:7" x14ac:dyDescent="0.2">
      <c r="A252" s="100">
        <v>32500</v>
      </c>
      <c r="B252" s="99">
        <v>288.17001299999998</v>
      </c>
      <c r="C252" s="99">
        <v>288.17001299999998</v>
      </c>
      <c r="D252" s="99">
        <v>288.17001299999998</v>
      </c>
      <c r="E252" s="99">
        <v>288.17001299999998</v>
      </c>
      <c r="F252" s="99">
        <v>288.17001299999998</v>
      </c>
      <c r="G252" s="99">
        <v>0</v>
      </c>
    </row>
    <row r="253" spans="1:7" x14ac:dyDescent="0.2">
      <c r="A253" s="100">
        <v>32504</v>
      </c>
      <c r="B253" s="99">
        <v>287.10000600000001</v>
      </c>
      <c r="C253" s="99">
        <v>287.10000600000001</v>
      </c>
      <c r="D253" s="99">
        <v>287.10000600000001</v>
      </c>
      <c r="E253" s="99">
        <v>287.10000600000001</v>
      </c>
      <c r="F253" s="99">
        <v>287.10000600000001</v>
      </c>
      <c r="G253" s="99">
        <v>0</v>
      </c>
    </row>
    <row r="254" spans="1:7" x14ac:dyDescent="0.2">
      <c r="A254" s="100">
        <v>32505</v>
      </c>
      <c r="B254" s="99">
        <v>287.36999500000002</v>
      </c>
      <c r="C254" s="99">
        <v>287.36999500000002</v>
      </c>
      <c r="D254" s="99">
        <v>287.36999500000002</v>
      </c>
      <c r="E254" s="99">
        <v>287.36999500000002</v>
      </c>
      <c r="F254" s="99">
        <v>287.36999500000002</v>
      </c>
      <c r="G254" s="99">
        <v>0</v>
      </c>
    </row>
    <row r="255" spans="1:7" x14ac:dyDescent="0.2">
      <c r="A255" s="100">
        <v>32506</v>
      </c>
      <c r="B255" s="99">
        <v>289.80999800000001</v>
      </c>
      <c r="C255" s="99">
        <v>289.80999800000001</v>
      </c>
      <c r="D255" s="99">
        <v>289.80999800000001</v>
      </c>
      <c r="E255" s="99">
        <v>289.80999800000001</v>
      </c>
      <c r="F255" s="99">
        <v>289.80999800000001</v>
      </c>
      <c r="G255" s="99">
        <v>0</v>
      </c>
    </row>
    <row r="256" spans="1:7" x14ac:dyDescent="0.2">
      <c r="A256" s="100">
        <v>32507</v>
      </c>
      <c r="B256" s="99">
        <v>288.11999500000002</v>
      </c>
      <c r="C256" s="99">
        <v>288.11999500000002</v>
      </c>
      <c r="D256" s="99">
        <v>288.11999500000002</v>
      </c>
      <c r="E256" s="99">
        <v>288.11999500000002</v>
      </c>
      <c r="F256" s="99">
        <v>288.11999500000002</v>
      </c>
      <c r="G256" s="99">
        <v>0</v>
      </c>
    </row>
    <row r="257" spans="1:7" x14ac:dyDescent="0.2">
      <c r="A257" s="100">
        <v>32511</v>
      </c>
      <c r="B257" s="99">
        <v>285.64999399999999</v>
      </c>
      <c r="C257" s="99">
        <v>285.64999399999999</v>
      </c>
      <c r="D257" s="99">
        <v>285.64999399999999</v>
      </c>
      <c r="E257" s="99">
        <v>285.64999399999999</v>
      </c>
      <c r="F257" s="99">
        <v>285.64999399999999</v>
      </c>
      <c r="G257" s="99">
        <v>0</v>
      </c>
    </row>
    <row r="258" spans="1:7" x14ac:dyDescent="0.2">
      <c r="A258" s="100">
        <v>32512</v>
      </c>
      <c r="B258" s="99">
        <v>289.98998999999998</v>
      </c>
      <c r="C258" s="99">
        <v>289.98998999999998</v>
      </c>
      <c r="D258" s="99">
        <v>289.98998999999998</v>
      </c>
      <c r="E258" s="99">
        <v>289.98998999999998</v>
      </c>
      <c r="F258" s="99">
        <v>289.98998999999998</v>
      </c>
      <c r="G258" s="99">
        <v>0</v>
      </c>
    </row>
    <row r="259" spans="1:7" x14ac:dyDescent="0.2">
      <c r="A259" s="100">
        <v>32513</v>
      </c>
      <c r="B259" s="99">
        <v>290.60998499999999</v>
      </c>
      <c r="C259" s="99">
        <v>290.60998499999999</v>
      </c>
      <c r="D259" s="99">
        <v>290.60998499999999</v>
      </c>
      <c r="E259" s="99">
        <v>290.60998499999999</v>
      </c>
      <c r="F259" s="99">
        <v>290.60998499999999</v>
      </c>
      <c r="G259" s="99">
        <v>0</v>
      </c>
    </row>
    <row r="260" spans="1:7" x14ac:dyDescent="0.2">
      <c r="A260" s="100">
        <v>32514</v>
      </c>
      <c r="B260" s="99">
        <v>291.290009</v>
      </c>
      <c r="C260" s="99">
        <v>291.290009</v>
      </c>
      <c r="D260" s="99">
        <v>291.290009</v>
      </c>
      <c r="E260" s="99">
        <v>291.290009</v>
      </c>
      <c r="F260" s="99">
        <v>291.290009</v>
      </c>
      <c r="G260" s="99">
        <v>0</v>
      </c>
    </row>
    <row r="261" spans="1:7" x14ac:dyDescent="0.2">
      <c r="A261" s="100">
        <v>32517</v>
      </c>
      <c r="B261" s="99">
        <v>291.64999399999999</v>
      </c>
      <c r="C261" s="99">
        <v>291.64999399999999</v>
      </c>
      <c r="D261" s="99">
        <v>291.64999399999999</v>
      </c>
      <c r="E261" s="99">
        <v>291.64999399999999</v>
      </c>
      <c r="F261" s="99">
        <v>291.64999399999999</v>
      </c>
      <c r="G261" s="99">
        <v>0</v>
      </c>
    </row>
    <row r="262" spans="1:7" x14ac:dyDescent="0.2">
      <c r="A262" s="100">
        <v>32518</v>
      </c>
      <c r="B262" s="99">
        <v>291.02999899999998</v>
      </c>
      <c r="C262" s="99">
        <v>291.02999899999998</v>
      </c>
      <c r="D262" s="99">
        <v>291.02999899999998</v>
      </c>
      <c r="E262" s="99">
        <v>291.02999899999998</v>
      </c>
      <c r="F262" s="99">
        <v>291.02999899999998</v>
      </c>
      <c r="G262" s="99">
        <v>0</v>
      </c>
    </row>
    <row r="263" spans="1:7" x14ac:dyDescent="0.2">
      <c r="A263" s="100">
        <v>32519</v>
      </c>
      <c r="B263" s="99">
        <v>292.73001099999999</v>
      </c>
      <c r="C263" s="99">
        <v>292.73001099999999</v>
      </c>
      <c r="D263" s="99">
        <v>292.73001099999999</v>
      </c>
      <c r="E263" s="99">
        <v>292.73001099999999</v>
      </c>
      <c r="F263" s="99">
        <v>292.73001099999999</v>
      </c>
      <c r="G263" s="99">
        <v>0</v>
      </c>
    </row>
    <row r="264" spans="1:7" x14ac:dyDescent="0.2">
      <c r="A264" s="100">
        <v>32520</v>
      </c>
      <c r="B264" s="99">
        <v>293.92999300000002</v>
      </c>
      <c r="C264" s="99">
        <v>293.92999300000002</v>
      </c>
      <c r="D264" s="99">
        <v>293.92999300000002</v>
      </c>
      <c r="E264" s="99">
        <v>293.92999300000002</v>
      </c>
      <c r="F264" s="99">
        <v>293.92999300000002</v>
      </c>
      <c r="G264" s="99">
        <v>0</v>
      </c>
    </row>
    <row r="265" spans="1:7" x14ac:dyDescent="0.2">
      <c r="A265" s="100">
        <v>32521</v>
      </c>
      <c r="B265" s="99">
        <v>294.72000100000002</v>
      </c>
      <c r="C265" s="99">
        <v>294.72000100000002</v>
      </c>
      <c r="D265" s="99">
        <v>294.72000100000002</v>
      </c>
      <c r="E265" s="99">
        <v>294.72000100000002</v>
      </c>
      <c r="F265" s="99">
        <v>294.72000100000002</v>
      </c>
      <c r="G265" s="99">
        <v>0</v>
      </c>
    </row>
    <row r="266" spans="1:7" x14ac:dyDescent="0.2">
      <c r="A266" s="100">
        <v>32524</v>
      </c>
      <c r="B266" s="99">
        <v>295</v>
      </c>
      <c r="C266" s="99">
        <v>295</v>
      </c>
      <c r="D266" s="99">
        <v>295</v>
      </c>
      <c r="E266" s="99">
        <v>295</v>
      </c>
      <c r="F266" s="99">
        <v>295</v>
      </c>
      <c r="G266" s="99">
        <v>0</v>
      </c>
    </row>
    <row r="267" spans="1:7" x14ac:dyDescent="0.2">
      <c r="A267" s="100">
        <v>32525</v>
      </c>
      <c r="B267" s="99">
        <v>294.39001500000001</v>
      </c>
      <c r="C267" s="99">
        <v>294.39001500000001</v>
      </c>
      <c r="D267" s="99">
        <v>294.39001500000001</v>
      </c>
      <c r="E267" s="99">
        <v>294.39001500000001</v>
      </c>
      <c r="F267" s="99">
        <v>294.39001500000001</v>
      </c>
      <c r="G267" s="99">
        <v>0</v>
      </c>
    </row>
    <row r="268" spans="1:7" x14ac:dyDescent="0.2">
      <c r="A268" s="100">
        <v>32526</v>
      </c>
      <c r="B268" s="99">
        <v>297.48001099999999</v>
      </c>
      <c r="C268" s="99">
        <v>297.48001099999999</v>
      </c>
      <c r="D268" s="99">
        <v>297.48001099999999</v>
      </c>
      <c r="E268" s="99">
        <v>297.48001099999999</v>
      </c>
      <c r="F268" s="99">
        <v>297.48001099999999</v>
      </c>
      <c r="G268" s="99">
        <v>0</v>
      </c>
    </row>
    <row r="269" spans="1:7" x14ac:dyDescent="0.2">
      <c r="A269" s="100">
        <v>32527</v>
      </c>
      <c r="B269" s="99">
        <v>297.86999500000002</v>
      </c>
      <c r="C269" s="99">
        <v>297.86999500000002</v>
      </c>
      <c r="D269" s="99">
        <v>297.86999500000002</v>
      </c>
      <c r="E269" s="99">
        <v>297.86999500000002</v>
      </c>
      <c r="F269" s="99">
        <v>297.86999500000002</v>
      </c>
      <c r="G269" s="99">
        <v>0</v>
      </c>
    </row>
    <row r="270" spans="1:7" x14ac:dyDescent="0.2">
      <c r="A270" s="100">
        <v>32528</v>
      </c>
      <c r="B270" s="99">
        <v>297.60000600000001</v>
      </c>
      <c r="C270" s="99">
        <v>297.60000600000001</v>
      </c>
      <c r="D270" s="99">
        <v>297.60000600000001</v>
      </c>
      <c r="E270" s="99">
        <v>297.60000600000001</v>
      </c>
      <c r="F270" s="99">
        <v>297.60000600000001</v>
      </c>
      <c r="G270" s="99">
        <v>0</v>
      </c>
    </row>
    <row r="271" spans="1:7" x14ac:dyDescent="0.2">
      <c r="A271" s="100">
        <v>32531</v>
      </c>
      <c r="B271" s="99">
        <v>295.44000199999999</v>
      </c>
      <c r="C271" s="99">
        <v>295.44000199999999</v>
      </c>
      <c r="D271" s="99">
        <v>295.44000199999999</v>
      </c>
      <c r="E271" s="99">
        <v>295.44000199999999</v>
      </c>
      <c r="F271" s="99">
        <v>295.44000199999999</v>
      </c>
      <c r="G271" s="99">
        <v>0</v>
      </c>
    </row>
    <row r="272" spans="1:7" x14ac:dyDescent="0.2">
      <c r="A272" s="100">
        <v>32532</v>
      </c>
      <c r="B272" s="99">
        <v>299.64001500000001</v>
      </c>
      <c r="C272" s="99">
        <v>299.64001500000001</v>
      </c>
      <c r="D272" s="99">
        <v>299.64001500000001</v>
      </c>
      <c r="E272" s="99">
        <v>299.64001500000001</v>
      </c>
      <c r="F272" s="99">
        <v>299.64001500000001</v>
      </c>
      <c r="G272" s="99">
        <v>0</v>
      </c>
    </row>
    <row r="273" spans="1:7" x14ac:dyDescent="0.2">
      <c r="A273" s="100">
        <v>32533</v>
      </c>
      <c r="B273" s="99">
        <v>300.35000600000001</v>
      </c>
      <c r="C273" s="99">
        <v>300.35000600000001</v>
      </c>
      <c r="D273" s="99">
        <v>300.35000600000001</v>
      </c>
      <c r="E273" s="99">
        <v>300.35000600000001</v>
      </c>
      <c r="F273" s="99">
        <v>300.35000600000001</v>
      </c>
      <c r="G273" s="99">
        <v>0</v>
      </c>
    </row>
    <row r="274" spans="1:7" x14ac:dyDescent="0.2">
      <c r="A274" s="100">
        <v>32534</v>
      </c>
      <c r="B274" s="99">
        <v>303.01998900000001</v>
      </c>
      <c r="C274" s="99">
        <v>303.01998900000001</v>
      </c>
      <c r="D274" s="99">
        <v>303.01998900000001</v>
      </c>
      <c r="E274" s="99">
        <v>303.01998900000001</v>
      </c>
      <c r="F274" s="99">
        <v>303.01998900000001</v>
      </c>
      <c r="G274" s="99">
        <v>0</v>
      </c>
    </row>
    <row r="275" spans="1:7" x14ac:dyDescent="0.2">
      <c r="A275" s="100">
        <v>32535</v>
      </c>
      <c r="B275" s="99">
        <v>305.23998999999998</v>
      </c>
      <c r="C275" s="99">
        <v>305.23998999999998</v>
      </c>
      <c r="D275" s="99">
        <v>305.23998999999998</v>
      </c>
      <c r="E275" s="99">
        <v>305.23998999999998</v>
      </c>
      <c r="F275" s="99">
        <v>305.23998999999998</v>
      </c>
      <c r="G275" s="99">
        <v>0</v>
      </c>
    </row>
    <row r="276" spans="1:7" x14ac:dyDescent="0.2">
      <c r="A276" s="100">
        <v>32538</v>
      </c>
      <c r="B276" s="99">
        <v>306.51001000000002</v>
      </c>
      <c r="C276" s="99">
        <v>306.51001000000002</v>
      </c>
      <c r="D276" s="99">
        <v>306.51001000000002</v>
      </c>
      <c r="E276" s="99">
        <v>306.51001000000002</v>
      </c>
      <c r="F276" s="99">
        <v>306.51001000000002</v>
      </c>
      <c r="G276" s="99">
        <v>0</v>
      </c>
    </row>
    <row r="277" spans="1:7" x14ac:dyDescent="0.2">
      <c r="A277" s="100">
        <v>32539</v>
      </c>
      <c r="B277" s="99">
        <v>309.209991</v>
      </c>
      <c r="C277" s="99">
        <v>309.209991</v>
      </c>
      <c r="D277" s="99">
        <v>309.209991</v>
      </c>
      <c r="E277" s="99">
        <v>309.209991</v>
      </c>
      <c r="F277" s="99">
        <v>309.209991</v>
      </c>
      <c r="G277" s="99">
        <v>0</v>
      </c>
    </row>
    <row r="278" spans="1:7" x14ac:dyDescent="0.2">
      <c r="A278" s="100">
        <v>32540</v>
      </c>
      <c r="B278" s="99">
        <v>308.85998499999999</v>
      </c>
      <c r="C278" s="99">
        <v>308.85998499999999</v>
      </c>
      <c r="D278" s="99">
        <v>308.85998499999999</v>
      </c>
      <c r="E278" s="99">
        <v>308.85998499999999</v>
      </c>
      <c r="F278" s="99">
        <v>308.85998499999999</v>
      </c>
      <c r="G278" s="99">
        <v>0</v>
      </c>
    </row>
    <row r="279" spans="1:7" x14ac:dyDescent="0.2">
      <c r="A279" s="100">
        <v>32541</v>
      </c>
      <c r="B279" s="99">
        <v>308.76001000000002</v>
      </c>
      <c r="C279" s="99">
        <v>308.76001000000002</v>
      </c>
      <c r="D279" s="99">
        <v>308.76001000000002</v>
      </c>
      <c r="E279" s="99">
        <v>308.76001000000002</v>
      </c>
      <c r="F279" s="99">
        <v>308.76001000000002</v>
      </c>
      <c r="G279" s="99">
        <v>0</v>
      </c>
    </row>
    <row r="280" spans="1:7" x14ac:dyDescent="0.2">
      <c r="A280" s="100">
        <v>32542</v>
      </c>
      <c r="B280" s="99">
        <v>308.91000400000001</v>
      </c>
      <c r="C280" s="99">
        <v>308.91000400000001</v>
      </c>
      <c r="D280" s="99">
        <v>308.91000400000001</v>
      </c>
      <c r="E280" s="99">
        <v>308.91000400000001</v>
      </c>
      <c r="F280" s="99">
        <v>308.91000400000001</v>
      </c>
      <c r="G280" s="99">
        <v>0</v>
      </c>
    </row>
    <row r="281" spans="1:7" x14ac:dyDescent="0.2">
      <c r="A281" s="100">
        <v>32545</v>
      </c>
      <c r="B281" s="99">
        <v>308.16000400000001</v>
      </c>
      <c r="C281" s="99">
        <v>308.16000400000001</v>
      </c>
      <c r="D281" s="99">
        <v>308.16000400000001</v>
      </c>
      <c r="E281" s="99">
        <v>308.16000400000001</v>
      </c>
      <c r="F281" s="99">
        <v>308.16000400000001</v>
      </c>
      <c r="G281" s="99">
        <v>0</v>
      </c>
    </row>
    <row r="282" spans="1:7" x14ac:dyDescent="0.2">
      <c r="A282" s="100">
        <v>32546</v>
      </c>
      <c r="B282" s="99">
        <v>311.92999300000002</v>
      </c>
      <c r="C282" s="99">
        <v>311.92999300000002</v>
      </c>
      <c r="D282" s="99">
        <v>311.92999300000002</v>
      </c>
      <c r="E282" s="99">
        <v>311.92999300000002</v>
      </c>
      <c r="F282" s="99">
        <v>311.92999300000002</v>
      </c>
      <c r="G282" s="99">
        <v>0</v>
      </c>
    </row>
    <row r="283" spans="1:7" x14ac:dyDescent="0.2">
      <c r="A283" s="100">
        <v>32547</v>
      </c>
      <c r="B283" s="99">
        <v>310.92001299999998</v>
      </c>
      <c r="C283" s="99">
        <v>310.92001299999998</v>
      </c>
      <c r="D283" s="99">
        <v>310.92001299999998</v>
      </c>
      <c r="E283" s="99">
        <v>310.92001299999998</v>
      </c>
      <c r="F283" s="99">
        <v>310.92001299999998</v>
      </c>
      <c r="G283" s="99">
        <v>0</v>
      </c>
    </row>
    <row r="284" spans="1:7" x14ac:dyDescent="0.2">
      <c r="A284" s="100">
        <v>32548</v>
      </c>
      <c r="B284" s="99">
        <v>308.29998799999998</v>
      </c>
      <c r="C284" s="99">
        <v>308.29998799999998</v>
      </c>
      <c r="D284" s="99">
        <v>308.29998799999998</v>
      </c>
      <c r="E284" s="99">
        <v>308.29998799999998</v>
      </c>
      <c r="F284" s="99">
        <v>308.29998799999998</v>
      </c>
      <c r="G284" s="99">
        <v>0</v>
      </c>
    </row>
    <row r="285" spans="1:7" x14ac:dyDescent="0.2">
      <c r="A285" s="100">
        <v>32549</v>
      </c>
      <c r="B285" s="99">
        <v>304.19000199999999</v>
      </c>
      <c r="C285" s="99">
        <v>304.19000199999999</v>
      </c>
      <c r="D285" s="99">
        <v>304.19000199999999</v>
      </c>
      <c r="E285" s="99">
        <v>304.19000199999999</v>
      </c>
      <c r="F285" s="99">
        <v>304.19000199999999</v>
      </c>
      <c r="G285" s="99">
        <v>0</v>
      </c>
    </row>
    <row r="286" spans="1:7" x14ac:dyDescent="0.2">
      <c r="A286" s="100">
        <v>32552</v>
      </c>
      <c r="B286" s="99">
        <v>304.88000499999998</v>
      </c>
      <c r="C286" s="99">
        <v>304.88000499999998</v>
      </c>
      <c r="D286" s="99">
        <v>304.88000499999998</v>
      </c>
      <c r="E286" s="99">
        <v>304.88000499999998</v>
      </c>
      <c r="F286" s="99">
        <v>304.88000499999998</v>
      </c>
      <c r="G286" s="99">
        <v>0</v>
      </c>
    </row>
    <row r="287" spans="1:7" x14ac:dyDescent="0.2">
      <c r="A287" s="100">
        <v>32553</v>
      </c>
      <c r="B287" s="99">
        <v>304.20001200000002</v>
      </c>
      <c r="C287" s="99">
        <v>304.20001200000002</v>
      </c>
      <c r="D287" s="99">
        <v>304.20001200000002</v>
      </c>
      <c r="E287" s="99">
        <v>304.20001200000002</v>
      </c>
      <c r="F287" s="99">
        <v>304.20001200000002</v>
      </c>
      <c r="G287" s="99">
        <v>0</v>
      </c>
    </row>
    <row r="288" spans="1:7" x14ac:dyDescent="0.2">
      <c r="A288" s="100">
        <v>32554</v>
      </c>
      <c r="B288" s="99">
        <v>306.76001000000002</v>
      </c>
      <c r="C288" s="99">
        <v>306.76001000000002</v>
      </c>
      <c r="D288" s="99">
        <v>306.76001000000002</v>
      </c>
      <c r="E288" s="99">
        <v>306.76001000000002</v>
      </c>
      <c r="F288" s="99">
        <v>306.76001000000002</v>
      </c>
      <c r="G288" s="99">
        <v>0</v>
      </c>
    </row>
    <row r="289" spans="1:7" x14ac:dyDescent="0.2">
      <c r="A289" s="100">
        <v>32555</v>
      </c>
      <c r="B289" s="99">
        <v>307.35998499999999</v>
      </c>
      <c r="C289" s="99">
        <v>307.35998499999999</v>
      </c>
      <c r="D289" s="99">
        <v>307.35998499999999</v>
      </c>
      <c r="E289" s="99">
        <v>307.35998499999999</v>
      </c>
      <c r="F289" s="99">
        <v>307.35998499999999</v>
      </c>
      <c r="G289" s="99">
        <v>0</v>
      </c>
    </row>
    <row r="290" spans="1:7" x14ac:dyDescent="0.2">
      <c r="A290" s="100">
        <v>32556</v>
      </c>
      <c r="B290" s="99">
        <v>309.48998999999998</v>
      </c>
      <c r="C290" s="99">
        <v>309.48998999999998</v>
      </c>
      <c r="D290" s="99">
        <v>309.48998999999998</v>
      </c>
      <c r="E290" s="99">
        <v>309.48998999999998</v>
      </c>
      <c r="F290" s="99">
        <v>309.48998999999998</v>
      </c>
      <c r="G290" s="99">
        <v>0</v>
      </c>
    </row>
    <row r="291" spans="1:7" x14ac:dyDescent="0.2">
      <c r="A291" s="100">
        <v>32560</v>
      </c>
      <c r="B291" s="99">
        <v>308.69000199999999</v>
      </c>
      <c r="C291" s="99">
        <v>308.69000199999999</v>
      </c>
      <c r="D291" s="99">
        <v>308.69000199999999</v>
      </c>
      <c r="E291" s="99">
        <v>308.69000199999999</v>
      </c>
      <c r="F291" s="99">
        <v>308.69000199999999</v>
      </c>
      <c r="G291" s="99">
        <v>0</v>
      </c>
    </row>
    <row r="292" spans="1:7" x14ac:dyDescent="0.2">
      <c r="A292" s="100">
        <v>32561</v>
      </c>
      <c r="B292" s="99">
        <v>303.42001299999998</v>
      </c>
      <c r="C292" s="99">
        <v>303.42001299999998</v>
      </c>
      <c r="D292" s="99">
        <v>303.42001299999998</v>
      </c>
      <c r="E292" s="99">
        <v>303.42001299999998</v>
      </c>
      <c r="F292" s="99">
        <v>303.42001299999998</v>
      </c>
      <c r="G292" s="99">
        <v>0</v>
      </c>
    </row>
    <row r="293" spans="1:7" x14ac:dyDescent="0.2">
      <c r="A293" s="100">
        <v>32562</v>
      </c>
      <c r="B293" s="99">
        <v>304.69000199999999</v>
      </c>
      <c r="C293" s="99">
        <v>304.69000199999999</v>
      </c>
      <c r="D293" s="99">
        <v>304.69000199999999</v>
      </c>
      <c r="E293" s="99">
        <v>304.69000199999999</v>
      </c>
      <c r="F293" s="99">
        <v>304.69000199999999</v>
      </c>
      <c r="G293" s="99">
        <v>0</v>
      </c>
    </row>
    <row r="294" spans="1:7" x14ac:dyDescent="0.2">
      <c r="A294" s="100">
        <v>32563</v>
      </c>
      <c r="B294" s="99">
        <v>299.55999800000001</v>
      </c>
      <c r="C294" s="99">
        <v>299.55999800000001</v>
      </c>
      <c r="D294" s="99">
        <v>299.55999800000001</v>
      </c>
      <c r="E294" s="99">
        <v>299.55999800000001</v>
      </c>
      <c r="F294" s="99">
        <v>299.55999800000001</v>
      </c>
      <c r="G294" s="99">
        <v>0</v>
      </c>
    </row>
    <row r="295" spans="1:7" x14ac:dyDescent="0.2">
      <c r="A295" s="100">
        <v>32566</v>
      </c>
      <c r="B295" s="99">
        <v>300.38000499999998</v>
      </c>
      <c r="C295" s="99">
        <v>300.38000499999998</v>
      </c>
      <c r="D295" s="99">
        <v>300.38000499999998</v>
      </c>
      <c r="E295" s="99">
        <v>300.38000499999998</v>
      </c>
      <c r="F295" s="99">
        <v>300.38000499999998</v>
      </c>
      <c r="G295" s="99">
        <v>0</v>
      </c>
    </row>
    <row r="296" spans="1:7" x14ac:dyDescent="0.2">
      <c r="A296" s="100">
        <v>32567</v>
      </c>
      <c r="B296" s="99">
        <v>301.51001000000002</v>
      </c>
      <c r="C296" s="99">
        <v>301.51001000000002</v>
      </c>
      <c r="D296" s="99">
        <v>301.51001000000002</v>
      </c>
      <c r="E296" s="99">
        <v>301.51001000000002</v>
      </c>
      <c r="F296" s="99">
        <v>301.51001000000002</v>
      </c>
      <c r="G296" s="99">
        <v>0</v>
      </c>
    </row>
    <row r="297" spans="1:7" x14ac:dyDescent="0.2">
      <c r="A297" s="100">
        <v>32568</v>
      </c>
      <c r="B297" s="99">
        <v>299.76998900000001</v>
      </c>
      <c r="C297" s="99">
        <v>299.76998900000001</v>
      </c>
      <c r="D297" s="99">
        <v>299.76998900000001</v>
      </c>
      <c r="E297" s="99">
        <v>299.76998900000001</v>
      </c>
      <c r="F297" s="99">
        <v>299.76998900000001</v>
      </c>
      <c r="G297" s="99">
        <v>0</v>
      </c>
    </row>
    <row r="298" spans="1:7" x14ac:dyDescent="0.2">
      <c r="A298" s="100">
        <v>32569</v>
      </c>
      <c r="B298" s="99">
        <v>302.76998900000001</v>
      </c>
      <c r="C298" s="99">
        <v>302.76998900000001</v>
      </c>
      <c r="D298" s="99">
        <v>302.76998900000001</v>
      </c>
      <c r="E298" s="99">
        <v>302.76998900000001</v>
      </c>
      <c r="F298" s="99">
        <v>302.76998900000001</v>
      </c>
      <c r="G298" s="99">
        <v>0</v>
      </c>
    </row>
    <row r="299" spans="1:7" x14ac:dyDescent="0.2">
      <c r="A299" s="100">
        <v>32570</v>
      </c>
      <c r="B299" s="99">
        <v>304.05999800000001</v>
      </c>
      <c r="C299" s="99">
        <v>304.05999800000001</v>
      </c>
      <c r="D299" s="99">
        <v>304.05999800000001</v>
      </c>
      <c r="E299" s="99">
        <v>304.05999800000001</v>
      </c>
      <c r="F299" s="99">
        <v>304.05999800000001</v>
      </c>
      <c r="G299" s="99">
        <v>0</v>
      </c>
    </row>
    <row r="300" spans="1:7" x14ac:dyDescent="0.2">
      <c r="A300" s="100">
        <v>32573</v>
      </c>
      <c r="B300" s="99">
        <v>307.92999300000002</v>
      </c>
      <c r="C300" s="99">
        <v>307.92999300000002</v>
      </c>
      <c r="D300" s="99">
        <v>307.92999300000002</v>
      </c>
      <c r="E300" s="99">
        <v>307.92999300000002</v>
      </c>
      <c r="F300" s="99">
        <v>307.92999300000002</v>
      </c>
      <c r="G300" s="99">
        <v>0</v>
      </c>
    </row>
    <row r="301" spans="1:7" x14ac:dyDescent="0.2">
      <c r="A301" s="100">
        <v>32574</v>
      </c>
      <c r="B301" s="99">
        <v>306.98001099999999</v>
      </c>
      <c r="C301" s="99">
        <v>306.98001099999999</v>
      </c>
      <c r="D301" s="99">
        <v>306.98001099999999</v>
      </c>
      <c r="E301" s="99">
        <v>306.98001099999999</v>
      </c>
      <c r="F301" s="99">
        <v>306.98001099999999</v>
      </c>
      <c r="G301" s="99">
        <v>0</v>
      </c>
    </row>
    <row r="302" spans="1:7" x14ac:dyDescent="0.2">
      <c r="A302" s="100">
        <v>32575</v>
      </c>
      <c r="B302" s="99">
        <v>307.209991</v>
      </c>
      <c r="C302" s="99">
        <v>307.209991</v>
      </c>
      <c r="D302" s="99">
        <v>307.209991</v>
      </c>
      <c r="E302" s="99">
        <v>307.209991</v>
      </c>
      <c r="F302" s="99">
        <v>307.209991</v>
      </c>
      <c r="G302" s="99">
        <v>0</v>
      </c>
    </row>
    <row r="303" spans="1:7" x14ac:dyDescent="0.2">
      <c r="A303" s="100">
        <v>32576</v>
      </c>
      <c r="B303" s="99">
        <v>307.17999300000002</v>
      </c>
      <c r="C303" s="99">
        <v>307.17999300000002</v>
      </c>
      <c r="D303" s="99">
        <v>307.17999300000002</v>
      </c>
      <c r="E303" s="99">
        <v>307.17999300000002</v>
      </c>
      <c r="F303" s="99">
        <v>307.17999300000002</v>
      </c>
      <c r="G303" s="99">
        <v>0</v>
      </c>
    </row>
    <row r="304" spans="1:7" x14ac:dyDescent="0.2">
      <c r="A304" s="100">
        <v>32577</v>
      </c>
      <c r="B304" s="99">
        <v>306.10000600000001</v>
      </c>
      <c r="C304" s="99">
        <v>306.10000600000001</v>
      </c>
      <c r="D304" s="99">
        <v>306.10000600000001</v>
      </c>
      <c r="E304" s="99">
        <v>306.10000600000001</v>
      </c>
      <c r="F304" s="99">
        <v>306.10000600000001</v>
      </c>
      <c r="G304" s="99">
        <v>0</v>
      </c>
    </row>
    <row r="305" spans="1:7" x14ac:dyDescent="0.2">
      <c r="A305" s="100">
        <v>32580</v>
      </c>
      <c r="B305" s="99">
        <v>308.67999300000002</v>
      </c>
      <c r="C305" s="99">
        <v>308.67999300000002</v>
      </c>
      <c r="D305" s="99">
        <v>308.67999300000002</v>
      </c>
      <c r="E305" s="99">
        <v>308.67999300000002</v>
      </c>
      <c r="F305" s="99">
        <v>308.67999300000002</v>
      </c>
      <c r="G305" s="99">
        <v>0</v>
      </c>
    </row>
    <row r="306" spans="1:7" x14ac:dyDescent="0.2">
      <c r="A306" s="100">
        <v>32581</v>
      </c>
      <c r="B306" s="99">
        <v>308.51001000000002</v>
      </c>
      <c r="C306" s="99">
        <v>308.51001000000002</v>
      </c>
      <c r="D306" s="99">
        <v>308.51001000000002</v>
      </c>
      <c r="E306" s="99">
        <v>308.51001000000002</v>
      </c>
      <c r="F306" s="99">
        <v>308.51001000000002</v>
      </c>
      <c r="G306" s="99">
        <v>0</v>
      </c>
    </row>
    <row r="307" spans="1:7" x14ac:dyDescent="0.2">
      <c r="A307" s="100">
        <v>32582</v>
      </c>
      <c r="B307" s="99">
        <v>310.13000499999998</v>
      </c>
      <c r="C307" s="99">
        <v>310.13000499999998</v>
      </c>
      <c r="D307" s="99">
        <v>310.13000499999998</v>
      </c>
      <c r="E307" s="99">
        <v>310.13000499999998</v>
      </c>
      <c r="F307" s="99">
        <v>310.13000499999998</v>
      </c>
      <c r="G307" s="99">
        <v>0</v>
      </c>
    </row>
    <row r="308" spans="1:7" x14ac:dyDescent="0.2">
      <c r="A308" s="100">
        <v>32583</v>
      </c>
      <c r="B308" s="99">
        <v>313.02999899999998</v>
      </c>
      <c r="C308" s="99">
        <v>313.02999899999998</v>
      </c>
      <c r="D308" s="99">
        <v>313.02999899999998</v>
      </c>
      <c r="E308" s="99">
        <v>313.02999899999998</v>
      </c>
      <c r="F308" s="99">
        <v>313.02999899999998</v>
      </c>
      <c r="G308" s="99">
        <v>0</v>
      </c>
    </row>
    <row r="309" spans="1:7" x14ac:dyDescent="0.2">
      <c r="A309" s="100">
        <v>32584</v>
      </c>
      <c r="B309" s="99">
        <v>305.98998999999998</v>
      </c>
      <c r="C309" s="99">
        <v>305.98998999999998</v>
      </c>
      <c r="D309" s="99">
        <v>305.98998999999998</v>
      </c>
      <c r="E309" s="99">
        <v>305.98998999999998</v>
      </c>
      <c r="F309" s="99">
        <v>305.98998999999998</v>
      </c>
      <c r="G309" s="99">
        <v>0</v>
      </c>
    </row>
    <row r="310" spans="1:7" x14ac:dyDescent="0.2">
      <c r="A310" s="100">
        <v>32587</v>
      </c>
      <c r="B310" s="99">
        <v>303.10000600000001</v>
      </c>
      <c r="C310" s="99">
        <v>303.10000600000001</v>
      </c>
      <c r="D310" s="99">
        <v>303.10000600000001</v>
      </c>
      <c r="E310" s="99">
        <v>303.10000600000001</v>
      </c>
      <c r="F310" s="99">
        <v>303.10000600000001</v>
      </c>
      <c r="G310" s="99">
        <v>0</v>
      </c>
    </row>
    <row r="311" spans="1:7" x14ac:dyDescent="0.2">
      <c r="A311" s="100">
        <v>32588</v>
      </c>
      <c r="B311" s="99">
        <v>304.57998700000002</v>
      </c>
      <c r="C311" s="99">
        <v>304.57998700000002</v>
      </c>
      <c r="D311" s="99">
        <v>304.57998700000002</v>
      </c>
      <c r="E311" s="99">
        <v>304.57998700000002</v>
      </c>
      <c r="F311" s="99">
        <v>304.57998700000002</v>
      </c>
      <c r="G311" s="99">
        <v>0</v>
      </c>
    </row>
    <row r="312" spans="1:7" x14ac:dyDescent="0.2">
      <c r="A312" s="100">
        <v>32589</v>
      </c>
      <c r="B312" s="99">
        <v>303.70001200000002</v>
      </c>
      <c r="C312" s="99">
        <v>303.70001200000002</v>
      </c>
      <c r="D312" s="99">
        <v>303.70001200000002</v>
      </c>
      <c r="E312" s="99">
        <v>303.70001200000002</v>
      </c>
      <c r="F312" s="99">
        <v>303.70001200000002</v>
      </c>
      <c r="G312" s="99">
        <v>0</v>
      </c>
    </row>
    <row r="313" spans="1:7" x14ac:dyDescent="0.2">
      <c r="A313" s="100">
        <v>32590</v>
      </c>
      <c r="B313" s="99">
        <v>302.11999500000002</v>
      </c>
      <c r="C313" s="99">
        <v>302.11999500000002</v>
      </c>
      <c r="D313" s="99">
        <v>302.11999500000002</v>
      </c>
      <c r="E313" s="99">
        <v>302.11999500000002</v>
      </c>
      <c r="F313" s="99">
        <v>302.11999500000002</v>
      </c>
      <c r="G313" s="99">
        <v>0</v>
      </c>
    </row>
    <row r="314" spans="1:7" x14ac:dyDescent="0.2">
      <c r="A314" s="100">
        <v>32594</v>
      </c>
      <c r="B314" s="99">
        <v>303.98001099999999</v>
      </c>
      <c r="C314" s="99">
        <v>303.98001099999999</v>
      </c>
      <c r="D314" s="99">
        <v>303.98001099999999</v>
      </c>
      <c r="E314" s="99">
        <v>303.98001099999999</v>
      </c>
      <c r="F314" s="99">
        <v>303.98001099999999</v>
      </c>
      <c r="G314" s="99">
        <v>0</v>
      </c>
    </row>
    <row r="315" spans="1:7" x14ac:dyDescent="0.2">
      <c r="A315" s="100">
        <v>32595</v>
      </c>
      <c r="B315" s="99">
        <v>305.05999800000001</v>
      </c>
      <c r="C315" s="99">
        <v>305.05999800000001</v>
      </c>
      <c r="D315" s="99">
        <v>305.05999800000001</v>
      </c>
      <c r="E315" s="99">
        <v>305.05999800000001</v>
      </c>
      <c r="F315" s="99">
        <v>305.05999800000001</v>
      </c>
      <c r="G315" s="99">
        <v>0</v>
      </c>
    </row>
    <row r="316" spans="1:7" x14ac:dyDescent="0.2">
      <c r="A316" s="100">
        <v>32596</v>
      </c>
      <c r="B316" s="99">
        <v>305.85998499999999</v>
      </c>
      <c r="C316" s="99">
        <v>305.85998499999999</v>
      </c>
      <c r="D316" s="99">
        <v>305.85998499999999</v>
      </c>
      <c r="E316" s="99">
        <v>305.85998499999999</v>
      </c>
      <c r="F316" s="99">
        <v>305.85998499999999</v>
      </c>
      <c r="G316" s="99">
        <v>0</v>
      </c>
    </row>
    <row r="317" spans="1:7" x14ac:dyDescent="0.2">
      <c r="A317" s="100">
        <v>32597</v>
      </c>
      <c r="B317" s="99">
        <v>306.07998700000002</v>
      </c>
      <c r="C317" s="99">
        <v>306.07998700000002</v>
      </c>
      <c r="D317" s="99">
        <v>306.07998700000002</v>
      </c>
      <c r="E317" s="99">
        <v>306.07998700000002</v>
      </c>
      <c r="F317" s="99">
        <v>306.07998700000002</v>
      </c>
      <c r="G317" s="99">
        <v>0</v>
      </c>
    </row>
    <row r="318" spans="1:7" x14ac:dyDescent="0.2">
      <c r="A318" s="100">
        <v>32598</v>
      </c>
      <c r="B318" s="99">
        <v>308.540009</v>
      </c>
      <c r="C318" s="99">
        <v>308.540009</v>
      </c>
      <c r="D318" s="99">
        <v>308.540009</v>
      </c>
      <c r="E318" s="99">
        <v>308.540009</v>
      </c>
      <c r="F318" s="99">
        <v>308.540009</v>
      </c>
      <c r="G318" s="99">
        <v>0</v>
      </c>
    </row>
    <row r="319" spans="1:7" x14ac:dyDescent="0.2">
      <c r="A319" s="100">
        <v>32601</v>
      </c>
      <c r="B319" s="99">
        <v>310.209991</v>
      </c>
      <c r="C319" s="99">
        <v>310.209991</v>
      </c>
      <c r="D319" s="99">
        <v>310.209991</v>
      </c>
      <c r="E319" s="99">
        <v>310.209991</v>
      </c>
      <c r="F319" s="99">
        <v>310.209991</v>
      </c>
      <c r="G319" s="99">
        <v>0</v>
      </c>
    </row>
    <row r="320" spans="1:7" x14ac:dyDescent="0.2">
      <c r="A320" s="100">
        <v>32602</v>
      </c>
      <c r="B320" s="99">
        <v>309.22000100000002</v>
      </c>
      <c r="C320" s="99">
        <v>309.22000100000002</v>
      </c>
      <c r="D320" s="99">
        <v>309.22000100000002</v>
      </c>
      <c r="E320" s="99">
        <v>309.22000100000002</v>
      </c>
      <c r="F320" s="99">
        <v>309.22000100000002</v>
      </c>
      <c r="G320" s="99">
        <v>0</v>
      </c>
    </row>
    <row r="321" spans="1:7" x14ac:dyDescent="0.2">
      <c r="A321" s="100">
        <v>32603</v>
      </c>
      <c r="B321" s="99">
        <v>310.20001200000002</v>
      </c>
      <c r="C321" s="99">
        <v>310.20001200000002</v>
      </c>
      <c r="D321" s="99">
        <v>310.20001200000002</v>
      </c>
      <c r="E321" s="99">
        <v>310.20001200000002</v>
      </c>
      <c r="F321" s="99">
        <v>310.20001200000002</v>
      </c>
      <c r="G321" s="99">
        <v>0</v>
      </c>
    </row>
    <row r="322" spans="1:7" x14ac:dyDescent="0.2">
      <c r="A322" s="100">
        <v>32604</v>
      </c>
      <c r="B322" s="99">
        <v>309.209991</v>
      </c>
      <c r="C322" s="99">
        <v>309.209991</v>
      </c>
      <c r="D322" s="99">
        <v>309.209991</v>
      </c>
      <c r="E322" s="99">
        <v>309.209991</v>
      </c>
      <c r="F322" s="99">
        <v>309.209991</v>
      </c>
      <c r="G322" s="99">
        <v>0</v>
      </c>
    </row>
    <row r="323" spans="1:7" x14ac:dyDescent="0.2">
      <c r="A323" s="100">
        <v>32605</v>
      </c>
      <c r="B323" s="99">
        <v>311.16000400000001</v>
      </c>
      <c r="C323" s="99">
        <v>311.16000400000001</v>
      </c>
      <c r="D323" s="99">
        <v>311.16000400000001</v>
      </c>
      <c r="E323" s="99">
        <v>311.16000400000001</v>
      </c>
      <c r="F323" s="99">
        <v>311.16000400000001</v>
      </c>
      <c r="G323" s="99">
        <v>0</v>
      </c>
    </row>
    <row r="324" spans="1:7" x14ac:dyDescent="0.2">
      <c r="A324" s="100">
        <v>32608</v>
      </c>
      <c r="B324" s="99">
        <v>311.14999399999999</v>
      </c>
      <c r="C324" s="99">
        <v>311.14999399999999</v>
      </c>
      <c r="D324" s="99">
        <v>311.14999399999999</v>
      </c>
      <c r="E324" s="99">
        <v>311.14999399999999</v>
      </c>
      <c r="F324" s="99">
        <v>311.14999399999999</v>
      </c>
      <c r="G324" s="99">
        <v>0</v>
      </c>
    </row>
    <row r="325" spans="1:7" x14ac:dyDescent="0.2">
      <c r="A325" s="100">
        <v>32609</v>
      </c>
      <c r="B325" s="99">
        <v>312.60000600000001</v>
      </c>
      <c r="C325" s="99">
        <v>312.60000600000001</v>
      </c>
      <c r="D325" s="99">
        <v>312.60000600000001</v>
      </c>
      <c r="E325" s="99">
        <v>312.60000600000001</v>
      </c>
      <c r="F325" s="99">
        <v>312.60000600000001</v>
      </c>
      <c r="G325" s="99">
        <v>0</v>
      </c>
    </row>
    <row r="326" spans="1:7" x14ac:dyDescent="0.2">
      <c r="A326" s="100">
        <v>32610</v>
      </c>
      <c r="B326" s="99">
        <v>313.13000499999998</v>
      </c>
      <c r="C326" s="99">
        <v>313.13000499999998</v>
      </c>
      <c r="D326" s="99">
        <v>313.13000499999998</v>
      </c>
      <c r="E326" s="99">
        <v>313.13000499999998</v>
      </c>
      <c r="F326" s="99">
        <v>313.13000499999998</v>
      </c>
      <c r="G326" s="99">
        <v>0</v>
      </c>
    </row>
    <row r="327" spans="1:7" x14ac:dyDescent="0.2">
      <c r="A327" s="100">
        <v>32611</v>
      </c>
      <c r="B327" s="99">
        <v>310.44000199999999</v>
      </c>
      <c r="C327" s="99">
        <v>310.44000199999999</v>
      </c>
      <c r="D327" s="99">
        <v>310.44000199999999</v>
      </c>
      <c r="E327" s="99">
        <v>310.44000199999999</v>
      </c>
      <c r="F327" s="99">
        <v>310.44000199999999</v>
      </c>
      <c r="G327" s="99">
        <v>0</v>
      </c>
    </row>
    <row r="328" spans="1:7" x14ac:dyDescent="0.2">
      <c r="A328" s="100">
        <v>32612</v>
      </c>
      <c r="B328" s="99">
        <v>315.64001500000001</v>
      </c>
      <c r="C328" s="99">
        <v>315.64001500000001</v>
      </c>
      <c r="D328" s="99">
        <v>315.64001500000001</v>
      </c>
      <c r="E328" s="99">
        <v>315.64001500000001</v>
      </c>
      <c r="F328" s="99">
        <v>315.64001500000001</v>
      </c>
      <c r="G328" s="99">
        <v>0</v>
      </c>
    </row>
    <row r="329" spans="1:7" x14ac:dyDescent="0.2">
      <c r="A329" s="100">
        <v>32615</v>
      </c>
      <c r="B329" s="99">
        <v>316.040009</v>
      </c>
      <c r="C329" s="99">
        <v>316.040009</v>
      </c>
      <c r="D329" s="99">
        <v>316.040009</v>
      </c>
      <c r="E329" s="99">
        <v>316.040009</v>
      </c>
      <c r="F329" s="99">
        <v>316.040009</v>
      </c>
      <c r="G329" s="99">
        <v>0</v>
      </c>
    </row>
    <row r="330" spans="1:7" x14ac:dyDescent="0.2">
      <c r="A330" s="100">
        <v>32616</v>
      </c>
      <c r="B330" s="99">
        <v>320.57000699999998</v>
      </c>
      <c r="C330" s="99">
        <v>320.57000699999998</v>
      </c>
      <c r="D330" s="99">
        <v>320.57000699999998</v>
      </c>
      <c r="E330" s="99">
        <v>320.57000699999998</v>
      </c>
      <c r="F330" s="99">
        <v>320.57000699999998</v>
      </c>
      <c r="G330" s="99">
        <v>0</v>
      </c>
    </row>
    <row r="331" spans="1:7" x14ac:dyDescent="0.2">
      <c r="A331" s="100">
        <v>32617</v>
      </c>
      <c r="B331" s="99">
        <v>321.76001000000002</v>
      </c>
      <c r="C331" s="99">
        <v>321.76001000000002</v>
      </c>
      <c r="D331" s="99">
        <v>321.76001000000002</v>
      </c>
      <c r="E331" s="99">
        <v>321.76001000000002</v>
      </c>
      <c r="F331" s="99">
        <v>321.76001000000002</v>
      </c>
      <c r="G331" s="99">
        <v>0</v>
      </c>
    </row>
    <row r="332" spans="1:7" x14ac:dyDescent="0.2">
      <c r="A332" s="100">
        <v>32618</v>
      </c>
      <c r="B332" s="99">
        <v>320.76001000000002</v>
      </c>
      <c r="C332" s="99">
        <v>320.76001000000002</v>
      </c>
      <c r="D332" s="99">
        <v>320.76001000000002</v>
      </c>
      <c r="E332" s="99">
        <v>320.76001000000002</v>
      </c>
      <c r="F332" s="99">
        <v>320.76001000000002</v>
      </c>
      <c r="G332" s="99">
        <v>0</v>
      </c>
    </row>
    <row r="333" spans="1:7" x14ac:dyDescent="0.2">
      <c r="A333" s="100">
        <v>32619</v>
      </c>
      <c r="B333" s="99">
        <v>324.33999599999999</v>
      </c>
      <c r="C333" s="99">
        <v>324.33999599999999</v>
      </c>
      <c r="D333" s="99">
        <v>324.33999599999999</v>
      </c>
      <c r="E333" s="99">
        <v>324.33999599999999</v>
      </c>
      <c r="F333" s="99">
        <v>324.33999599999999</v>
      </c>
      <c r="G333" s="99">
        <v>0</v>
      </c>
    </row>
    <row r="334" spans="1:7" x14ac:dyDescent="0.2">
      <c r="A334" s="100">
        <v>32622</v>
      </c>
      <c r="B334" s="99">
        <v>323.44000199999999</v>
      </c>
      <c r="C334" s="99">
        <v>323.44000199999999</v>
      </c>
      <c r="D334" s="99">
        <v>323.44000199999999</v>
      </c>
      <c r="E334" s="99">
        <v>323.44000199999999</v>
      </c>
      <c r="F334" s="99">
        <v>323.44000199999999</v>
      </c>
      <c r="G334" s="99">
        <v>0</v>
      </c>
    </row>
    <row r="335" spans="1:7" x14ac:dyDescent="0.2">
      <c r="A335" s="100">
        <v>32623</v>
      </c>
      <c r="B335" s="99">
        <v>321.459991</v>
      </c>
      <c r="C335" s="99">
        <v>321.459991</v>
      </c>
      <c r="D335" s="99">
        <v>321.459991</v>
      </c>
      <c r="E335" s="99">
        <v>321.459991</v>
      </c>
      <c r="F335" s="99">
        <v>321.459991</v>
      </c>
      <c r="G335" s="99">
        <v>0</v>
      </c>
    </row>
    <row r="336" spans="1:7" x14ac:dyDescent="0.2">
      <c r="A336" s="100">
        <v>32624</v>
      </c>
      <c r="B336" s="99">
        <v>321.709991</v>
      </c>
      <c r="C336" s="99">
        <v>321.709991</v>
      </c>
      <c r="D336" s="99">
        <v>321.709991</v>
      </c>
      <c r="E336" s="99">
        <v>321.709991</v>
      </c>
      <c r="F336" s="99">
        <v>321.709991</v>
      </c>
      <c r="G336" s="99">
        <v>0</v>
      </c>
    </row>
    <row r="337" spans="1:7" x14ac:dyDescent="0.2">
      <c r="A337" s="100">
        <v>32625</v>
      </c>
      <c r="B337" s="99">
        <v>324.48998999999998</v>
      </c>
      <c r="C337" s="99">
        <v>324.48998999999998</v>
      </c>
      <c r="D337" s="99">
        <v>324.48998999999998</v>
      </c>
      <c r="E337" s="99">
        <v>324.48998999999998</v>
      </c>
      <c r="F337" s="99">
        <v>324.48998999999998</v>
      </c>
      <c r="G337" s="99">
        <v>0</v>
      </c>
    </row>
    <row r="338" spans="1:7" x14ac:dyDescent="0.2">
      <c r="A338" s="100">
        <v>32626</v>
      </c>
      <c r="B338" s="99">
        <v>324.55999800000001</v>
      </c>
      <c r="C338" s="99">
        <v>324.55999800000001</v>
      </c>
      <c r="D338" s="99">
        <v>324.55999800000001</v>
      </c>
      <c r="E338" s="99">
        <v>324.55999800000001</v>
      </c>
      <c r="F338" s="99">
        <v>324.55999800000001</v>
      </c>
      <c r="G338" s="99">
        <v>0</v>
      </c>
    </row>
    <row r="339" spans="1:7" x14ac:dyDescent="0.2">
      <c r="A339" s="100">
        <v>32629</v>
      </c>
      <c r="B339" s="99">
        <v>324.10998499999999</v>
      </c>
      <c r="C339" s="99">
        <v>324.10998499999999</v>
      </c>
      <c r="D339" s="99">
        <v>324.10998499999999</v>
      </c>
      <c r="E339" s="99">
        <v>324.10998499999999</v>
      </c>
      <c r="F339" s="99">
        <v>324.10998499999999</v>
      </c>
      <c r="G339" s="99">
        <v>0</v>
      </c>
    </row>
    <row r="340" spans="1:7" x14ac:dyDescent="0.2">
      <c r="A340" s="100">
        <v>32630</v>
      </c>
      <c r="B340" s="99">
        <v>323.14001500000001</v>
      </c>
      <c r="C340" s="99">
        <v>323.14001500000001</v>
      </c>
      <c r="D340" s="99">
        <v>323.14001500000001</v>
      </c>
      <c r="E340" s="99">
        <v>323.14001500000001</v>
      </c>
      <c r="F340" s="99">
        <v>323.14001500000001</v>
      </c>
      <c r="G340" s="99">
        <v>0</v>
      </c>
    </row>
    <row r="341" spans="1:7" x14ac:dyDescent="0.2">
      <c r="A341" s="100">
        <v>32631</v>
      </c>
      <c r="B341" s="99">
        <v>323.23998999999998</v>
      </c>
      <c r="C341" s="99">
        <v>323.23998999999998</v>
      </c>
      <c r="D341" s="99">
        <v>323.23998999999998</v>
      </c>
      <c r="E341" s="99">
        <v>323.23998999999998</v>
      </c>
      <c r="F341" s="99">
        <v>323.23998999999998</v>
      </c>
      <c r="G341" s="99">
        <v>0</v>
      </c>
    </row>
    <row r="342" spans="1:7" x14ac:dyDescent="0.2">
      <c r="A342" s="100">
        <v>32632</v>
      </c>
      <c r="B342" s="99">
        <v>323.01998900000001</v>
      </c>
      <c r="C342" s="99">
        <v>323.01998900000001</v>
      </c>
      <c r="D342" s="99">
        <v>323.01998900000001</v>
      </c>
      <c r="E342" s="99">
        <v>323.01998900000001</v>
      </c>
      <c r="F342" s="99">
        <v>323.01998900000001</v>
      </c>
      <c r="G342" s="99">
        <v>0</v>
      </c>
    </row>
    <row r="343" spans="1:7" x14ac:dyDescent="0.2">
      <c r="A343" s="100">
        <v>32633</v>
      </c>
      <c r="B343" s="99">
        <v>322.95001200000002</v>
      </c>
      <c r="C343" s="99">
        <v>322.95001200000002</v>
      </c>
      <c r="D343" s="99">
        <v>322.95001200000002</v>
      </c>
      <c r="E343" s="99">
        <v>322.95001200000002</v>
      </c>
      <c r="F343" s="99">
        <v>322.95001200000002</v>
      </c>
      <c r="G343" s="99">
        <v>0</v>
      </c>
    </row>
    <row r="344" spans="1:7" x14ac:dyDescent="0.2">
      <c r="A344" s="100">
        <v>32636</v>
      </c>
      <c r="B344" s="99">
        <v>321.39999399999999</v>
      </c>
      <c r="C344" s="99">
        <v>321.39999399999999</v>
      </c>
      <c r="D344" s="99">
        <v>321.39999399999999</v>
      </c>
      <c r="E344" s="99">
        <v>321.39999399999999</v>
      </c>
      <c r="F344" s="99">
        <v>321.39999399999999</v>
      </c>
      <c r="G344" s="99">
        <v>0</v>
      </c>
    </row>
    <row r="345" spans="1:7" x14ac:dyDescent="0.2">
      <c r="A345" s="100">
        <v>32637</v>
      </c>
      <c r="B345" s="99">
        <v>320.73998999999998</v>
      </c>
      <c r="C345" s="99">
        <v>320.73998999999998</v>
      </c>
      <c r="D345" s="99">
        <v>320.73998999999998</v>
      </c>
      <c r="E345" s="99">
        <v>320.73998999999998</v>
      </c>
      <c r="F345" s="99">
        <v>320.73998999999998</v>
      </c>
      <c r="G345" s="99">
        <v>0</v>
      </c>
    </row>
    <row r="346" spans="1:7" x14ac:dyDescent="0.2">
      <c r="A346" s="100">
        <v>32638</v>
      </c>
      <c r="B346" s="99">
        <v>321.39999399999999</v>
      </c>
      <c r="C346" s="99">
        <v>321.39999399999999</v>
      </c>
      <c r="D346" s="99">
        <v>321.39999399999999</v>
      </c>
      <c r="E346" s="99">
        <v>321.39999399999999</v>
      </c>
      <c r="F346" s="99">
        <v>321.39999399999999</v>
      </c>
      <c r="G346" s="99">
        <v>0</v>
      </c>
    </row>
    <row r="347" spans="1:7" x14ac:dyDescent="0.2">
      <c r="A347" s="100">
        <v>32639</v>
      </c>
      <c r="B347" s="99">
        <v>322.63000499999998</v>
      </c>
      <c r="C347" s="99">
        <v>322.63000499999998</v>
      </c>
      <c r="D347" s="99">
        <v>322.63000499999998</v>
      </c>
      <c r="E347" s="99">
        <v>322.63000499999998</v>
      </c>
      <c r="F347" s="99">
        <v>322.63000499999998</v>
      </c>
      <c r="G347" s="99">
        <v>0</v>
      </c>
    </row>
    <row r="348" spans="1:7" x14ac:dyDescent="0.2">
      <c r="A348" s="100">
        <v>32640</v>
      </c>
      <c r="B348" s="99">
        <v>329.89001500000001</v>
      </c>
      <c r="C348" s="99">
        <v>329.89001500000001</v>
      </c>
      <c r="D348" s="99">
        <v>329.89001500000001</v>
      </c>
      <c r="E348" s="99">
        <v>329.89001500000001</v>
      </c>
      <c r="F348" s="99">
        <v>329.89001500000001</v>
      </c>
      <c r="G348" s="99">
        <v>0</v>
      </c>
    </row>
    <row r="349" spans="1:7" x14ac:dyDescent="0.2">
      <c r="A349" s="100">
        <v>32643</v>
      </c>
      <c r="B349" s="99">
        <v>332.459991</v>
      </c>
      <c r="C349" s="99">
        <v>332.459991</v>
      </c>
      <c r="D349" s="99">
        <v>332.459991</v>
      </c>
      <c r="E349" s="99">
        <v>332.459991</v>
      </c>
      <c r="F349" s="99">
        <v>332.459991</v>
      </c>
      <c r="G349" s="99">
        <v>0</v>
      </c>
    </row>
    <row r="350" spans="1:7" x14ac:dyDescent="0.2">
      <c r="A350" s="100">
        <v>32644</v>
      </c>
      <c r="B350" s="99">
        <v>331.73001099999999</v>
      </c>
      <c r="C350" s="99">
        <v>331.73001099999999</v>
      </c>
      <c r="D350" s="99">
        <v>331.73001099999999</v>
      </c>
      <c r="E350" s="99">
        <v>331.73001099999999</v>
      </c>
      <c r="F350" s="99">
        <v>331.73001099999999</v>
      </c>
      <c r="G350" s="99">
        <v>0</v>
      </c>
    </row>
    <row r="351" spans="1:7" x14ac:dyDescent="0.2">
      <c r="A351" s="100">
        <v>32645</v>
      </c>
      <c r="B351" s="99">
        <v>334.04998799999998</v>
      </c>
      <c r="C351" s="99">
        <v>334.04998799999998</v>
      </c>
      <c r="D351" s="99">
        <v>334.04998799999998</v>
      </c>
      <c r="E351" s="99">
        <v>334.04998799999998</v>
      </c>
      <c r="F351" s="99">
        <v>334.04998799999998</v>
      </c>
      <c r="G351" s="99">
        <v>0</v>
      </c>
    </row>
    <row r="352" spans="1:7" x14ac:dyDescent="0.2">
      <c r="A352" s="100">
        <v>32646</v>
      </c>
      <c r="B352" s="99">
        <v>334.60000600000001</v>
      </c>
      <c r="C352" s="99">
        <v>334.60000600000001</v>
      </c>
      <c r="D352" s="99">
        <v>334.60000600000001</v>
      </c>
      <c r="E352" s="99">
        <v>334.60000600000001</v>
      </c>
      <c r="F352" s="99">
        <v>334.60000600000001</v>
      </c>
      <c r="G352" s="99">
        <v>0</v>
      </c>
    </row>
    <row r="353" spans="1:7" x14ac:dyDescent="0.2">
      <c r="A353" s="100">
        <v>32647</v>
      </c>
      <c r="B353" s="99">
        <v>338.04998799999998</v>
      </c>
      <c r="C353" s="99">
        <v>338.04998799999998</v>
      </c>
      <c r="D353" s="99">
        <v>338.04998799999998</v>
      </c>
      <c r="E353" s="99">
        <v>338.04998799999998</v>
      </c>
      <c r="F353" s="99">
        <v>338.04998799999998</v>
      </c>
      <c r="G353" s="99">
        <v>0</v>
      </c>
    </row>
    <row r="354" spans="1:7" x14ac:dyDescent="0.2">
      <c r="A354" s="100">
        <v>32650</v>
      </c>
      <c r="B354" s="99">
        <v>338.92001299999998</v>
      </c>
      <c r="C354" s="99">
        <v>338.92001299999998</v>
      </c>
      <c r="D354" s="99">
        <v>338.92001299999998</v>
      </c>
      <c r="E354" s="99">
        <v>338.92001299999998</v>
      </c>
      <c r="F354" s="99">
        <v>338.92001299999998</v>
      </c>
      <c r="G354" s="99">
        <v>0</v>
      </c>
    </row>
    <row r="355" spans="1:7" x14ac:dyDescent="0.2">
      <c r="A355" s="100">
        <v>32651</v>
      </c>
      <c r="B355" s="99">
        <v>335.07000699999998</v>
      </c>
      <c r="C355" s="99">
        <v>335.07000699999998</v>
      </c>
      <c r="D355" s="99">
        <v>335.07000699999998</v>
      </c>
      <c r="E355" s="99">
        <v>335.07000699999998</v>
      </c>
      <c r="F355" s="99">
        <v>335.07000699999998</v>
      </c>
      <c r="G355" s="99">
        <v>0</v>
      </c>
    </row>
    <row r="356" spans="1:7" x14ac:dyDescent="0.2">
      <c r="A356" s="100">
        <v>32652</v>
      </c>
      <c r="B356" s="99">
        <v>335.98001099999999</v>
      </c>
      <c r="C356" s="99">
        <v>335.98001099999999</v>
      </c>
      <c r="D356" s="99">
        <v>335.98001099999999</v>
      </c>
      <c r="E356" s="99">
        <v>335.98001099999999</v>
      </c>
      <c r="F356" s="99">
        <v>335.98001099999999</v>
      </c>
      <c r="G356" s="99">
        <v>0</v>
      </c>
    </row>
    <row r="357" spans="1:7" x14ac:dyDescent="0.2">
      <c r="A357" s="100">
        <v>32653</v>
      </c>
      <c r="B357" s="99">
        <v>336.08999599999999</v>
      </c>
      <c r="C357" s="99">
        <v>336.08999599999999</v>
      </c>
      <c r="D357" s="99">
        <v>336.08999599999999</v>
      </c>
      <c r="E357" s="99">
        <v>336.08999599999999</v>
      </c>
      <c r="F357" s="99">
        <v>336.08999599999999</v>
      </c>
      <c r="G357" s="99">
        <v>0</v>
      </c>
    </row>
    <row r="358" spans="1:7" x14ac:dyDescent="0.2">
      <c r="A358" s="100">
        <v>32654</v>
      </c>
      <c r="B358" s="99">
        <v>338.73998999999998</v>
      </c>
      <c r="C358" s="99">
        <v>338.73998999999998</v>
      </c>
      <c r="D358" s="99">
        <v>338.73998999999998</v>
      </c>
      <c r="E358" s="99">
        <v>338.73998999999998</v>
      </c>
      <c r="F358" s="99">
        <v>338.73998999999998</v>
      </c>
      <c r="G358" s="99">
        <v>0</v>
      </c>
    </row>
    <row r="359" spans="1:7" x14ac:dyDescent="0.2">
      <c r="A359" s="100">
        <v>32658</v>
      </c>
      <c r="B359" s="99">
        <v>336.14001500000001</v>
      </c>
      <c r="C359" s="99">
        <v>336.14001500000001</v>
      </c>
      <c r="D359" s="99">
        <v>336.14001500000001</v>
      </c>
      <c r="E359" s="99">
        <v>336.14001500000001</v>
      </c>
      <c r="F359" s="99">
        <v>336.14001500000001</v>
      </c>
      <c r="G359" s="99">
        <v>0</v>
      </c>
    </row>
    <row r="360" spans="1:7" x14ac:dyDescent="0.2">
      <c r="A360" s="100">
        <v>32659</v>
      </c>
      <c r="B360" s="99">
        <v>337.69000199999999</v>
      </c>
      <c r="C360" s="99">
        <v>337.69000199999999</v>
      </c>
      <c r="D360" s="99">
        <v>337.69000199999999</v>
      </c>
      <c r="E360" s="99">
        <v>337.69000199999999</v>
      </c>
      <c r="F360" s="99">
        <v>337.69000199999999</v>
      </c>
      <c r="G360" s="99">
        <v>0</v>
      </c>
    </row>
    <row r="361" spans="1:7" x14ac:dyDescent="0.2">
      <c r="A361" s="100">
        <v>32660</v>
      </c>
      <c r="B361" s="99">
        <v>339.25</v>
      </c>
      <c r="C361" s="99">
        <v>339.25</v>
      </c>
      <c r="D361" s="99">
        <v>339.25</v>
      </c>
      <c r="E361" s="99">
        <v>339.25</v>
      </c>
      <c r="F361" s="99">
        <v>339.25</v>
      </c>
      <c r="G361" s="99">
        <v>0</v>
      </c>
    </row>
    <row r="362" spans="1:7" x14ac:dyDescent="0.2">
      <c r="A362" s="100">
        <v>32661</v>
      </c>
      <c r="B362" s="99">
        <v>343</v>
      </c>
      <c r="C362" s="99">
        <v>343</v>
      </c>
      <c r="D362" s="99">
        <v>343</v>
      </c>
      <c r="E362" s="99">
        <v>343</v>
      </c>
      <c r="F362" s="99">
        <v>343</v>
      </c>
      <c r="G362" s="99">
        <v>0</v>
      </c>
    </row>
    <row r="363" spans="1:7" x14ac:dyDescent="0.2">
      <c r="A363" s="100">
        <v>32664</v>
      </c>
      <c r="B363" s="99">
        <v>339.38000499999998</v>
      </c>
      <c r="C363" s="99">
        <v>339.38000499999998</v>
      </c>
      <c r="D363" s="99">
        <v>339.38000499999998</v>
      </c>
      <c r="E363" s="99">
        <v>339.38000499999998</v>
      </c>
      <c r="F363" s="99">
        <v>339.38000499999998</v>
      </c>
      <c r="G363" s="99">
        <v>0</v>
      </c>
    </row>
    <row r="364" spans="1:7" x14ac:dyDescent="0.2">
      <c r="A364" s="100">
        <v>32665</v>
      </c>
      <c r="B364" s="99">
        <v>341.79998799999998</v>
      </c>
      <c r="C364" s="99">
        <v>341.79998799999998</v>
      </c>
      <c r="D364" s="99">
        <v>341.79998799999998</v>
      </c>
      <c r="E364" s="99">
        <v>341.79998799999998</v>
      </c>
      <c r="F364" s="99">
        <v>341.79998799999998</v>
      </c>
      <c r="G364" s="99">
        <v>0</v>
      </c>
    </row>
    <row r="365" spans="1:7" x14ac:dyDescent="0.2">
      <c r="A365" s="100">
        <v>32666</v>
      </c>
      <c r="B365" s="99">
        <v>344.66000400000001</v>
      </c>
      <c r="C365" s="99">
        <v>344.66000400000001</v>
      </c>
      <c r="D365" s="99">
        <v>344.66000400000001</v>
      </c>
      <c r="E365" s="99">
        <v>344.66000400000001</v>
      </c>
      <c r="F365" s="99">
        <v>344.66000400000001</v>
      </c>
      <c r="G365" s="99">
        <v>0</v>
      </c>
    </row>
    <row r="366" spans="1:7" x14ac:dyDescent="0.2">
      <c r="A366" s="100">
        <v>32667</v>
      </c>
      <c r="B366" s="99">
        <v>344.45001200000002</v>
      </c>
      <c r="C366" s="99">
        <v>344.45001200000002</v>
      </c>
      <c r="D366" s="99">
        <v>344.45001200000002</v>
      </c>
      <c r="E366" s="99">
        <v>344.45001200000002</v>
      </c>
      <c r="F366" s="99">
        <v>344.45001200000002</v>
      </c>
      <c r="G366" s="99">
        <v>0</v>
      </c>
    </row>
    <row r="367" spans="1:7" x14ac:dyDescent="0.2">
      <c r="A367" s="100">
        <v>32668</v>
      </c>
      <c r="B367" s="99">
        <v>344.51001000000002</v>
      </c>
      <c r="C367" s="99">
        <v>344.51001000000002</v>
      </c>
      <c r="D367" s="99">
        <v>344.51001000000002</v>
      </c>
      <c r="E367" s="99">
        <v>344.51001000000002</v>
      </c>
      <c r="F367" s="99">
        <v>344.51001000000002</v>
      </c>
      <c r="G367" s="99">
        <v>0</v>
      </c>
    </row>
    <row r="368" spans="1:7" x14ac:dyDescent="0.2">
      <c r="A368" s="100">
        <v>32671</v>
      </c>
      <c r="B368" s="99">
        <v>344.07000699999998</v>
      </c>
      <c r="C368" s="99">
        <v>344.07000699999998</v>
      </c>
      <c r="D368" s="99">
        <v>344.07000699999998</v>
      </c>
      <c r="E368" s="99">
        <v>344.07000699999998</v>
      </c>
      <c r="F368" s="99">
        <v>344.07000699999998</v>
      </c>
      <c r="G368" s="99">
        <v>0</v>
      </c>
    </row>
    <row r="369" spans="1:7" x14ac:dyDescent="0.2">
      <c r="A369" s="100">
        <v>32672</v>
      </c>
      <c r="B369" s="99">
        <v>341.63000499999998</v>
      </c>
      <c r="C369" s="99">
        <v>341.63000499999998</v>
      </c>
      <c r="D369" s="99">
        <v>341.63000499999998</v>
      </c>
      <c r="E369" s="99">
        <v>341.63000499999998</v>
      </c>
      <c r="F369" s="99">
        <v>341.63000499999998</v>
      </c>
      <c r="G369" s="99">
        <v>0</v>
      </c>
    </row>
    <row r="370" spans="1:7" x14ac:dyDescent="0.2">
      <c r="A370" s="100">
        <v>32673</v>
      </c>
      <c r="B370" s="99">
        <v>341.55999800000001</v>
      </c>
      <c r="C370" s="99">
        <v>341.55999800000001</v>
      </c>
      <c r="D370" s="99">
        <v>341.55999800000001</v>
      </c>
      <c r="E370" s="99">
        <v>341.55999800000001</v>
      </c>
      <c r="F370" s="99">
        <v>341.55999800000001</v>
      </c>
      <c r="G370" s="99">
        <v>0</v>
      </c>
    </row>
    <row r="371" spans="1:7" x14ac:dyDescent="0.2">
      <c r="A371" s="100">
        <v>32674</v>
      </c>
      <c r="B371" s="99">
        <v>337.60998499999999</v>
      </c>
      <c r="C371" s="99">
        <v>337.60998499999999</v>
      </c>
      <c r="D371" s="99">
        <v>337.60998499999999</v>
      </c>
      <c r="E371" s="99">
        <v>337.60998499999999</v>
      </c>
      <c r="F371" s="99">
        <v>337.60998499999999</v>
      </c>
      <c r="G371" s="99">
        <v>0</v>
      </c>
    </row>
    <row r="372" spans="1:7" x14ac:dyDescent="0.2">
      <c r="A372" s="100">
        <v>32675</v>
      </c>
      <c r="B372" s="99">
        <v>338.95001200000002</v>
      </c>
      <c r="C372" s="99">
        <v>338.95001200000002</v>
      </c>
      <c r="D372" s="99">
        <v>338.95001200000002</v>
      </c>
      <c r="E372" s="99">
        <v>338.95001200000002</v>
      </c>
      <c r="F372" s="99">
        <v>338.95001200000002</v>
      </c>
      <c r="G372" s="99">
        <v>0</v>
      </c>
    </row>
    <row r="373" spans="1:7" x14ac:dyDescent="0.2">
      <c r="A373" s="100">
        <v>32678</v>
      </c>
      <c r="B373" s="99">
        <v>339.57000699999998</v>
      </c>
      <c r="C373" s="99">
        <v>339.57000699999998</v>
      </c>
      <c r="D373" s="99">
        <v>339.57000699999998</v>
      </c>
      <c r="E373" s="99">
        <v>339.57000699999998</v>
      </c>
      <c r="F373" s="99">
        <v>339.57000699999998</v>
      </c>
      <c r="G373" s="99">
        <v>0</v>
      </c>
    </row>
    <row r="374" spans="1:7" x14ac:dyDescent="0.2">
      <c r="A374" s="100">
        <v>32679</v>
      </c>
      <c r="B374" s="99">
        <v>338.92001299999998</v>
      </c>
      <c r="C374" s="99">
        <v>338.92001299999998</v>
      </c>
      <c r="D374" s="99">
        <v>338.92001299999998</v>
      </c>
      <c r="E374" s="99">
        <v>338.92001299999998</v>
      </c>
      <c r="F374" s="99">
        <v>338.92001299999998</v>
      </c>
      <c r="G374" s="99">
        <v>0</v>
      </c>
    </row>
    <row r="375" spans="1:7" x14ac:dyDescent="0.2">
      <c r="A375" s="100">
        <v>32680</v>
      </c>
      <c r="B375" s="99">
        <v>338.10998499999999</v>
      </c>
      <c r="C375" s="99">
        <v>338.10998499999999</v>
      </c>
      <c r="D375" s="99">
        <v>338.10998499999999</v>
      </c>
      <c r="E375" s="99">
        <v>338.10998499999999</v>
      </c>
      <c r="F375" s="99">
        <v>338.10998499999999</v>
      </c>
      <c r="G375" s="99">
        <v>0</v>
      </c>
    </row>
    <row r="376" spans="1:7" x14ac:dyDescent="0.2">
      <c r="A376" s="100">
        <v>32681</v>
      </c>
      <c r="B376" s="99">
        <v>341.10998499999999</v>
      </c>
      <c r="C376" s="99">
        <v>341.10998499999999</v>
      </c>
      <c r="D376" s="99">
        <v>341.10998499999999</v>
      </c>
      <c r="E376" s="99">
        <v>341.10998499999999</v>
      </c>
      <c r="F376" s="99">
        <v>341.10998499999999</v>
      </c>
      <c r="G376" s="99">
        <v>0</v>
      </c>
    </row>
    <row r="377" spans="1:7" x14ac:dyDescent="0.2">
      <c r="A377" s="100">
        <v>32682</v>
      </c>
      <c r="B377" s="99">
        <v>346.040009</v>
      </c>
      <c r="C377" s="99">
        <v>346.040009</v>
      </c>
      <c r="D377" s="99">
        <v>346.040009</v>
      </c>
      <c r="E377" s="99">
        <v>346.040009</v>
      </c>
      <c r="F377" s="99">
        <v>346.040009</v>
      </c>
      <c r="G377" s="99">
        <v>0</v>
      </c>
    </row>
    <row r="378" spans="1:7" x14ac:dyDescent="0.2">
      <c r="A378" s="100">
        <v>32685</v>
      </c>
      <c r="B378" s="99">
        <v>344.76998900000001</v>
      </c>
      <c r="C378" s="99">
        <v>344.76998900000001</v>
      </c>
      <c r="D378" s="99">
        <v>344.76998900000001</v>
      </c>
      <c r="E378" s="99">
        <v>344.76998900000001</v>
      </c>
      <c r="F378" s="99">
        <v>344.76998900000001</v>
      </c>
      <c r="G378" s="99">
        <v>0</v>
      </c>
    </row>
    <row r="379" spans="1:7" x14ac:dyDescent="0.2">
      <c r="A379" s="100">
        <v>32686</v>
      </c>
      <c r="B379" s="99">
        <v>346.72000100000002</v>
      </c>
      <c r="C379" s="99">
        <v>346.72000100000002</v>
      </c>
      <c r="D379" s="99">
        <v>346.72000100000002</v>
      </c>
      <c r="E379" s="99">
        <v>346.72000100000002</v>
      </c>
      <c r="F379" s="99">
        <v>346.72000100000002</v>
      </c>
      <c r="G379" s="99">
        <v>0</v>
      </c>
    </row>
    <row r="380" spans="1:7" x14ac:dyDescent="0.2">
      <c r="A380" s="100">
        <v>32687</v>
      </c>
      <c r="B380" s="99">
        <v>343.98998999999998</v>
      </c>
      <c r="C380" s="99">
        <v>343.98998999999998</v>
      </c>
      <c r="D380" s="99">
        <v>343.98998999999998</v>
      </c>
      <c r="E380" s="99">
        <v>343.98998999999998</v>
      </c>
      <c r="F380" s="99">
        <v>343.98998999999998</v>
      </c>
      <c r="G380" s="99">
        <v>0</v>
      </c>
    </row>
    <row r="381" spans="1:7" x14ac:dyDescent="0.2">
      <c r="A381" s="100">
        <v>32688</v>
      </c>
      <c r="B381" s="99">
        <v>337.51998900000001</v>
      </c>
      <c r="C381" s="99">
        <v>337.51998900000001</v>
      </c>
      <c r="D381" s="99">
        <v>337.51998900000001</v>
      </c>
      <c r="E381" s="99">
        <v>337.51998900000001</v>
      </c>
      <c r="F381" s="99">
        <v>337.51998900000001</v>
      </c>
      <c r="G381" s="99">
        <v>0</v>
      </c>
    </row>
    <row r="382" spans="1:7" x14ac:dyDescent="0.2">
      <c r="A382" s="100">
        <v>32689</v>
      </c>
      <c r="B382" s="99">
        <v>335.77999899999998</v>
      </c>
      <c r="C382" s="99">
        <v>335.77999899999998</v>
      </c>
      <c r="D382" s="99">
        <v>335.77999899999998</v>
      </c>
      <c r="E382" s="99">
        <v>335.77999899999998</v>
      </c>
      <c r="F382" s="99">
        <v>335.77999899999998</v>
      </c>
      <c r="G382" s="99">
        <v>0</v>
      </c>
    </row>
    <row r="383" spans="1:7" x14ac:dyDescent="0.2">
      <c r="A383" s="100">
        <v>32692</v>
      </c>
      <c r="B383" s="99">
        <v>337.19000199999999</v>
      </c>
      <c r="C383" s="99">
        <v>337.19000199999999</v>
      </c>
      <c r="D383" s="99">
        <v>337.19000199999999</v>
      </c>
      <c r="E383" s="99">
        <v>337.19000199999999</v>
      </c>
      <c r="F383" s="99">
        <v>337.19000199999999</v>
      </c>
      <c r="G383" s="99">
        <v>0</v>
      </c>
    </row>
    <row r="384" spans="1:7" x14ac:dyDescent="0.2">
      <c r="A384" s="100">
        <v>32694</v>
      </c>
      <c r="B384" s="99">
        <v>338.72000100000002</v>
      </c>
      <c r="C384" s="99">
        <v>338.72000100000002</v>
      </c>
      <c r="D384" s="99">
        <v>338.72000100000002</v>
      </c>
      <c r="E384" s="99">
        <v>338.72000100000002</v>
      </c>
      <c r="F384" s="99">
        <v>338.72000100000002</v>
      </c>
      <c r="G384" s="99">
        <v>0</v>
      </c>
    </row>
    <row r="385" spans="1:7" x14ac:dyDescent="0.2">
      <c r="A385" s="100">
        <v>32695</v>
      </c>
      <c r="B385" s="99">
        <v>339.73001099999999</v>
      </c>
      <c r="C385" s="99">
        <v>339.73001099999999</v>
      </c>
      <c r="D385" s="99">
        <v>339.73001099999999</v>
      </c>
      <c r="E385" s="99">
        <v>339.73001099999999</v>
      </c>
      <c r="F385" s="99">
        <v>339.73001099999999</v>
      </c>
      <c r="G385" s="99">
        <v>0</v>
      </c>
    </row>
    <row r="386" spans="1:7" x14ac:dyDescent="0.2">
      <c r="A386" s="100">
        <v>32696</v>
      </c>
      <c r="B386" s="99">
        <v>343.27999899999998</v>
      </c>
      <c r="C386" s="99">
        <v>343.27999899999998</v>
      </c>
      <c r="D386" s="99">
        <v>343.27999899999998</v>
      </c>
      <c r="E386" s="99">
        <v>343.27999899999998</v>
      </c>
      <c r="F386" s="99">
        <v>343.27999899999998</v>
      </c>
      <c r="G386" s="99">
        <v>0</v>
      </c>
    </row>
    <row r="387" spans="1:7" x14ac:dyDescent="0.2">
      <c r="A387" s="100">
        <v>32699</v>
      </c>
      <c r="B387" s="99">
        <v>345.60000600000001</v>
      </c>
      <c r="C387" s="99">
        <v>345.60000600000001</v>
      </c>
      <c r="D387" s="99">
        <v>345.60000600000001</v>
      </c>
      <c r="E387" s="99">
        <v>345.60000600000001</v>
      </c>
      <c r="F387" s="99">
        <v>345.60000600000001</v>
      </c>
      <c r="G387" s="99">
        <v>0</v>
      </c>
    </row>
    <row r="388" spans="1:7" x14ac:dyDescent="0.2">
      <c r="A388" s="100">
        <v>32700</v>
      </c>
      <c r="B388" s="99">
        <v>347.41000400000001</v>
      </c>
      <c r="C388" s="99">
        <v>347.41000400000001</v>
      </c>
      <c r="D388" s="99">
        <v>347.41000400000001</v>
      </c>
      <c r="E388" s="99">
        <v>347.41000400000001</v>
      </c>
      <c r="F388" s="99">
        <v>347.41000400000001</v>
      </c>
      <c r="G388" s="99">
        <v>0</v>
      </c>
    </row>
    <row r="389" spans="1:7" x14ac:dyDescent="0.2">
      <c r="A389" s="100">
        <v>32701</v>
      </c>
      <c r="B389" s="99">
        <v>348.51001000000002</v>
      </c>
      <c r="C389" s="99">
        <v>348.51001000000002</v>
      </c>
      <c r="D389" s="99">
        <v>348.51001000000002</v>
      </c>
      <c r="E389" s="99">
        <v>348.51001000000002</v>
      </c>
      <c r="F389" s="99">
        <v>348.51001000000002</v>
      </c>
      <c r="G389" s="99">
        <v>0</v>
      </c>
    </row>
    <row r="390" spans="1:7" x14ac:dyDescent="0.2">
      <c r="A390" s="100">
        <v>32702</v>
      </c>
      <c r="B390" s="99">
        <v>348.64999399999999</v>
      </c>
      <c r="C390" s="99">
        <v>348.64999399999999</v>
      </c>
      <c r="D390" s="99">
        <v>348.64999399999999</v>
      </c>
      <c r="E390" s="99">
        <v>348.64999399999999</v>
      </c>
      <c r="F390" s="99">
        <v>348.64999399999999</v>
      </c>
      <c r="G390" s="99">
        <v>0</v>
      </c>
    </row>
    <row r="391" spans="1:7" x14ac:dyDescent="0.2">
      <c r="A391" s="100">
        <v>32703</v>
      </c>
      <c r="B391" s="99">
        <v>350.69000199999999</v>
      </c>
      <c r="C391" s="99">
        <v>350.69000199999999</v>
      </c>
      <c r="D391" s="99">
        <v>350.69000199999999</v>
      </c>
      <c r="E391" s="99">
        <v>350.69000199999999</v>
      </c>
      <c r="F391" s="99">
        <v>350.69000199999999</v>
      </c>
      <c r="G391" s="99">
        <v>0</v>
      </c>
    </row>
    <row r="392" spans="1:7" x14ac:dyDescent="0.2">
      <c r="A392" s="100">
        <v>32706</v>
      </c>
      <c r="B392" s="99">
        <v>351.35998499999999</v>
      </c>
      <c r="C392" s="99">
        <v>351.35998499999999</v>
      </c>
      <c r="D392" s="99">
        <v>351.35998499999999</v>
      </c>
      <c r="E392" s="99">
        <v>351.35998499999999</v>
      </c>
      <c r="F392" s="99">
        <v>351.35998499999999</v>
      </c>
      <c r="G392" s="99">
        <v>0</v>
      </c>
    </row>
    <row r="393" spans="1:7" x14ac:dyDescent="0.2">
      <c r="A393" s="100">
        <v>32707</v>
      </c>
      <c r="B393" s="99">
        <v>350.23001099999999</v>
      </c>
      <c r="C393" s="99">
        <v>350.23001099999999</v>
      </c>
      <c r="D393" s="99">
        <v>350.23001099999999</v>
      </c>
      <c r="E393" s="99">
        <v>350.23001099999999</v>
      </c>
      <c r="F393" s="99">
        <v>350.23001099999999</v>
      </c>
      <c r="G393" s="99">
        <v>0</v>
      </c>
    </row>
    <row r="394" spans="1:7" x14ac:dyDescent="0.2">
      <c r="A394" s="100">
        <v>32708</v>
      </c>
      <c r="B394" s="99">
        <v>354.85998499999999</v>
      </c>
      <c r="C394" s="99">
        <v>354.85998499999999</v>
      </c>
      <c r="D394" s="99">
        <v>354.85998499999999</v>
      </c>
      <c r="E394" s="99">
        <v>354.85998499999999</v>
      </c>
      <c r="F394" s="99">
        <v>354.85998499999999</v>
      </c>
      <c r="G394" s="99">
        <v>0</v>
      </c>
    </row>
    <row r="395" spans="1:7" x14ac:dyDescent="0.2">
      <c r="A395" s="100">
        <v>32709</v>
      </c>
      <c r="B395" s="99">
        <v>352.51001000000002</v>
      </c>
      <c r="C395" s="99">
        <v>352.51001000000002</v>
      </c>
      <c r="D395" s="99">
        <v>352.51001000000002</v>
      </c>
      <c r="E395" s="99">
        <v>352.51001000000002</v>
      </c>
      <c r="F395" s="99">
        <v>352.51001000000002</v>
      </c>
      <c r="G395" s="99">
        <v>0</v>
      </c>
    </row>
    <row r="396" spans="1:7" x14ac:dyDescent="0.2">
      <c r="A396" s="100">
        <v>32710</v>
      </c>
      <c r="B396" s="99">
        <v>355.040009</v>
      </c>
      <c r="C396" s="99">
        <v>355.040009</v>
      </c>
      <c r="D396" s="99">
        <v>355.040009</v>
      </c>
      <c r="E396" s="99">
        <v>355.040009</v>
      </c>
      <c r="F396" s="99">
        <v>355.040009</v>
      </c>
      <c r="G396" s="99">
        <v>0</v>
      </c>
    </row>
    <row r="397" spans="1:7" x14ac:dyDescent="0.2">
      <c r="A397" s="100">
        <v>32713</v>
      </c>
      <c r="B397" s="99">
        <v>352.75</v>
      </c>
      <c r="C397" s="99">
        <v>352.75</v>
      </c>
      <c r="D397" s="99">
        <v>352.75</v>
      </c>
      <c r="E397" s="99">
        <v>352.75</v>
      </c>
      <c r="F397" s="99">
        <v>352.75</v>
      </c>
      <c r="G397" s="99">
        <v>0</v>
      </c>
    </row>
    <row r="398" spans="1:7" x14ac:dyDescent="0.2">
      <c r="A398" s="100">
        <v>32714</v>
      </c>
      <c r="B398" s="99">
        <v>353</v>
      </c>
      <c r="C398" s="99">
        <v>353</v>
      </c>
      <c r="D398" s="99">
        <v>353</v>
      </c>
      <c r="E398" s="99">
        <v>353</v>
      </c>
      <c r="F398" s="99">
        <v>353</v>
      </c>
      <c r="G398" s="99">
        <v>0</v>
      </c>
    </row>
    <row r="399" spans="1:7" x14ac:dyDescent="0.2">
      <c r="A399" s="100">
        <v>32715</v>
      </c>
      <c r="B399" s="99">
        <v>357.44000199999999</v>
      </c>
      <c r="C399" s="99">
        <v>357.44000199999999</v>
      </c>
      <c r="D399" s="99">
        <v>357.44000199999999</v>
      </c>
      <c r="E399" s="99">
        <v>357.44000199999999</v>
      </c>
      <c r="F399" s="99">
        <v>357.44000199999999</v>
      </c>
      <c r="G399" s="99">
        <v>0</v>
      </c>
    </row>
    <row r="400" spans="1:7" x14ac:dyDescent="0.2">
      <c r="A400" s="100">
        <v>32716</v>
      </c>
      <c r="B400" s="99">
        <v>361.67001299999998</v>
      </c>
      <c r="C400" s="99">
        <v>361.67001299999998</v>
      </c>
      <c r="D400" s="99">
        <v>361.67001299999998</v>
      </c>
      <c r="E400" s="99">
        <v>361.67001299999998</v>
      </c>
      <c r="F400" s="99">
        <v>361.67001299999998</v>
      </c>
      <c r="G400" s="99">
        <v>0</v>
      </c>
    </row>
    <row r="401" spans="1:7" x14ac:dyDescent="0.2">
      <c r="A401" s="100">
        <v>32717</v>
      </c>
      <c r="B401" s="99">
        <v>361.85000600000001</v>
      </c>
      <c r="C401" s="99">
        <v>361.85000600000001</v>
      </c>
      <c r="D401" s="99">
        <v>361.85000600000001</v>
      </c>
      <c r="E401" s="99">
        <v>361.85000600000001</v>
      </c>
      <c r="F401" s="99">
        <v>361.85000600000001</v>
      </c>
      <c r="G401" s="99">
        <v>0</v>
      </c>
    </row>
    <row r="402" spans="1:7" x14ac:dyDescent="0.2">
      <c r="A402" s="100">
        <v>32720</v>
      </c>
      <c r="B402" s="99">
        <v>366.10000600000001</v>
      </c>
      <c r="C402" s="99">
        <v>366.10000600000001</v>
      </c>
      <c r="D402" s="99">
        <v>366.10000600000001</v>
      </c>
      <c r="E402" s="99">
        <v>366.10000600000001</v>
      </c>
      <c r="F402" s="99">
        <v>366.10000600000001</v>
      </c>
      <c r="G402" s="99">
        <v>0</v>
      </c>
    </row>
    <row r="403" spans="1:7" x14ac:dyDescent="0.2">
      <c r="A403" s="100">
        <v>32721</v>
      </c>
      <c r="B403" s="99">
        <v>363.76998900000001</v>
      </c>
      <c r="C403" s="99">
        <v>363.76998900000001</v>
      </c>
      <c r="D403" s="99">
        <v>363.76998900000001</v>
      </c>
      <c r="E403" s="99">
        <v>363.76998900000001</v>
      </c>
      <c r="F403" s="99">
        <v>363.76998900000001</v>
      </c>
      <c r="G403" s="99">
        <v>0</v>
      </c>
    </row>
    <row r="404" spans="1:7" x14ac:dyDescent="0.2">
      <c r="A404" s="100">
        <v>32722</v>
      </c>
      <c r="B404" s="99">
        <v>364.45001200000002</v>
      </c>
      <c r="C404" s="99">
        <v>364.45001200000002</v>
      </c>
      <c r="D404" s="99">
        <v>364.45001200000002</v>
      </c>
      <c r="E404" s="99">
        <v>364.45001200000002</v>
      </c>
      <c r="F404" s="99">
        <v>364.45001200000002</v>
      </c>
      <c r="G404" s="99">
        <v>0</v>
      </c>
    </row>
    <row r="405" spans="1:7" x14ac:dyDescent="0.2">
      <c r="A405" s="100">
        <v>32723</v>
      </c>
      <c r="B405" s="99">
        <v>365.02999899999998</v>
      </c>
      <c r="C405" s="99">
        <v>365.02999899999998</v>
      </c>
      <c r="D405" s="99">
        <v>365.02999899999998</v>
      </c>
      <c r="E405" s="99">
        <v>365.02999899999998</v>
      </c>
      <c r="F405" s="99">
        <v>365.02999899999998</v>
      </c>
      <c r="G405" s="99">
        <v>0</v>
      </c>
    </row>
    <row r="406" spans="1:7" x14ac:dyDescent="0.2">
      <c r="A406" s="100">
        <v>32724</v>
      </c>
      <c r="B406" s="99">
        <v>364.209991</v>
      </c>
      <c r="C406" s="99">
        <v>364.209991</v>
      </c>
      <c r="D406" s="99">
        <v>364.209991</v>
      </c>
      <c r="E406" s="99">
        <v>364.209991</v>
      </c>
      <c r="F406" s="99">
        <v>364.209991</v>
      </c>
      <c r="G406" s="99">
        <v>0</v>
      </c>
    </row>
    <row r="407" spans="1:7" x14ac:dyDescent="0.2">
      <c r="A407" s="100">
        <v>32727</v>
      </c>
      <c r="B407" s="99">
        <v>370.10000600000001</v>
      </c>
      <c r="C407" s="99">
        <v>370.10000600000001</v>
      </c>
      <c r="D407" s="99">
        <v>370.10000600000001</v>
      </c>
      <c r="E407" s="99">
        <v>370.10000600000001</v>
      </c>
      <c r="F407" s="99">
        <v>370.10000600000001</v>
      </c>
      <c r="G407" s="99">
        <v>0</v>
      </c>
    </row>
    <row r="408" spans="1:7" x14ac:dyDescent="0.2">
      <c r="A408" s="100">
        <v>32728</v>
      </c>
      <c r="B408" s="99">
        <v>370.17999300000002</v>
      </c>
      <c r="C408" s="99">
        <v>370.17999300000002</v>
      </c>
      <c r="D408" s="99">
        <v>370.17999300000002</v>
      </c>
      <c r="E408" s="99">
        <v>370.17999300000002</v>
      </c>
      <c r="F408" s="99">
        <v>370.17999300000002</v>
      </c>
      <c r="G408" s="99">
        <v>0</v>
      </c>
    </row>
    <row r="409" spans="1:7" x14ac:dyDescent="0.2">
      <c r="A409" s="100">
        <v>32729</v>
      </c>
      <c r="B409" s="99">
        <v>367.69000199999999</v>
      </c>
      <c r="C409" s="99">
        <v>367.69000199999999</v>
      </c>
      <c r="D409" s="99">
        <v>367.69000199999999</v>
      </c>
      <c r="E409" s="99">
        <v>367.69000199999999</v>
      </c>
      <c r="F409" s="99">
        <v>367.69000199999999</v>
      </c>
      <c r="G409" s="99">
        <v>0</v>
      </c>
    </row>
    <row r="410" spans="1:7" x14ac:dyDescent="0.2">
      <c r="A410" s="100">
        <v>32730</v>
      </c>
      <c r="B410" s="99">
        <v>369.11999500000002</v>
      </c>
      <c r="C410" s="99">
        <v>369.11999500000002</v>
      </c>
      <c r="D410" s="99">
        <v>369.11999500000002</v>
      </c>
      <c r="E410" s="99">
        <v>369.11999500000002</v>
      </c>
      <c r="F410" s="99">
        <v>369.11999500000002</v>
      </c>
      <c r="G410" s="99">
        <v>0</v>
      </c>
    </row>
    <row r="411" spans="1:7" x14ac:dyDescent="0.2">
      <c r="A411" s="100">
        <v>32731</v>
      </c>
      <c r="B411" s="99">
        <v>365.48001099999999</v>
      </c>
      <c r="C411" s="99">
        <v>365.48001099999999</v>
      </c>
      <c r="D411" s="99">
        <v>365.48001099999999</v>
      </c>
      <c r="E411" s="99">
        <v>365.48001099999999</v>
      </c>
      <c r="F411" s="99">
        <v>365.48001099999999</v>
      </c>
      <c r="G411" s="99">
        <v>0</v>
      </c>
    </row>
    <row r="412" spans="1:7" x14ac:dyDescent="0.2">
      <c r="A412" s="100">
        <v>32734</v>
      </c>
      <c r="B412" s="99">
        <v>363.82998700000002</v>
      </c>
      <c r="C412" s="99">
        <v>363.82998700000002</v>
      </c>
      <c r="D412" s="99">
        <v>363.82998700000002</v>
      </c>
      <c r="E412" s="99">
        <v>363.82998700000002</v>
      </c>
      <c r="F412" s="99">
        <v>363.82998700000002</v>
      </c>
      <c r="G412" s="99">
        <v>0</v>
      </c>
    </row>
    <row r="413" spans="1:7" x14ac:dyDescent="0.2">
      <c r="A413" s="100">
        <v>32735</v>
      </c>
      <c r="B413" s="99">
        <v>365.60000600000001</v>
      </c>
      <c r="C413" s="99">
        <v>365.60000600000001</v>
      </c>
      <c r="D413" s="99">
        <v>365.60000600000001</v>
      </c>
      <c r="E413" s="99">
        <v>365.60000600000001</v>
      </c>
      <c r="F413" s="99">
        <v>365.60000600000001</v>
      </c>
      <c r="G413" s="99">
        <v>0</v>
      </c>
    </row>
    <row r="414" spans="1:7" x14ac:dyDescent="0.2">
      <c r="A414" s="100">
        <v>32736</v>
      </c>
      <c r="B414" s="99">
        <v>366.67001299999998</v>
      </c>
      <c r="C414" s="99">
        <v>366.67001299999998</v>
      </c>
      <c r="D414" s="99">
        <v>366.67001299999998</v>
      </c>
      <c r="E414" s="99">
        <v>366.67001299999998</v>
      </c>
      <c r="F414" s="99">
        <v>366.67001299999998</v>
      </c>
      <c r="G414" s="99">
        <v>0</v>
      </c>
    </row>
    <row r="415" spans="1:7" x14ac:dyDescent="0.2">
      <c r="A415" s="100">
        <v>32737</v>
      </c>
      <c r="B415" s="99">
        <v>365.41000400000001</v>
      </c>
      <c r="C415" s="99">
        <v>365.41000400000001</v>
      </c>
      <c r="D415" s="99">
        <v>365.41000400000001</v>
      </c>
      <c r="E415" s="99">
        <v>365.41000400000001</v>
      </c>
      <c r="F415" s="99">
        <v>365.41000400000001</v>
      </c>
      <c r="G415" s="99">
        <v>0</v>
      </c>
    </row>
    <row r="416" spans="1:7" x14ac:dyDescent="0.2">
      <c r="A416" s="100">
        <v>32738</v>
      </c>
      <c r="B416" s="99">
        <v>367.08999599999999</v>
      </c>
      <c r="C416" s="99">
        <v>367.08999599999999</v>
      </c>
      <c r="D416" s="99">
        <v>367.08999599999999</v>
      </c>
      <c r="E416" s="99">
        <v>367.08999599999999</v>
      </c>
      <c r="F416" s="99">
        <v>367.08999599999999</v>
      </c>
      <c r="G416" s="99">
        <v>0</v>
      </c>
    </row>
    <row r="417" spans="1:7" x14ac:dyDescent="0.2">
      <c r="A417" s="100">
        <v>32741</v>
      </c>
      <c r="B417" s="99">
        <v>361.47000100000002</v>
      </c>
      <c r="C417" s="99">
        <v>361.47000100000002</v>
      </c>
      <c r="D417" s="99">
        <v>361.47000100000002</v>
      </c>
      <c r="E417" s="99">
        <v>361.47000100000002</v>
      </c>
      <c r="F417" s="99">
        <v>361.47000100000002</v>
      </c>
      <c r="G417" s="99">
        <v>0</v>
      </c>
    </row>
    <row r="418" spans="1:7" x14ac:dyDescent="0.2">
      <c r="A418" s="100">
        <v>32742</v>
      </c>
      <c r="B418" s="99">
        <v>362.07000699999998</v>
      </c>
      <c r="C418" s="99">
        <v>362.07000699999998</v>
      </c>
      <c r="D418" s="99">
        <v>362.07000699999998</v>
      </c>
      <c r="E418" s="99">
        <v>362.07000699999998</v>
      </c>
      <c r="F418" s="99">
        <v>362.07000699999998</v>
      </c>
      <c r="G418" s="99">
        <v>0</v>
      </c>
    </row>
    <row r="419" spans="1:7" x14ac:dyDescent="0.2">
      <c r="A419" s="100">
        <v>32743</v>
      </c>
      <c r="B419" s="99">
        <v>365.790009</v>
      </c>
      <c r="C419" s="99">
        <v>365.790009</v>
      </c>
      <c r="D419" s="99">
        <v>365.790009</v>
      </c>
      <c r="E419" s="99">
        <v>365.790009</v>
      </c>
      <c r="F419" s="99">
        <v>365.790009</v>
      </c>
      <c r="G419" s="99">
        <v>0</v>
      </c>
    </row>
    <row r="420" spans="1:7" x14ac:dyDescent="0.2">
      <c r="A420" s="100">
        <v>32744</v>
      </c>
      <c r="B420" s="99">
        <v>373.02999899999998</v>
      </c>
      <c r="C420" s="99">
        <v>373.02999899999998</v>
      </c>
      <c r="D420" s="99">
        <v>373.02999899999998</v>
      </c>
      <c r="E420" s="99">
        <v>373.02999899999998</v>
      </c>
      <c r="F420" s="99">
        <v>373.02999899999998</v>
      </c>
      <c r="G420" s="99">
        <v>0</v>
      </c>
    </row>
    <row r="421" spans="1:7" x14ac:dyDescent="0.2">
      <c r="A421" s="100">
        <v>32745</v>
      </c>
      <c r="B421" s="99">
        <v>372.01998900000001</v>
      </c>
      <c r="C421" s="99">
        <v>372.01998900000001</v>
      </c>
      <c r="D421" s="99">
        <v>372.01998900000001</v>
      </c>
      <c r="E421" s="99">
        <v>372.01998900000001</v>
      </c>
      <c r="F421" s="99">
        <v>372.01998900000001</v>
      </c>
      <c r="G421" s="99">
        <v>0</v>
      </c>
    </row>
    <row r="422" spans="1:7" x14ac:dyDescent="0.2">
      <c r="A422" s="100">
        <v>32748</v>
      </c>
      <c r="B422" s="99">
        <v>373.85000600000001</v>
      </c>
      <c r="C422" s="99">
        <v>373.85000600000001</v>
      </c>
      <c r="D422" s="99">
        <v>373.85000600000001</v>
      </c>
      <c r="E422" s="99">
        <v>373.85000600000001</v>
      </c>
      <c r="F422" s="99">
        <v>373.85000600000001</v>
      </c>
      <c r="G422" s="99">
        <v>0</v>
      </c>
    </row>
    <row r="423" spans="1:7" x14ac:dyDescent="0.2">
      <c r="A423" s="100">
        <v>32749</v>
      </c>
      <c r="B423" s="99">
        <v>371.52999899999998</v>
      </c>
      <c r="C423" s="99">
        <v>371.52999899999998</v>
      </c>
      <c r="D423" s="99">
        <v>371.52999899999998</v>
      </c>
      <c r="E423" s="99">
        <v>371.52999899999998</v>
      </c>
      <c r="F423" s="99">
        <v>371.52999899999998</v>
      </c>
      <c r="G423" s="99">
        <v>0</v>
      </c>
    </row>
    <row r="424" spans="1:7" x14ac:dyDescent="0.2">
      <c r="A424" s="100">
        <v>32750</v>
      </c>
      <c r="B424" s="99">
        <v>372.39999399999999</v>
      </c>
      <c r="C424" s="99">
        <v>372.39999399999999</v>
      </c>
      <c r="D424" s="99">
        <v>372.39999399999999</v>
      </c>
      <c r="E424" s="99">
        <v>372.39999399999999</v>
      </c>
      <c r="F424" s="99">
        <v>372.39999399999999</v>
      </c>
      <c r="G424" s="99">
        <v>0</v>
      </c>
    </row>
    <row r="425" spans="1:7" x14ac:dyDescent="0.2">
      <c r="A425" s="100">
        <v>32751</v>
      </c>
      <c r="B425" s="99">
        <v>373.25</v>
      </c>
      <c r="C425" s="99">
        <v>373.25</v>
      </c>
      <c r="D425" s="99">
        <v>373.25</v>
      </c>
      <c r="E425" s="99">
        <v>373.25</v>
      </c>
      <c r="F425" s="99">
        <v>373.25</v>
      </c>
      <c r="G425" s="99">
        <v>0</v>
      </c>
    </row>
    <row r="426" spans="1:7" x14ac:dyDescent="0.2">
      <c r="A426" s="100">
        <v>32752</v>
      </c>
      <c r="B426" s="99">
        <v>375.77999899999998</v>
      </c>
      <c r="C426" s="99">
        <v>375.77999899999998</v>
      </c>
      <c r="D426" s="99">
        <v>375.77999899999998</v>
      </c>
      <c r="E426" s="99">
        <v>375.77999899999998</v>
      </c>
      <c r="F426" s="99">
        <v>375.77999899999998</v>
      </c>
      <c r="G426" s="99">
        <v>0</v>
      </c>
    </row>
    <row r="427" spans="1:7" x14ac:dyDescent="0.2">
      <c r="A427" s="100">
        <v>32756</v>
      </c>
      <c r="B427" s="99">
        <v>374.57998700000002</v>
      </c>
      <c r="C427" s="99">
        <v>374.57998700000002</v>
      </c>
      <c r="D427" s="99">
        <v>374.57998700000002</v>
      </c>
      <c r="E427" s="99">
        <v>374.57998700000002</v>
      </c>
      <c r="F427" s="99">
        <v>374.57998700000002</v>
      </c>
      <c r="G427" s="99">
        <v>0</v>
      </c>
    </row>
    <row r="428" spans="1:7" x14ac:dyDescent="0.2">
      <c r="A428" s="100">
        <v>32757</v>
      </c>
      <c r="B428" s="99">
        <v>371.07000699999998</v>
      </c>
      <c r="C428" s="99">
        <v>371.07000699999998</v>
      </c>
      <c r="D428" s="99">
        <v>371.07000699999998</v>
      </c>
      <c r="E428" s="99">
        <v>371.07000699999998</v>
      </c>
      <c r="F428" s="99">
        <v>371.07000699999998</v>
      </c>
      <c r="G428" s="99">
        <v>0</v>
      </c>
    </row>
    <row r="429" spans="1:7" x14ac:dyDescent="0.2">
      <c r="A429" s="100">
        <v>32758</v>
      </c>
      <c r="B429" s="99">
        <v>370.14001500000001</v>
      </c>
      <c r="C429" s="99">
        <v>370.14001500000001</v>
      </c>
      <c r="D429" s="99">
        <v>370.14001500000001</v>
      </c>
      <c r="E429" s="99">
        <v>370.14001500000001</v>
      </c>
      <c r="F429" s="99">
        <v>370.14001500000001</v>
      </c>
      <c r="G429" s="99">
        <v>0</v>
      </c>
    </row>
    <row r="430" spans="1:7" x14ac:dyDescent="0.2">
      <c r="A430" s="100">
        <v>32759</v>
      </c>
      <c r="B430" s="99">
        <v>370.57998700000002</v>
      </c>
      <c r="C430" s="99">
        <v>370.57998700000002</v>
      </c>
      <c r="D430" s="99">
        <v>370.57998700000002</v>
      </c>
      <c r="E430" s="99">
        <v>370.57998700000002</v>
      </c>
      <c r="F430" s="99">
        <v>370.57998700000002</v>
      </c>
      <c r="G430" s="99">
        <v>0</v>
      </c>
    </row>
    <row r="431" spans="1:7" x14ac:dyDescent="0.2">
      <c r="A431" s="100">
        <v>32762</v>
      </c>
      <c r="B431" s="99">
        <v>369.54998799999998</v>
      </c>
      <c r="C431" s="99">
        <v>369.54998799999998</v>
      </c>
      <c r="D431" s="99">
        <v>369.54998799999998</v>
      </c>
      <c r="E431" s="99">
        <v>369.54998799999998</v>
      </c>
      <c r="F431" s="99">
        <v>369.54998799999998</v>
      </c>
      <c r="G431" s="99">
        <v>0</v>
      </c>
    </row>
    <row r="432" spans="1:7" x14ac:dyDescent="0.2">
      <c r="A432" s="100">
        <v>32763</v>
      </c>
      <c r="B432" s="99">
        <v>370.69000199999999</v>
      </c>
      <c r="C432" s="99">
        <v>370.69000199999999</v>
      </c>
      <c r="D432" s="99">
        <v>370.69000199999999</v>
      </c>
      <c r="E432" s="99">
        <v>370.69000199999999</v>
      </c>
      <c r="F432" s="99">
        <v>370.69000199999999</v>
      </c>
      <c r="G432" s="99">
        <v>0</v>
      </c>
    </row>
    <row r="433" spans="1:7" x14ac:dyDescent="0.2">
      <c r="A433" s="100">
        <v>32764</v>
      </c>
      <c r="B433" s="99">
        <v>367.25</v>
      </c>
      <c r="C433" s="99">
        <v>367.25</v>
      </c>
      <c r="D433" s="99">
        <v>367.25</v>
      </c>
      <c r="E433" s="99">
        <v>367.25</v>
      </c>
      <c r="F433" s="99">
        <v>367.25</v>
      </c>
      <c r="G433" s="99">
        <v>0</v>
      </c>
    </row>
    <row r="434" spans="1:7" x14ac:dyDescent="0.2">
      <c r="A434" s="100">
        <v>32765</v>
      </c>
      <c r="B434" s="99">
        <v>364.82998700000002</v>
      </c>
      <c r="C434" s="99">
        <v>364.82998700000002</v>
      </c>
      <c r="D434" s="99">
        <v>364.82998700000002</v>
      </c>
      <c r="E434" s="99">
        <v>364.82998700000002</v>
      </c>
      <c r="F434" s="99">
        <v>364.82998700000002</v>
      </c>
      <c r="G434" s="99">
        <v>0</v>
      </c>
    </row>
    <row r="435" spans="1:7" x14ac:dyDescent="0.2">
      <c r="A435" s="100">
        <v>32766</v>
      </c>
      <c r="B435" s="99">
        <v>366.85998499999999</v>
      </c>
      <c r="C435" s="99">
        <v>366.85998499999999</v>
      </c>
      <c r="D435" s="99">
        <v>366.85998499999999</v>
      </c>
      <c r="E435" s="99">
        <v>366.85998499999999</v>
      </c>
      <c r="F435" s="99">
        <v>366.85998499999999</v>
      </c>
      <c r="G435" s="99">
        <v>0</v>
      </c>
    </row>
    <row r="436" spans="1:7" x14ac:dyDescent="0.2">
      <c r="A436" s="100">
        <v>32769</v>
      </c>
      <c r="B436" s="99">
        <v>368.64999399999999</v>
      </c>
      <c r="C436" s="99">
        <v>368.64999399999999</v>
      </c>
      <c r="D436" s="99">
        <v>368.64999399999999</v>
      </c>
      <c r="E436" s="99">
        <v>368.64999399999999</v>
      </c>
      <c r="F436" s="99">
        <v>368.64999399999999</v>
      </c>
      <c r="G436" s="99">
        <v>0</v>
      </c>
    </row>
    <row r="437" spans="1:7" x14ac:dyDescent="0.2">
      <c r="A437" s="100">
        <v>32770</v>
      </c>
      <c r="B437" s="99">
        <v>368.61999500000002</v>
      </c>
      <c r="C437" s="99">
        <v>368.61999500000002</v>
      </c>
      <c r="D437" s="99">
        <v>368.61999500000002</v>
      </c>
      <c r="E437" s="99">
        <v>368.61999500000002</v>
      </c>
      <c r="F437" s="99">
        <v>368.61999500000002</v>
      </c>
      <c r="G437" s="99">
        <v>0</v>
      </c>
    </row>
    <row r="438" spans="1:7" x14ac:dyDescent="0.2">
      <c r="A438" s="100">
        <v>32771</v>
      </c>
      <c r="B438" s="99">
        <v>368.540009</v>
      </c>
      <c r="C438" s="99">
        <v>368.540009</v>
      </c>
      <c r="D438" s="99">
        <v>368.540009</v>
      </c>
      <c r="E438" s="99">
        <v>368.540009</v>
      </c>
      <c r="F438" s="99">
        <v>368.540009</v>
      </c>
      <c r="G438" s="99">
        <v>0</v>
      </c>
    </row>
    <row r="439" spans="1:7" x14ac:dyDescent="0.2">
      <c r="A439" s="100">
        <v>32772</v>
      </c>
      <c r="B439" s="99">
        <v>367.77999899999998</v>
      </c>
      <c r="C439" s="99">
        <v>367.77999899999998</v>
      </c>
      <c r="D439" s="99">
        <v>367.77999899999998</v>
      </c>
      <c r="E439" s="99">
        <v>367.77999899999998</v>
      </c>
      <c r="F439" s="99">
        <v>367.77999899999998</v>
      </c>
      <c r="G439" s="99">
        <v>0</v>
      </c>
    </row>
    <row r="440" spans="1:7" x14ac:dyDescent="0.2">
      <c r="A440" s="100">
        <v>32773</v>
      </c>
      <c r="B440" s="99">
        <v>369.22000100000002</v>
      </c>
      <c r="C440" s="99">
        <v>369.22000100000002</v>
      </c>
      <c r="D440" s="99">
        <v>369.22000100000002</v>
      </c>
      <c r="E440" s="99">
        <v>369.22000100000002</v>
      </c>
      <c r="F440" s="99">
        <v>369.22000100000002</v>
      </c>
      <c r="G440" s="99">
        <v>0</v>
      </c>
    </row>
    <row r="441" spans="1:7" x14ac:dyDescent="0.2">
      <c r="A441" s="100">
        <v>32776</v>
      </c>
      <c r="B441" s="99">
        <v>366.38000499999998</v>
      </c>
      <c r="C441" s="99">
        <v>366.38000499999998</v>
      </c>
      <c r="D441" s="99">
        <v>366.38000499999998</v>
      </c>
      <c r="E441" s="99">
        <v>366.38000499999998</v>
      </c>
      <c r="F441" s="99">
        <v>366.38000499999998</v>
      </c>
      <c r="G441" s="99">
        <v>0</v>
      </c>
    </row>
    <row r="442" spans="1:7" x14ac:dyDescent="0.2">
      <c r="A442" s="100">
        <v>32777</v>
      </c>
      <c r="B442" s="99">
        <v>366.5</v>
      </c>
      <c r="C442" s="99">
        <v>366.5</v>
      </c>
      <c r="D442" s="99">
        <v>366.5</v>
      </c>
      <c r="E442" s="99">
        <v>366.5</v>
      </c>
      <c r="F442" s="99">
        <v>366.5</v>
      </c>
      <c r="G442" s="99">
        <v>0</v>
      </c>
    </row>
    <row r="443" spans="1:7" x14ac:dyDescent="0.2">
      <c r="A443" s="100">
        <v>32778</v>
      </c>
      <c r="B443" s="99">
        <v>367.32998700000002</v>
      </c>
      <c r="C443" s="99">
        <v>367.32998700000002</v>
      </c>
      <c r="D443" s="99">
        <v>367.32998700000002</v>
      </c>
      <c r="E443" s="99">
        <v>367.32998700000002</v>
      </c>
      <c r="F443" s="99">
        <v>367.32998700000002</v>
      </c>
      <c r="G443" s="99">
        <v>0</v>
      </c>
    </row>
    <row r="444" spans="1:7" x14ac:dyDescent="0.2">
      <c r="A444" s="100">
        <v>32779</v>
      </c>
      <c r="B444" s="99">
        <v>371.11999500000002</v>
      </c>
      <c r="C444" s="99">
        <v>371.11999500000002</v>
      </c>
      <c r="D444" s="99">
        <v>371.11999500000002</v>
      </c>
      <c r="E444" s="99">
        <v>371.11999500000002</v>
      </c>
      <c r="F444" s="99">
        <v>371.11999500000002</v>
      </c>
      <c r="G444" s="99">
        <v>0</v>
      </c>
    </row>
    <row r="445" spans="1:7" x14ac:dyDescent="0.2">
      <c r="A445" s="100">
        <v>32780</v>
      </c>
      <c r="B445" s="99">
        <v>371.73998999999998</v>
      </c>
      <c r="C445" s="99">
        <v>371.73998999999998</v>
      </c>
      <c r="D445" s="99">
        <v>371.73998999999998</v>
      </c>
      <c r="E445" s="99">
        <v>371.73998999999998</v>
      </c>
      <c r="F445" s="99">
        <v>371.73998999999998</v>
      </c>
      <c r="G445" s="99">
        <v>0</v>
      </c>
    </row>
    <row r="446" spans="1:7" x14ac:dyDescent="0.2">
      <c r="A446" s="100">
        <v>32783</v>
      </c>
      <c r="B446" s="99">
        <v>373.58999599999999</v>
      </c>
      <c r="C446" s="99">
        <v>373.58999599999999</v>
      </c>
      <c r="D446" s="99">
        <v>373.58999599999999</v>
      </c>
      <c r="E446" s="99">
        <v>373.58999599999999</v>
      </c>
      <c r="F446" s="99">
        <v>373.58999599999999</v>
      </c>
      <c r="G446" s="99">
        <v>0</v>
      </c>
    </row>
    <row r="447" spans="1:7" x14ac:dyDescent="0.2">
      <c r="A447" s="100">
        <v>32784</v>
      </c>
      <c r="B447" s="99">
        <v>377.82998700000002</v>
      </c>
      <c r="C447" s="99">
        <v>377.82998700000002</v>
      </c>
      <c r="D447" s="99">
        <v>377.82998700000002</v>
      </c>
      <c r="E447" s="99">
        <v>377.82998700000002</v>
      </c>
      <c r="F447" s="99">
        <v>377.82998700000002</v>
      </c>
      <c r="G447" s="99">
        <v>0</v>
      </c>
    </row>
    <row r="448" spans="1:7" x14ac:dyDescent="0.2">
      <c r="A448" s="100">
        <v>32785</v>
      </c>
      <c r="B448" s="99">
        <v>380.26001000000002</v>
      </c>
      <c r="C448" s="99">
        <v>380.26001000000002</v>
      </c>
      <c r="D448" s="99">
        <v>380.26001000000002</v>
      </c>
      <c r="E448" s="99">
        <v>380.26001000000002</v>
      </c>
      <c r="F448" s="99">
        <v>380.26001000000002</v>
      </c>
      <c r="G448" s="99">
        <v>0</v>
      </c>
    </row>
    <row r="449" spans="1:7" x14ac:dyDescent="0.2">
      <c r="A449" s="100">
        <v>32786</v>
      </c>
      <c r="B449" s="99">
        <v>380.29998799999998</v>
      </c>
      <c r="C449" s="99">
        <v>380.29998799999998</v>
      </c>
      <c r="D449" s="99">
        <v>380.29998799999998</v>
      </c>
      <c r="E449" s="99">
        <v>380.29998799999998</v>
      </c>
      <c r="F449" s="99">
        <v>380.29998799999998</v>
      </c>
      <c r="G449" s="99">
        <v>0</v>
      </c>
    </row>
    <row r="450" spans="1:7" x14ac:dyDescent="0.2">
      <c r="A450" s="100">
        <v>32787</v>
      </c>
      <c r="B450" s="99">
        <v>382.25</v>
      </c>
      <c r="C450" s="99">
        <v>382.25</v>
      </c>
      <c r="D450" s="99">
        <v>382.25</v>
      </c>
      <c r="E450" s="99">
        <v>382.25</v>
      </c>
      <c r="F450" s="99">
        <v>382.25</v>
      </c>
      <c r="G450" s="99">
        <v>0</v>
      </c>
    </row>
    <row r="451" spans="1:7" x14ac:dyDescent="0.2">
      <c r="A451" s="100">
        <v>32790</v>
      </c>
      <c r="B451" s="99">
        <v>383.33999599999999</v>
      </c>
      <c r="C451" s="99">
        <v>383.33999599999999</v>
      </c>
      <c r="D451" s="99">
        <v>383.33999599999999</v>
      </c>
      <c r="E451" s="99">
        <v>383.33999599999999</v>
      </c>
      <c r="F451" s="99">
        <v>383.33999599999999</v>
      </c>
      <c r="G451" s="99">
        <v>0</v>
      </c>
    </row>
    <row r="452" spans="1:7" x14ac:dyDescent="0.2">
      <c r="A452" s="100">
        <v>32791</v>
      </c>
      <c r="B452" s="99">
        <v>382.63000499999998</v>
      </c>
      <c r="C452" s="99">
        <v>382.63000499999998</v>
      </c>
      <c r="D452" s="99">
        <v>382.63000499999998</v>
      </c>
      <c r="E452" s="99">
        <v>382.63000499999998</v>
      </c>
      <c r="F452" s="99">
        <v>382.63000499999998</v>
      </c>
      <c r="G452" s="99">
        <v>0</v>
      </c>
    </row>
    <row r="453" spans="1:7" x14ac:dyDescent="0.2">
      <c r="A453" s="100">
        <v>32792</v>
      </c>
      <c r="B453" s="99">
        <v>380.35998499999999</v>
      </c>
      <c r="C453" s="99">
        <v>380.35998499999999</v>
      </c>
      <c r="D453" s="99">
        <v>380.35998499999999</v>
      </c>
      <c r="E453" s="99">
        <v>380.35998499999999</v>
      </c>
      <c r="F453" s="99">
        <v>380.35998499999999</v>
      </c>
      <c r="G453" s="99">
        <v>0</v>
      </c>
    </row>
    <row r="454" spans="1:7" x14ac:dyDescent="0.2">
      <c r="A454" s="100">
        <v>32793</v>
      </c>
      <c r="B454" s="99">
        <v>378.64999399999999</v>
      </c>
      <c r="C454" s="99">
        <v>378.64999399999999</v>
      </c>
      <c r="D454" s="99">
        <v>378.64999399999999</v>
      </c>
      <c r="E454" s="99">
        <v>378.64999399999999</v>
      </c>
      <c r="F454" s="99">
        <v>378.64999399999999</v>
      </c>
      <c r="G454" s="99">
        <v>0</v>
      </c>
    </row>
    <row r="455" spans="1:7" x14ac:dyDescent="0.2">
      <c r="A455" s="100">
        <v>32794</v>
      </c>
      <c r="B455" s="99">
        <v>355.48998999999998</v>
      </c>
      <c r="C455" s="99">
        <v>355.48998999999998</v>
      </c>
      <c r="D455" s="99">
        <v>355.48998999999998</v>
      </c>
      <c r="E455" s="99">
        <v>355.48998999999998</v>
      </c>
      <c r="F455" s="99">
        <v>355.48998999999998</v>
      </c>
      <c r="G455" s="99">
        <v>0</v>
      </c>
    </row>
    <row r="456" spans="1:7" x14ac:dyDescent="0.2">
      <c r="A456" s="100">
        <v>32797</v>
      </c>
      <c r="B456" s="99">
        <v>365.35998499999999</v>
      </c>
      <c r="C456" s="99">
        <v>365.35998499999999</v>
      </c>
      <c r="D456" s="99">
        <v>365.35998499999999</v>
      </c>
      <c r="E456" s="99">
        <v>365.35998499999999</v>
      </c>
      <c r="F456" s="99">
        <v>365.35998499999999</v>
      </c>
      <c r="G456" s="99">
        <v>0</v>
      </c>
    </row>
    <row r="457" spans="1:7" x14ac:dyDescent="0.2">
      <c r="A457" s="100">
        <v>32798</v>
      </c>
      <c r="B457" s="99">
        <v>363.57998700000002</v>
      </c>
      <c r="C457" s="99">
        <v>363.57998700000002</v>
      </c>
      <c r="D457" s="99">
        <v>363.57998700000002</v>
      </c>
      <c r="E457" s="99">
        <v>363.57998700000002</v>
      </c>
      <c r="F457" s="99">
        <v>363.57998700000002</v>
      </c>
      <c r="G457" s="99">
        <v>0</v>
      </c>
    </row>
    <row r="458" spans="1:7" x14ac:dyDescent="0.2">
      <c r="A458" s="100">
        <v>32799</v>
      </c>
      <c r="B458" s="99">
        <v>364.22000100000002</v>
      </c>
      <c r="C458" s="99">
        <v>364.22000100000002</v>
      </c>
      <c r="D458" s="99">
        <v>364.22000100000002</v>
      </c>
      <c r="E458" s="99">
        <v>364.22000100000002</v>
      </c>
      <c r="F458" s="99">
        <v>364.22000100000002</v>
      </c>
      <c r="G458" s="99">
        <v>0</v>
      </c>
    </row>
    <row r="459" spans="1:7" x14ac:dyDescent="0.2">
      <c r="A459" s="100">
        <v>32800</v>
      </c>
      <c r="B459" s="99">
        <v>369.95001200000002</v>
      </c>
      <c r="C459" s="99">
        <v>369.95001200000002</v>
      </c>
      <c r="D459" s="99">
        <v>369.95001200000002</v>
      </c>
      <c r="E459" s="99">
        <v>369.95001200000002</v>
      </c>
      <c r="F459" s="99">
        <v>369.95001200000002</v>
      </c>
      <c r="G459" s="99">
        <v>0</v>
      </c>
    </row>
    <row r="460" spans="1:7" x14ac:dyDescent="0.2">
      <c r="A460" s="100">
        <v>32801</v>
      </c>
      <c r="B460" s="99">
        <v>369.98998999999998</v>
      </c>
      <c r="C460" s="99">
        <v>369.98998999999998</v>
      </c>
      <c r="D460" s="99">
        <v>369.98998999999998</v>
      </c>
      <c r="E460" s="99">
        <v>369.98998999999998</v>
      </c>
      <c r="F460" s="99">
        <v>369.98998999999998</v>
      </c>
      <c r="G460" s="99">
        <v>0</v>
      </c>
    </row>
    <row r="461" spans="1:7" x14ac:dyDescent="0.2">
      <c r="A461" s="100">
        <v>32804</v>
      </c>
      <c r="B461" s="99">
        <v>367.54998799999998</v>
      </c>
      <c r="C461" s="99">
        <v>367.54998799999998</v>
      </c>
      <c r="D461" s="99">
        <v>367.54998799999998</v>
      </c>
      <c r="E461" s="99">
        <v>367.54998799999998</v>
      </c>
      <c r="F461" s="99">
        <v>367.54998799999998</v>
      </c>
      <c r="G461" s="99">
        <v>0</v>
      </c>
    </row>
    <row r="462" spans="1:7" x14ac:dyDescent="0.2">
      <c r="A462" s="100">
        <v>32805</v>
      </c>
      <c r="B462" s="99">
        <v>366.35000600000001</v>
      </c>
      <c r="C462" s="99">
        <v>366.35000600000001</v>
      </c>
      <c r="D462" s="99">
        <v>366.35000600000001</v>
      </c>
      <c r="E462" s="99">
        <v>366.35000600000001</v>
      </c>
      <c r="F462" s="99">
        <v>366.35000600000001</v>
      </c>
      <c r="G462" s="99">
        <v>0</v>
      </c>
    </row>
    <row r="463" spans="1:7" x14ac:dyDescent="0.2">
      <c r="A463" s="100">
        <v>32806</v>
      </c>
      <c r="B463" s="99">
        <v>365.11999500000002</v>
      </c>
      <c r="C463" s="99">
        <v>365.11999500000002</v>
      </c>
      <c r="D463" s="99">
        <v>365.11999500000002</v>
      </c>
      <c r="E463" s="99">
        <v>365.11999500000002</v>
      </c>
      <c r="F463" s="99">
        <v>365.11999500000002</v>
      </c>
      <c r="G463" s="99">
        <v>0</v>
      </c>
    </row>
    <row r="464" spans="1:7" x14ac:dyDescent="0.2">
      <c r="A464" s="100">
        <v>32807</v>
      </c>
      <c r="B464" s="99">
        <v>360.32000699999998</v>
      </c>
      <c r="C464" s="99">
        <v>360.32000699999998</v>
      </c>
      <c r="D464" s="99">
        <v>360.32000699999998</v>
      </c>
      <c r="E464" s="99">
        <v>360.32000699999998</v>
      </c>
      <c r="F464" s="99">
        <v>360.32000699999998</v>
      </c>
      <c r="G464" s="99">
        <v>0</v>
      </c>
    </row>
    <row r="465" spans="1:7" x14ac:dyDescent="0.2">
      <c r="A465" s="100">
        <v>32808</v>
      </c>
      <c r="B465" s="99">
        <v>357.26001000000002</v>
      </c>
      <c r="C465" s="99">
        <v>357.26001000000002</v>
      </c>
      <c r="D465" s="99">
        <v>357.26001000000002</v>
      </c>
      <c r="E465" s="99">
        <v>357.26001000000002</v>
      </c>
      <c r="F465" s="99">
        <v>357.26001000000002</v>
      </c>
      <c r="G465" s="99">
        <v>0</v>
      </c>
    </row>
    <row r="466" spans="1:7" x14ac:dyDescent="0.2">
      <c r="A466" s="100">
        <v>32811</v>
      </c>
      <c r="B466" s="99">
        <v>357.32998700000002</v>
      </c>
      <c r="C466" s="99">
        <v>357.32998700000002</v>
      </c>
      <c r="D466" s="99">
        <v>357.32998700000002</v>
      </c>
      <c r="E466" s="99">
        <v>357.32998700000002</v>
      </c>
      <c r="F466" s="99">
        <v>357.32998700000002</v>
      </c>
      <c r="G466" s="99">
        <v>0</v>
      </c>
    </row>
    <row r="467" spans="1:7" x14ac:dyDescent="0.2">
      <c r="A467" s="100">
        <v>32812</v>
      </c>
      <c r="B467" s="99">
        <v>363.10998499999999</v>
      </c>
      <c r="C467" s="99">
        <v>363.10998499999999</v>
      </c>
      <c r="D467" s="99">
        <v>363.10998499999999</v>
      </c>
      <c r="E467" s="99">
        <v>363.10998499999999</v>
      </c>
      <c r="F467" s="99">
        <v>363.10998499999999</v>
      </c>
      <c r="G467" s="99">
        <v>0</v>
      </c>
    </row>
    <row r="468" spans="1:7" x14ac:dyDescent="0.2">
      <c r="A468" s="100">
        <v>32813</v>
      </c>
      <c r="B468" s="99">
        <v>364.01001000000002</v>
      </c>
      <c r="C468" s="99">
        <v>364.01001000000002</v>
      </c>
      <c r="D468" s="99">
        <v>364.01001000000002</v>
      </c>
      <c r="E468" s="99">
        <v>364.01001000000002</v>
      </c>
      <c r="F468" s="99">
        <v>364.01001000000002</v>
      </c>
      <c r="G468" s="99">
        <v>0</v>
      </c>
    </row>
    <row r="469" spans="1:7" x14ac:dyDescent="0.2">
      <c r="A469" s="100">
        <v>32814</v>
      </c>
      <c r="B469" s="99">
        <v>361.30999800000001</v>
      </c>
      <c r="C469" s="99">
        <v>361.30999800000001</v>
      </c>
      <c r="D469" s="99">
        <v>361.30999800000001</v>
      </c>
      <c r="E469" s="99">
        <v>361.30999800000001</v>
      </c>
      <c r="F469" s="99">
        <v>361.30999800000001</v>
      </c>
      <c r="G469" s="99">
        <v>0</v>
      </c>
    </row>
    <row r="470" spans="1:7" x14ac:dyDescent="0.2">
      <c r="A470" s="100">
        <v>32815</v>
      </c>
      <c r="B470" s="99">
        <v>360.41000400000001</v>
      </c>
      <c r="C470" s="99">
        <v>360.41000400000001</v>
      </c>
      <c r="D470" s="99">
        <v>360.41000400000001</v>
      </c>
      <c r="E470" s="99">
        <v>360.41000400000001</v>
      </c>
      <c r="F470" s="99">
        <v>360.41000400000001</v>
      </c>
      <c r="G470" s="99">
        <v>0</v>
      </c>
    </row>
    <row r="471" spans="1:7" x14ac:dyDescent="0.2">
      <c r="A471" s="100">
        <v>32818</v>
      </c>
      <c r="B471" s="99">
        <v>355.19000199999999</v>
      </c>
      <c r="C471" s="99">
        <v>355.19000199999999</v>
      </c>
      <c r="D471" s="99">
        <v>355.19000199999999</v>
      </c>
      <c r="E471" s="99">
        <v>355.19000199999999</v>
      </c>
      <c r="F471" s="99">
        <v>355.19000199999999</v>
      </c>
      <c r="G471" s="99">
        <v>0</v>
      </c>
    </row>
    <row r="472" spans="1:7" x14ac:dyDescent="0.2">
      <c r="A472" s="100">
        <v>32819</v>
      </c>
      <c r="B472" s="99">
        <v>357.69000199999999</v>
      </c>
      <c r="C472" s="99">
        <v>357.69000199999999</v>
      </c>
      <c r="D472" s="99">
        <v>357.69000199999999</v>
      </c>
      <c r="E472" s="99">
        <v>357.69000199999999</v>
      </c>
      <c r="F472" s="99">
        <v>357.69000199999999</v>
      </c>
      <c r="G472" s="99">
        <v>0</v>
      </c>
    </row>
    <row r="473" spans="1:7" x14ac:dyDescent="0.2">
      <c r="A473" s="100">
        <v>32820</v>
      </c>
      <c r="B473" s="99">
        <v>361.27999899999998</v>
      </c>
      <c r="C473" s="99">
        <v>361.27999899999998</v>
      </c>
      <c r="D473" s="99">
        <v>361.27999899999998</v>
      </c>
      <c r="E473" s="99">
        <v>361.27999899999998</v>
      </c>
      <c r="F473" s="99">
        <v>361.27999899999998</v>
      </c>
      <c r="G473" s="99">
        <v>0</v>
      </c>
    </row>
    <row r="474" spans="1:7" x14ac:dyDescent="0.2">
      <c r="A474" s="100">
        <v>32821</v>
      </c>
      <c r="B474" s="99">
        <v>359.70001200000002</v>
      </c>
      <c r="C474" s="99">
        <v>359.70001200000002</v>
      </c>
      <c r="D474" s="99">
        <v>359.70001200000002</v>
      </c>
      <c r="E474" s="99">
        <v>359.70001200000002</v>
      </c>
      <c r="F474" s="99">
        <v>359.70001200000002</v>
      </c>
      <c r="G474" s="99">
        <v>0</v>
      </c>
    </row>
    <row r="475" spans="1:7" x14ac:dyDescent="0.2">
      <c r="A475" s="100">
        <v>32822</v>
      </c>
      <c r="B475" s="99">
        <v>362.5</v>
      </c>
      <c r="C475" s="99">
        <v>362.5</v>
      </c>
      <c r="D475" s="99">
        <v>362.5</v>
      </c>
      <c r="E475" s="99">
        <v>362.5</v>
      </c>
      <c r="F475" s="99">
        <v>362.5</v>
      </c>
      <c r="G475" s="99">
        <v>0</v>
      </c>
    </row>
    <row r="476" spans="1:7" x14ac:dyDescent="0.2">
      <c r="A476" s="100">
        <v>32825</v>
      </c>
      <c r="B476" s="99">
        <v>363.11999500000002</v>
      </c>
      <c r="C476" s="99">
        <v>363.11999500000002</v>
      </c>
      <c r="D476" s="99">
        <v>363.11999500000002</v>
      </c>
      <c r="E476" s="99">
        <v>363.11999500000002</v>
      </c>
      <c r="F476" s="99">
        <v>363.11999500000002</v>
      </c>
      <c r="G476" s="99">
        <v>0</v>
      </c>
    </row>
    <row r="477" spans="1:7" x14ac:dyDescent="0.2">
      <c r="A477" s="100">
        <v>32826</v>
      </c>
      <c r="B477" s="99">
        <v>361.5</v>
      </c>
      <c r="C477" s="99">
        <v>361.5</v>
      </c>
      <c r="D477" s="99">
        <v>361.5</v>
      </c>
      <c r="E477" s="99">
        <v>361.5</v>
      </c>
      <c r="F477" s="99">
        <v>361.5</v>
      </c>
      <c r="G477" s="99">
        <v>0</v>
      </c>
    </row>
    <row r="478" spans="1:7" x14ac:dyDescent="0.2">
      <c r="A478" s="100">
        <v>32827</v>
      </c>
      <c r="B478" s="99">
        <v>364.25</v>
      </c>
      <c r="C478" s="99">
        <v>364.25</v>
      </c>
      <c r="D478" s="99">
        <v>364.25</v>
      </c>
      <c r="E478" s="99">
        <v>364.25</v>
      </c>
      <c r="F478" s="99">
        <v>364.25</v>
      </c>
      <c r="G478" s="99">
        <v>0</v>
      </c>
    </row>
    <row r="479" spans="1:7" x14ac:dyDescent="0.2">
      <c r="A479" s="100">
        <v>32828</v>
      </c>
      <c r="B479" s="99">
        <v>364.35998499999999</v>
      </c>
      <c r="C479" s="99">
        <v>364.35998499999999</v>
      </c>
      <c r="D479" s="99">
        <v>364.35998499999999</v>
      </c>
      <c r="E479" s="99">
        <v>364.35998499999999</v>
      </c>
      <c r="F479" s="99">
        <v>364.35998499999999</v>
      </c>
      <c r="G479" s="99">
        <v>0</v>
      </c>
    </row>
    <row r="480" spans="1:7" x14ac:dyDescent="0.2">
      <c r="A480" s="100">
        <v>32829</v>
      </c>
      <c r="B480" s="99">
        <v>365.5</v>
      </c>
      <c r="C480" s="99">
        <v>365.5</v>
      </c>
      <c r="D480" s="99">
        <v>365.5</v>
      </c>
      <c r="E480" s="99">
        <v>365.5</v>
      </c>
      <c r="F480" s="99">
        <v>365.5</v>
      </c>
      <c r="G480" s="99">
        <v>0</v>
      </c>
    </row>
    <row r="481" spans="1:7" x14ac:dyDescent="0.2">
      <c r="A481" s="100">
        <v>32832</v>
      </c>
      <c r="B481" s="99">
        <v>363.13000499999998</v>
      </c>
      <c r="C481" s="99">
        <v>363.13000499999998</v>
      </c>
      <c r="D481" s="99">
        <v>363.13000499999998</v>
      </c>
      <c r="E481" s="99">
        <v>363.13000499999998</v>
      </c>
      <c r="F481" s="99">
        <v>363.13000499999998</v>
      </c>
      <c r="G481" s="99">
        <v>0</v>
      </c>
    </row>
    <row r="482" spans="1:7" x14ac:dyDescent="0.2">
      <c r="A482" s="100">
        <v>32833</v>
      </c>
      <c r="B482" s="99">
        <v>363.39001500000001</v>
      </c>
      <c r="C482" s="99">
        <v>363.39001500000001</v>
      </c>
      <c r="D482" s="99">
        <v>363.39001500000001</v>
      </c>
      <c r="E482" s="99">
        <v>363.39001500000001</v>
      </c>
      <c r="F482" s="99">
        <v>363.39001500000001</v>
      </c>
      <c r="G482" s="99">
        <v>0</v>
      </c>
    </row>
    <row r="483" spans="1:7" x14ac:dyDescent="0.2">
      <c r="A483" s="100">
        <v>32834</v>
      </c>
      <c r="B483" s="99">
        <v>365.86999500000002</v>
      </c>
      <c r="C483" s="99">
        <v>365.86999500000002</v>
      </c>
      <c r="D483" s="99">
        <v>365.86999500000002</v>
      </c>
      <c r="E483" s="99">
        <v>365.86999500000002</v>
      </c>
      <c r="F483" s="99">
        <v>365.86999500000002</v>
      </c>
      <c r="G483" s="99">
        <v>0</v>
      </c>
    </row>
    <row r="484" spans="1:7" x14ac:dyDescent="0.2">
      <c r="A484" s="100">
        <v>32836</v>
      </c>
      <c r="B484" s="99">
        <v>368.11999500000002</v>
      </c>
      <c r="C484" s="99">
        <v>368.11999500000002</v>
      </c>
      <c r="D484" s="99">
        <v>368.11999500000002</v>
      </c>
      <c r="E484" s="99">
        <v>368.11999500000002</v>
      </c>
      <c r="F484" s="99">
        <v>368.11999500000002</v>
      </c>
      <c r="G484" s="99">
        <v>0</v>
      </c>
    </row>
    <row r="485" spans="1:7" x14ac:dyDescent="0.2">
      <c r="A485" s="100">
        <v>32839</v>
      </c>
      <c r="B485" s="99">
        <v>370.040009</v>
      </c>
      <c r="C485" s="99">
        <v>370.040009</v>
      </c>
      <c r="D485" s="99">
        <v>370.040009</v>
      </c>
      <c r="E485" s="99">
        <v>370.040009</v>
      </c>
      <c r="F485" s="99">
        <v>370.040009</v>
      </c>
      <c r="G485" s="99">
        <v>0</v>
      </c>
    </row>
    <row r="486" spans="1:7" x14ac:dyDescent="0.2">
      <c r="A486" s="100">
        <v>32840</v>
      </c>
      <c r="B486" s="99">
        <v>370.26998900000001</v>
      </c>
      <c r="C486" s="99">
        <v>370.26998900000001</v>
      </c>
      <c r="D486" s="99">
        <v>370.26998900000001</v>
      </c>
      <c r="E486" s="99">
        <v>370.26998900000001</v>
      </c>
      <c r="F486" s="99">
        <v>370.26998900000001</v>
      </c>
      <c r="G486" s="99">
        <v>0</v>
      </c>
    </row>
    <row r="487" spans="1:7" x14ac:dyDescent="0.2">
      <c r="A487" s="100">
        <v>32841</v>
      </c>
      <c r="B487" s="99">
        <v>367.95001200000002</v>
      </c>
      <c r="C487" s="99">
        <v>367.95001200000002</v>
      </c>
      <c r="D487" s="99">
        <v>367.95001200000002</v>
      </c>
      <c r="E487" s="99">
        <v>367.95001200000002</v>
      </c>
      <c r="F487" s="99">
        <v>367.95001200000002</v>
      </c>
      <c r="G487" s="99">
        <v>0</v>
      </c>
    </row>
    <row r="488" spans="1:7" x14ac:dyDescent="0.2">
      <c r="A488" s="100">
        <v>32842</v>
      </c>
      <c r="B488" s="99">
        <v>370.51001000000002</v>
      </c>
      <c r="C488" s="99">
        <v>370.51001000000002</v>
      </c>
      <c r="D488" s="99">
        <v>370.51001000000002</v>
      </c>
      <c r="E488" s="99">
        <v>370.51001000000002</v>
      </c>
      <c r="F488" s="99">
        <v>370.51001000000002</v>
      </c>
      <c r="G488" s="99">
        <v>0</v>
      </c>
    </row>
    <row r="489" spans="1:7" x14ac:dyDescent="0.2">
      <c r="A489" s="100">
        <v>32843</v>
      </c>
      <c r="B489" s="99">
        <v>375.51998900000001</v>
      </c>
      <c r="C489" s="99">
        <v>375.51998900000001</v>
      </c>
      <c r="D489" s="99">
        <v>375.51998900000001</v>
      </c>
      <c r="E489" s="99">
        <v>375.51998900000001</v>
      </c>
      <c r="F489" s="99">
        <v>375.51998900000001</v>
      </c>
      <c r="G489" s="99">
        <v>0</v>
      </c>
    </row>
    <row r="490" spans="1:7" x14ac:dyDescent="0.2">
      <c r="A490" s="100">
        <v>32846</v>
      </c>
      <c r="B490" s="99">
        <v>376.51998900000001</v>
      </c>
      <c r="C490" s="99">
        <v>376.51998900000001</v>
      </c>
      <c r="D490" s="99">
        <v>376.51998900000001</v>
      </c>
      <c r="E490" s="99">
        <v>376.51998900000001</v>
      </c>
      <c r="F490" s="99">
        <v>376.51998900000001</v>
      </c>
      <c r="G490" s="99">
        <v>0</v>
      </c>
    </row>
    <row r="491" spans="1:7" x14ac:dyDescent="0.2">
      <c r="A491" s="100">
        <v>32847</v>
      </c>
      <c r="B491" s="99">
        <v>374.61999500000002</v>
      </c>
      <c r="C491" s="99">
        <v>374.61999500000002</v>
      </c>
      <c r="D491" s="99">
        <v>374.61999500000002</v>
      </c>
      <c r="E491" s="99">
        <v>374.61999500000002</v>
      </c>
      <c r="F491" s="99">
        <v>374.61999500000002</v>
      </c>
      <c r="G491" s="99">
        <v>0</v>
      </c>
    </row>
    <row r="492" spans="1:7" x14ac:dyDescent="0.2">
      <c r="A492" s="100">
        <v>32848</v>
      </c>
      <c r="B492" s="99">
        <v>373.51998900000001</v>
      </c>
      <c r="C492" s="99">
        <v>373.51998900000001</v>
      </c>
      <c r="D492" s="99">
        <v>373.51998900000001</v>
      </c>
      <c r="E492" s="99">
        <v>373.51998900000001</v>
      </c>
      <c r="F492" s="99">
        <v>373.51998900000001</v>
      </c>
      <c r="G492" s="99">
        <v>0</v>
      </c>
    </row>
    <row r="493" spans="1:7" x14ac:dyDescent="0.2">
      <c r="A493" s="100">
        <v>32849</v>
      </c>
      <c r="B493" s="99">
        <v>372.51998900000001</v>
      </c>
      <c r="C493" s="99">
        <v>372.51998900000001</v>
      </c>
      <c r="D493" s="99">
        <v>372.51998900000001</v>
      </c>
      <c r="E493" s="99">
        <v>372.51998900000001</v>
      </c>
      <c r="F493" s="99">
        <v>372.51998900000001</v>
      </c>
      <c r="G493" s="99">
        <v>0</v>
      </c>
    </row>
    <row r="494" spans="1:7" x14ac:dyDescent="0.2">
      <c r="A494" s="100">
        <v>32850</v>
      </c>
      <c r="B494" s="99">
        <v>373.70001200000002</v>
      </c>
      <c r="C494" s="99">
        <v>373.70001200000002</v>
      </c>
      <c r="D494" s="99">
        <v>373.70001200000002</v>
      </c>
      <c r="E494" s="99">
        <v>373.70001200000002</v>
      </c>
      <c r="F494" s="99">
        <v>373.70001200000002</v>
      </c>
      <c r="G494" s="99">
        <v>0</v>
      </c>
    </row>
    <row r="495" spans="1:7" x14ac:dyDescent="0.2">
      <c r="A495" s="100">
        <v>32853</v>
      </c>
      <c r="B495" s="99">
        <v>373.72000100000002</v>
      </c>
      <c r="C495" s="99">
        <v>373.72000100000002</v>
      </c>
      <c r="D495" s="99">
        <v>373.72000100000002</v>
      </c>
      <c r="E495" s="99">
        <v>373.72000100000002</v>
      </c>
      <c r="F495" s="99">
        <v>373.72000100000002</v>
      </c>
      <c r="G495" s="99">
        <v>0</v>
      </c>
    </row>
    <row r="496" spans="1:7" x14ac:dyDescent="0.2">
      <c r="A496" s="100">
        <v>32854</v>
      </c>
      <c r="B496" s="99">
        <v>377.14999399999999</v>
      </c>
      <c r="C496" s="99">
        <v>377.14999399999999</v>
      </c>
      <c r="D496" s="99">
        <v>377.14999399999999</v>
      </c>
      <c r="E496" s="99">
        <v>377.14999399999999</v>
      </c>
      <c r="F496" s="99">
        <v>377.14999399999999</v>
      </c>
      <c r="G496" s="99">
        <v>0</v>
      </c>
    </row>
    <row r="497" spans="1:7" x14ac:dyDescent="0.2">
      <c r="A497" s="100">
        <v>32855</v>
      </c>
      <c r="B497" s="99">
        <v>378.25</v>
      </c>
      <c r="C497" s="99">
        <v>378.25</v>
      </c>
      <c r="D497" s="99">
        <v>378.25</v>
      </c>
      <c r="E497" s="99">
        <v>378.25</v>
      </c>
      <c r="F497" s="99">
        <v>378.25</v>
      </c>
      <c r="G497" s="99">
        <v>0</v>
      </c>
    </row>
    <row r="498" spans="1:7" x14ac:dyDescent="0.2">
      <c r="A498" s="100">
        <v>32856</v>
      </c>
      <c r="B498" s="99">
        <v>376.29998799999998</v>
      </c>
      <c r="C498" s="99">
        <v>376.29998799999998</v>
      </c>
      <c r="D498" s="99">
        <v>376.29998799999998</v>
      </c>
      <c r="E498" s="99">
        <v>376.29998799999998</v>
      </c>
      <c r="F498" s="99">
        <v>376.29998799999998</v>
      </c>
      <c r="G498" s="99">
        <v>0</v>
      </c>
    </row>
    <row r="499" spans="1:7" x14ac:dyDescent="0.2">
      <c r="A499" s="100">
        <v>32857</v>
      </c>
      <c r="B499" s="99">
        <v>375.38000499999998</v>
      </c>
      <c r="C499" s="99">
        <v>375.38000499999998</v>
      </c>
      <c r="D499" s="99">
        <v>375.38000499999998</v>
      </c>
      <c r="E499" s="99">
        <v>375.38000499999998</v>
      </c>
      <c r="F499" s="99">
        <v>375.38000499999998</v>
      </c>
      <c r="G499" s="99">
        <v>0</v>
      </c>
    </row>
    <row r="500" spans="1:7" x14ac:dyDescent="0.2">
      <c r="A500" s="100">
        <v>32860</v>
      </c>
      <c r="B500" s="99">
        <v>368.57000699999998</v>
      </c>
      <c r="C500" s="99">
        <v>368.57000699999998</v>
      </c>
      <c r="D500" s="99">
        <v>368.57000699999998</v>
      </c>
      <c r="E500" s="99">
        <v>368.57000699999998</v>
      </c>
      <c r="F500" s="99">
        <v>368.57000699999998</v>
      </c>
      <c r="G500" s="99">
        <v>0</v>
      </c>
    </row>
    <row r="501" spans="1:7" x14ac:dyDescent="0.2">
      <c r="A501" s="100">
        <v>32861</v>
      </c>
      <c r="B501" s="99">
        <v>367.26998900000001</v>
      </c>
      <c r="C501" s="99">
        <v>367.26998900000001</v>
      </c>
      <c r="D501" s="99">
        <v>367.26998900000001</v>
      </c>
      <c r="E501" s="99">
        <v>367.26998900000001</v>
      </c>
      <c r="F501" s="99">
        <v>367.26998900000001</v>
      </c>
      <c r="G501" s="99">
        <v>0</v>
      </c>
    </row>
    <row r="502" spans="1:7" x14ac:dyDescent="0.2">
      <c r="A502" s="100">
        <v>32862</v>
      </c>
      <c r="B502" s="99">
        <v>367.69000199999999</v>
      </c>
      <c r="C502" s="99">
        <v>367.69000199999999</v>
      </c>
      <c r="D502" s="99">
        <v>367.69000199999999</v>
      </c>
      <c r="E502" s="99">
        <v>367.69000199999999</v>
      </c>
      <c r="F502" s="99">
        <v>367.69000199999999</v>
      </c>
      <c r="G502" s="99">
        <v>0</v>
      </c>
    </row>
    <row r="503" spans="1:7" x14ac:dyDescent="0.2">
      <c r="A503" s="100">
        <v>32863</v>
      </c>
      <c r="B503" s="99">
        <v>369.77999899999998</v>
      </c>
      <c r="C503" s="99">
        <v>369.77999899999998</v>
      </c>
      <c r="D503" s="99">
        <v>369.77999899999998</v>
      </c>
      <c r="E503" s="99">
        <v>369.77999899999998</v>
      </c>
      <c r="F503" s="99">
        <v>369.77999899999998</v>
      </c>
      <c r="G503" s="99">
        <v>0</v>
      </c>
    </row>
    <row r="504" spans="1:7" x14ac:dyDescent="0.2">
      <c r="A504" s="100">
        <v>32864</v>
      </c>
      <c r="B504" s="99">
        <v>372.80999800000001</v>
      </c>
      <c r="C504" s="99">
        <v>372.80999800000001</v>
      </c>
      <c r="D504" s="99">
        <v>372.80999800000001</v>
      </c>
      <c r="E504" s="99">
        <v>372.80999800000001</v>
      </c>
      <c r="F504" s="99">
        <v>372.80999800000001</v>
      </c>
      <c r="G504" s="99">
        <v>0</v>
      </c>
    </row>
    <row r="505" spans="1:7" x14ac:dyDescent="0.2">
      <c r="A505" s="100">
        <v>32868</v>
      </c>
      <c r="B505" s="99">
        <v>372.23001099999999</v>
      </c>
      <c r="C505" s="99">
        <v>372.23001099999999</v>
      </c>
      <c r="D505" s="99">
        <v>372.23001099999999</v>
      </c>
      <c r="E505" s="99">
        <v>372.23001099999999</v>
      </c>
      <c r="F505" s="99">
        <v>372.23001099999999</v>
      </c>
      <c r="G505" s="99">
        <v>0</v>
      </c>
    </row>
    <row r="506" spans="1:7" x14ac:dyDescent="0.2">
      <c r="A506" s="100">
        <v>32869</v>
      </c>
      <c r="B506" s="99">
        <v>374.38000499999998</v>
      </c>
      <c r="C506" s="99">
        <v>374.38000499999998</v>
      </c>
      <c r="D506" s="99">
        <v>374.38000499999998</v>
      </c>
      <c r="E506" s="99">
        <v>374.38000499999998</v>
      </c>
      <c r="F506" s="99">
        <v>374.38000499999998</v>
      </c>
      <c r="G506" s="99">
        <v>0</v>
      </c>
    </row>
    <row r="507" spans="1:7" x14ac:dyDescent="0.2">
      <c r="A507" s="100">
        <v>32870</v>
      </c>
      <c r="B507" s="99">
        <v>376.38000499999998</v>
      </c>
      <c r="C507" s="99">
        <v>376.38000499999998</v>
      </c>
      <c r="D507" s="99">
        <v>376.38000499999998</v>
      </c>
      <c r="E507" s="99">
        <v>376.38000499999998</v>
      </c>
      <c r="F507" s="99">
        <v>376.38000499999998</v>
      </c>
      <c r="G507" s="99">
        <v>0</v>
      </c>
    </row>
    <row r="508" spans="1:7" x14ac:dyDescent="0.2">
      <c r="A508" s="100">
        <v>32871</v>
      </c>
      <c r="B508" s="99">
        <v>379.41000400000001</v>
      </c>
      <c r="C508" s="99">
        <v>379.41000400000001</v>
      </c>
      <c r="D508" s="99">
        <v>379.41000400000001</v>
      </c>
      <c r="E508" s="99">
        <v>379.41000400000001</v>
      </c>
      <c r="F508" s="99">
        <v>379.41000400000001</v>
      </c>
      <c r="G508" s="99">
        <v>0</v>
      </c>
    </row>
    <row r="509" spans="1:7" x14ac:dyDescent="0.2">
      <c r="A509" s="100">
        <v>32875</v>
      </c>
      <c r="B509" s="99">
        <v>386.16000400000001</v>
      </c>
      <c r="C509" s="99">
        <v>386.16000400000001</v>
      </c>
      <c r="D509" s="99">
        <v>386.16000400000001</v>
      </c>
      <c r="E509" s="99">
        <v>386.16000400000001</v>
      </c>
      <c r="F509" s="99">
        <v>386.16000400000001</v>
      </c>
      <c r="G509" s="99">
        <v>0</v>
      </c>
    </row>
    <row r="510" spans="1:7" x14ac:dyDescent="0.2">
      <c r="A510" s="100">
        <v>32876</v>
      </c>
      <c r="B510" s="99">
        <v>385.17001299999998</v>
      </c>
      <c r="C510" s="99">
        <v>385.17001299999998</v>
      </c>
      <c r="D510" s="99">
        <v>385.17001299999998</v>
      </c>
      <c r="E510" s="99">
        <v>385.17001299999998</v>
      </c>
      <c r="F510" s="99">
        <v>385.17001299999998</v>
      </c>
      <c r="G510" s="99">
        <v>0</v>
      </c>
    </row>
    <row r="511" spans="1:7" x14ac:dyDescent="0.2">
      <c r="A511" s="100">
        <v>32877</v>
      </c>
      <c r="B511" s="99">
        <v>382.01998900000001</v>
      </c>
      <c r="C511" s="99">
        <v>382.01998900000001</v>
      </c>
      <c r="D511" s="99">
        <v>382.01998900000001</v>
      </c>
      <c r="E511" s="99">
        <v>382.01998900000001</v>
      </c>
      <c r="F511" s="99">
        <v>382.01998900000001</v>
      </c>
      <c r="G511" s="99">
        <v>0</v>
      </c>
    </row>
    <row r="512" spans="1:7" x14ac:dyDescent="0.2">
      <c r="A512" s="100">
        <v>32878</v>
      </c>
      <c r="B512" s="99">
        <v>378.29998799999998</v>
      </c>
      <c r="C512" s="99">
        <v>378.29998799999998</v>
      </c>
      <c r="D512" s="99">
        <v>378.29998799999998</v>
      </c>
      <c r="E512" s="99">
        <v>378.29998799999998</v>
      </c>
      <c r="F512" s="99">
        <v>378.29998799999998</v>
      </c>
      <c r="G512" s="99">
        <v>0</v>
      </c>
    </row>
    <row r="513" spans="1:7" x14ac:dyDescent="0.2">
      <c r="A513" s="100">
        <v>32881</v>
      </c>
      <c r="B513" s="99">
        <v>380.040009</v>
      </c>
      <c r="C513" s="99">
        <v>380.040009</v>
      </c>
      <c r="D513" s="99">
        <v>380.040009</v>
      </c>
      <c r="E513" s="99">
        <v>380.040009</v>
      </c>
      <c r="F513" s="99">
        <v>380.040009</v>
      </c>
      <c r="G513" s="99">
        <v>0</v>
      </c>
    </row>
    <row r="514" spans="1:7" x14ac:dyDescent="0.2">
      <c r="A514" s="100">
        <v>32882</v>
      </c>
      <c r="B514" s="99">
        <v>375.55999800000001</v>
      </c>
      <c r="C514" s="99">
        <v>375.55999800000001</v>
      </c>
      <c r="D514" s="99">
        <v>375.55999800000001</v>
      </c>
      <c r="E514" s="99">
        <v>375.55999800000001</v>
      </c>
      <c r="F514" s="99">
        <v>375.55999800000001</v>
      </c>
      <c r="G514" s="99">
        <v>0</v>
      </c>
    </row>
    <row r="515" spans="1:7" x14ac:dyDescent="0.2">
      <c r="A515" s="100">
        <v>32883</v>
      </c>
      <c r="B515" s="99">
        <v>373.08999599999999</v>
      </c>
      <c r="C515" s="99">
        <v>373.08999599999999</v>
      </c>
      <c r="D515" s="99">
        <v>373.08999599999999</v>
      </c>
      <c r="E515" s="99">
        <v>373.08999599999999</v>
      </c>
      <c r="F515" s="99">
        <v>373.08999599999999</v>
      </c>
      <c r="G515" s="99">
        <v>0</v>
      </c>
    </row>
    <row r="516" spans="1:7" x14ac:dyDescent="0.2">
      <c r="A516" s="100">
        <v>32884</v>
      </c>
      <c r="B516" s="99">
        <v>374.39999399999999</v>
      </c>
      <c r="C516" s="99">
        <v>374.39999399999999</v>
      </c>
      <c r="D516" s="99">
        <v>374.39999399999999</v>
      </c>
      <c r="E516" s="99">
        <v>374.39999399999999</v>
      </c>
      <c r="F516" s="99">
        <v>374.39999399999999</v>
      </c>
      <c r="G516" s="99">
        <v>0</v>
      </c>
    </row>
    <row r="517" spans="1:7" x14ac:dyDescent="0.2">
      <c r="A517" s="100">
        <v>32885</v>
      </c>
      <c r="B517" s="99">
        <v>365.22000100000002</v>
      </c>
      <c r="C517" s="99">
        <v>365.22000100000002</v>
      </c>
      <c r="D517" s="99">
        <v>365.22000100000002</v>
      </c>
      <c r="E517" s="99">
        <v>365.22000100000002</v>
      </c>
      <c r="F517" s="99">
        <v>365.22000100000002</v>
      </c>
      <c r="G517" s="99">
        <v>0</v>
      </c>
    </row>
    <row r="518" spans="1:7" x14ac:dyDescent="0.2">
      <c r="A518" s="100">
        <v>32888</v>
      </c>
      <c r="B518" s="99">
        <v>362.07998700000002</v>
      </c>
      <c r="C518" s="99">
        <v>362.07998700000002</v>
      </c>
      <c r="D518" s="99">
        <v>362.07998700000002</v>
      </c>
      <c r="E518" s="99">
        <v>362.07998700000002</v>
      </c>
      <c r="F518" s="99">
        <v>362.07998700000002</v>
      </c>
      <c r="G518" s="99">
        <v>0</v>
      </c>
    </row>
    <row r="519" spans="1:7" x14ac:dyDescent="0.2">
      <c r="A519" s="100">
        <v>32889</v>
      </c>
      <c r="B519" s="99">
        <v>366.11999500000002</v>
      </c>
      <c r="C519" s="99">
        <v>366.11999500000002</v>
      </c>
      <c r="D519" s="99">
        <v>366.11999500000002</v>
      </c>
      <c r="E519" s="99">
        <v>366.11999500000002</v>
      </c>
      <c r="F519" s="99">
        <v>366.11999500000002</v>
      </c>
      <c r="G519" s="99">
        <v>0</v>
      </c>
    </row>
    <row r="520" spans="1:7" x14ac:dyDescent="0.2">
      <c r="A520" s="100">
        <v>32890</v>
      </c>
      <c r="B520" s="99">
        <v>362.540009</v>
      </c>
      <c r="C520" s="99">
        <v>362.540009</v>
      </c>
      <c r="D520" s="99">
        <v>362.540009</v>
      </c>
      <c r="E520" s="99">
        <v>362.540009</v>
      </c>
      <c r="F520" s="99">
        <v>362.540009</v>
      </c>
      <c r="G520" s="99">
        <v>0</v>
      </c>
    </row>
    <row r="521" spans="1:7" x14ac:dyDescent="0.2">
      <c r="A521" s="100">
        <v>32891</v>
      </c>
      <c r="B521" s="99">
        <v>363.38000499999998</v>
      </c>
      <c r="C521" s="99">
        <v>363.38000499999998</v>
      </c>
      <c r="D521" s="99">
        <v>363.38000499999998</v>
      </c>
      <c r="E521" s="99">
        <v>363.38000499999998</v>
      </c>
      <c r="F521" s="99">
        <v>363.38000499999998</v>
      </c>
      <c r="G521" s="99">
        <v>0</v>
      </c>
    </row>
    <row r="522" spans="1:7" x14ac:dyDescent="0.2">
      <c r="A522" s="100">
        <v>32892</v>
      </c>
      <c r="B522" s="99">
        <v>364.42999300000002</v>
      </c>
      <c r="C522" s="99">
        <v>364.42999300000002</v>
      </c>
      <c r="D522" s="99">
        <v>364.42999300000002</v>
      </c>
      <c r="E522" s="99">
        <v>364.42999300000002</v>
      </c>
      <c r="F522" s="99">
        <v>364.42999300000002</v>
      </c>
      <c r="G522" s="99">
        <v>0</v>
      </c>
    </row>
    <row r="523" spans="1:7" x14ac:dyDescent="0.2">
      <c r="A523" s="100">
        <v>32895</v>
      </c>
      <c r="B523" s="99">
        <v>355.040009</v>
      </c>
      <c r="C523" s="99">
        <v>355.040009</v>
      </c>
      <c r="D523" s="99">
        <v>355.040009</v>
      </c>
      <c r="E523" s="99">
        <v>355.040009</v>
      </c>
      <c r="F523" s="99">
        <v>355.040009</v>
      </c>
      <c r="G523" s="99">
        <v>0</v>
      </c>
    </row>
    <row r="524" spans="1:7" x14ac:dyDescent="0.2">
      <c r="A524" s="100">
        <v>32896</v>
      </c>
      <c r="B524" s="99">
        <v>356.35998499999999</v>
      </c>
      <c r="C524" s="99">
        <v>356.35998499999999</v>
      </c>
      <c r="D524" s="99">
        <v>356.35998499999999</v>
      </c>
      <c r="E524" s="99">
        <v>356.35998499999999</v>
      </c>
      <c r="F524" s="99">
        <v>356.35998499999999</v>
      </c>
      <c r="G524" s="99">
        <v>0</v>
      </c>
    </row>
    <row r="525" spans="1:7" x14ac:dyDescent="0.2">
      <c r="A525" s="100">
        <v>32897</v>
      </c>
      <c r="B525" s="99">
        <v>348.44000199999999</v>
      </c>
      <c r="C525" s="99">
        <v>348.44000199999999</v>
      </c>
      <c r="D525" s="99">
        <v>348.44000199999999</v>
      </c>
      <c r="E525" s="99">
        <v>348.44000199999999</v>
      </c>
      <c r="F525" s="99">
        <v>348.44000199999999</v>
      </c>
      <c r="G525" s="99">
        <v>0</v>
      </c>
    </row>
    <row r="526" spans="1:7" x14ac:dyDescent="0.2">
      <c r="A526" s="100">
        <v>32898</v>
      </c>
      <c r="B526" s="99">
        <v>350.51998900000001</v>
      </c>
      <c r="C526" s="99">
        <v>350.51998900000001</v>
      </c>
      <c r="D526" s="99">
        <v>350.51998900000001</v>
      </c>
      <c r="E526" s="99">
        <v>350.51998900000001</v>
      </c>
      <c r="F526" s="99">
        <v>350.51998900000001</v>
      </c>
      <c r="G526" s="99">
        <v>0</v>
      </c>
    </row>
    <row r="527" spans="1:7" x14ac:dyDescent="0.2">
      <c r="A527" s="100">
        <v>32899</v>
      </c>
      <c r="B527" s="99">
        <v>350.25</v>
      </c>
      <c r="C527" s="99">
        <v>350.25</v>
      </c>
      <c r="D527" s="99">
        <v>350.25</v>
      </c>
      <c r="E527" s="99">
        <v>350.25</v>
      </c>
      <c r="F527" s="99">
        <v>350.25</v>
      </c>
      <c r="G527" s="99">
        <v>0</v>
      </c>
    </row>
    <row r="528" spans="1:7" x14ac:dyDescent="0.2">
      <c r="A528" s="100">
        <v>32902</v>
      </c>
      <c r="B528" s="99">
        <v>349.67001299999998</v>
      </c>
      <c r="C528" s="99">
        <v>349.67001299999998</v>
      </c>
      <c r="D528" s="99">
        <v>349.67001299999998</v>
      </c>
      <c r="E528" s="99">
        <v>349.67001299999998</v>
      </c>
      <c r="F528" s="99">
        <v>349.67001299999998</v>
      </c>
      <c r="G528" s="99">
        <v>0</v>
      </c>
    </row>
    <row r="529" spans="1:7" x14ac:dyDescent="0.2">
      <c r="A529" s="100">
        <v>32903</v>
      </c>
      <c r="B529" s="99">
        <v>347.38000499999998</v>
      </c>
      <c r="C529" s="99">
        <v>347.38000499999998</v>
      </c>
      <c r="D529" s="99">
        <v>347.38000499999998</v>
      </c>
      <c r="E529" s="99">
        <v>347.38000499999998</v>
      </c>
      <c r="F529" s="99">
        <v>347.38000499999998</v>
      </c>
      <c r="G529" s="99">
        <v>0</v>
      </c>
    </row>
    <row r="530" spans="1:7" x14ac:dyDescent="0.2">
      <c r="A530" s="100">
        <v>32904</v>
      </c>
      <c r="B530" s="99">
        <v>353.94000199999999</v>
      </c>
      <c r="C530" s="99">
        <v>353.94000199999999</v>
      </c>
      <c r="D530" s="99">
        <v>353.94000199999999</v>
      </c>
      <c r="E530" s="99">
        <v>353.94000199999999</v>
      </c>
      <c r="F530" s="99">
        <v>353.94000199999999</v>
      </c>
      <c r="G530" s="99">
        <v>0</v>
      </c>
    </row>
    <row r="531" spans="1:7" x14ac:dyDescent="0.2">
      <c r="A531" s="100">
        <v>32905</v>
      </c>
      <c r="B531" s="99">
        <v>353.67999300000002</v>
      </c>
      <c r="C531" s="99">
        <v>353.67999300000002</v>
      </c>
      <c r="D531" s="99">
        <v>353.67999300000002</v>
      </c>
      <c r="E531" s="99">
        <v>353.67999300000002</v>
      </c>
      <c r="F531" s="99">
        <v>353.67999300000002</v>
      </c>
      <c r="G531" s="99">
        <v>0</v>
      </c>
    </row>
    <row r="532" spans="1:7" x14ac:dyDescent="0.2">
      <c r="A532" s="100">
        <v>32906</v>
      </c>
      <c r="B532" s="99">
        <v>356.02999899999998</v>
      </c>
      <c r="C532" s="99">
        <v>356.02999899999998</v>
      </c>
      <c r="D532" s="99">
        <v>356.02999899999998</v>
      </c>
      <c r="E532" s="99">
        <v>356.02999899999998</v>
      </c>
      <c r="F532" s="99">
        <v>356.02999899999998</v>
      </c>
      <c r="G532" s="99">
        <v>0</v>
      </c>
    </row>
    <row r="533" spans="1:7" x14ac:dyDescent="0.2">
      <c r="A533" s="100">
        <v>32909</v>
      </c>
      <c r="B533" s="99">
        <v>357.27999899999998</v>
      </c>
      <c r="C533" s="99">
        <v>357.27999899999998</v>
      </c>
      <c r="D533" s="99">
        <v>357.27999899999998</v>
      </c>
      <c r="E533" s="99">
        <v>357.27999899999998</v>
      </c>
      <c r="F533" s="99">
        <v>357.27999899999998</v>
      </c>
      <c r="G533" s="99">
        <v>0</v>
      </c>
    </row>
    <row r="534" spans="1:7" x14ac:dyDescent="0.2">
      <c r="A534" s="100">
        <v>32910</v>
      </c>
      <c r="B534" s="99">
        <v>355.04998799999998</v>
      </c>
      <c r="C534" s="99">
        <v>355.04998799999998</v>
      </c>
      <c r="D534" s="99">
        <v>355.04998799999998</v>
      </c>
      <c r="E534" s="99">
        <v>355.04998799999998</v>
      </c>
      <c r="F534" s="99">
        <v>355.04998799999998</v>
      </c>
      <c r="G534" s="99">
        <v>0</v>
      </c>
    </row>
    <row r="535" spans="1:7" x14ac:dyDescent="0.2">
      <c r="A535" s="100">
        <v>32911</v>
      </c>
      <c r="B535" s="99">
        <v>359.52999899999998</v>
      </c>
      <c r="C535" s="99">
        <v>359.52999899999998</v>
      </c>
      <c r="D535" s="99">
        <v>359.52999899999998</v>
      </c>
      <c r="E535" s="99">
        <v>359.52999899999998</v>
      </c>
      <c r="F535" s="99">
        <v>359.52999899999998</v>
      </c>
      <c r="G535" s="99">
        <v>0</v>
      </c>
    </row>
    <row r="536" spans="1:7" x14ac:dyDescent="0.2">
      <c r="A536" s="100">
        <v>32912</v>
      </c>
      <c r="B536" s="99">
        <v>358.70001200000002</v>
      </c>
      <c r="C536" s="99">
        <v>358.70001200000002</v>
      </c>
      <c r="D536" s="99">
        <v>358.70001200000002</v>
      </c>
      <c r="E536" s="99">
        <v>358.70001200000002</v>
      </c>
      <c r="F536" s="99">
        <v>358.70001200000002</v>
      </c>
      <c r="G536" s="99">
        <v>0</v>
      </c>
    </row>
    <row r="537" spans="1:7" x14ac:dyDescent="0.2">
      <c r="A537" s="100">
        <v>32913</v>
      </c>
      <c r="B537" s="99">
        <v>359.57998700000002</v>
      </c>
      <c r="C537" s="99">
        <v>359.57998700000002</v>
      </c>
      <c r="D537" s="99">
        <v>359.57998700000002</v>
      </c>
      <c r="E537" s="99">
        <v>359.57998700000002</v>
      </c>
      <c r="F537" s="99">
        <v>359.57998700000002</v>
      </c>
      <c r="G537" s="99">
        <v>0</v>
      </c>
    </row>
    <row r="538" spans="1:7" x14ac:dyDescent="0.2">
      <c r="A538" s="100">
        <v>32916</v>
      </c>
      <c r="B538" s="99">
        <v>355.89001500000001</v>
      </c>
      <c r="C538" s="99">
        <v>355.89001500000001</v>
      </c>
      <c r="D538" s="99">
        <v>355.89001500000001</v>
      </c>
      <c r="E538" s="99">
        <v>355.89001500000001</v>
      </c>
      <c r="F538" s="99">
        <v>355.89001500000001</v>
      </c>
      <c r="G538" s="99">
        <v>0</v>
      </c>
    </row>
    <row r="539" spans="1:7" x14ac:dyDescent="0.2">
      <c r="A539" s="100">
        <v>32917</v>
      </c>
      <c r="B539" s="99">
        <v>357.01001000000002</v>
      </c>
      <c r="C539" s="99">
        <v>357.01001000000002</v>
      </c>
      <c r="D539" s="99">
        <v>357.01001000000002</v>
      </c>
      <c r="E539" s="99">
        <v>357.01001000000002</v>
      </c>
      <c r="F539" s="99">
        <v>357.01001000000002</v>
      </c>
      <c r="G539" s="99">
        <v>0</v>
      </c>
    </row>
    <row r="540" spans="1:7" x14ac:dyDescent="0.2">
      <c r="A540" s="100">
        <v>32918</v>
      </c>
      <c r="B540" s="99">
        <v>358.10000600000001</v>
      </c>
      <c r="C540" s="99">
        <v>358.10000600000001</v>
      </c>
      <c r="D540" s="99">
        <v>358.10000600000001</v>
      </c>
      <c r="E540" s="99">
        <v>358.10000600000001</v>
      </c>
      <c r="F540" s="99">
        <v>358.10000600000001</v>
      </c>
      <c r="G540" s="99">
        <v>0</v>
      </c>
    </row>
    <row r="541" spans="1:7" x14ac:dyDescent="0.2">
      <c r="A541" s="100">
        <v>32919</v>
      </c>
      <c r="B541" s="99">
        <v>361.23001099999999</v>
      </c>
      <c r="C541" s="99">
        <v>361.23001099999999</v>
      </c>
      <c r="D541" s="99">
        <v>361.23001099999999</v>
      </c>
      <c r="E541" s="99">
        <v>361.23001099999999</v>
      </c>
      <c r="F541" s="99">
        <v>361.23001099999999</v>
      </c>
      <c r="G541" s="99">
        <v>0</v>
      </c>
    </row>
    <row r="542" spans="1:7" x14ac:dyDescent="0.2">
      <c r="A542" s="100">
        <v>32920</v>
      </c>
      <c r="B542" s="99">
        <v>358.98998999999998</v>
      </c>
      <c r="C542" s="99">
        <v>358.98998999999998</v>
      </c>
      <c r="D542" s="99">
        <v>358.98998999999998</v>
      </c>
      <c r="E542" s="99">
        <v>358.98998999999998</v>
      </c>
      <c r="F542" s="99">
        <v>358.98998999999998</v>
      </c>
      <c r="G542" s="99">
        <v>0</v>
      </c>
    </row>
    <row r="543" spans="1:7" x14ac:dyDescent="0.2">
      <c r="A543" s="100">
        <v>32924</v>
      </c>
      <c r="B543" s="99">
        <v>353.91000400000001</v>
      </c>
      <c r="C543" s="99">
        <v>353.91000400000001</v>
      </c>
      <c r="D543" s="99">
        <v>353.91000400000001</v>
      </c>
      <c r="E543" s="99">
        <v>353.91000400000001</v>
      </c>
      <c r="F543" s="99">
        <v>353.91000400000001</v>
      </c>
      <c r="G543" s="99">
        <v>0</v>
      </c>
    </row>
    <row r="544" spans="1:7" x14ac:dyDescent="0.2">
      <c r="A544" s="100">
        <v>32925</v>
      </c>
      <c r="B544" s="99">
        <v>353.57000699999998</v>
      </c>
      <c r="C544" s="99">
        <v>353.57000699999998</v>
      </c>
      <c r="D544" s="99">
        <v>353.57000699999998</v>
      </c>
      <c r="E544" s="99">
        <v>353.57000699999998</v>
      </c>
      <c r="F544" s="99">
        <v>353.57000699999998</v>
      </c>
      <c r="G544" s="99">
        <v>0</v>
      </c>
    </row>
    <row r="545" spans="1:7" x14ac:dyDescent="0.2">
      <c r="A545" s="100">
        <v>32926</v>
      </c>
      <c r="B545" s="99">
        <v>351.48001099999999</v>
      </c>
      <c r="C545" s="99">
        <v>351.48001099999999</v>
      </c>
      <c r="D545" s="99">
        <v>351.48001099999999</v>
      </c>
      <c r="E545" s="99">
        <v>351.48001099999999</v>
      </c>
      <c r="F545" s="99">
        <v>351.48001099999999</v>
      </c>
      <c r="G545" s="99">
        <v>0</v>
      </c>
    </row>
    <row r="546" spans="1:7" x14ac:dyDescent="0.2">
      <c r="A546" s="100">
        <v>32927</v>
      </c>
      <c r="B546" s="99">
        <v>349.89999399999999</v>
      </c>
      <c r="C546" s="99">
        <v>349.89999399999999</v>
      </c>
      <c r="D546" s="99">
        <v>349.89999399999999</v>
      </c>
      <c r="E546" s="99">
        <v>349.89999399999999</v>
      </c>
      <c r="F546" s="99">
        <v>349.89999399999999</v>
      </c>
      <c r="G546" s="99">
        <v>0</v>
      </c>
    </row>
    <row r="547" spans="1:7" x14ac:dyDescent="0.2">
      <c r="A547" s="100">
        <v>32930</v>
      </c>
      <c r="B547" s="99">
        <v>354.88000499999998</v>
      </c>
      <c r="C547" s="99">
        <v>354.88000499999998</v>
      </c>
      <c r="D547" s="99">
        <v>354.88000499999998</v>
      </c>
      <c r="E547" s="99">
        <v>354.88000499999998</v>
      </c>
      <c r="F547" s="99">
        <v>354.88000499999998</v>
      </c>
      <c r="G547" s="99">
        <v>0</v>
      </c>
    </row>
    <row r="548" spans="1:7" x14ac:dyDescent="0.2">
      <c r="A548" s="100">
        <v>32931</v>
      </c>
      <c r="B548" s="99">
        <v>356.66000400000001</v>
      </c>
      <c r="C548" s="99">
        <v>356.66000400000001</v>
      </c>
      <c r="D548" s="99">
        <v>356.66000400000001</v>
      </c>
      <c r="E548" s="99">
        <v>356.66000400000001</v>
      </c>
      <c r="F548" s="99">
        <v>356.66000400000001</v>
      </c>
      <c r="G548" s="99">
        <v>0</v>
      </c>
    </row>
    <row r="549" spans="1:7" x14ac:dyDescent="0.2">
      <c r="A549" s="100">
        <v>32932</v>
      </c>
      <c r="B549" s="99">
        <v>358.5</v>
      </c>
      <c r="C549" s="99">
        <v>358.5</v>
      </c>
      <c r="D549" s="99">
        <v>358.5</v>
      </c>
      <c r="E549" s="99">
        <v>358.5</v>
      </c>
      <c r="F549" s="99">
        <v>358.5</v>
      </c>
      <c r="G549" s="99">
        <v>0</v>
      </c>
    </row>
    <row r="550" spans="1:7" x14ac:dyDescent="0.2">
      <c r="A550" s="100">
        <v>32933</v>
      </c>
      <c r="B550" s="99">
        <v>359.459991</v>
      </c>
      <c r="C550" s="99">
        <v>359.459991</v>
      </c>
      <c r="D550" s="99">
        <v>359.459991</v>
      </c>
      <c r="E550" s="99">
        <v>359.459991</v>
      </c>
      <c r="F550" s="99">
        <v>359.459991</v>
      </c>
      <c r="G550" s="99">
        <v>0</v>
      </c>
    </row>
    <row r="551" spans="1:7" x14ac:dyDescent="0.2">
      <c r="A551" s="100">
        <v>32934</v>
      </c>
      <c r="B551" s="99">
        <v>362.48998999999998</v>
      </c>
      <c r="C551" s="99">
        <v>362.48998999999998</v>
      </c>
      <c r="D551" s="99">
        <v>362.48998999999998</v>
      </c>
      <c r="E551" s="99">
        <v>362.48998999999998</v>
      </c>
      <c r="F551" s="99">
        <v>362.48998999999998</v>
      </c>
      <c r="G551" s="99">
        <v>0</v>
      </c>
    </row>
    <row r="552" spans="1:7" x14ac:dyDescent="0.2">
      <c r="A552" s="100">
        <v>32937</v>
      </c>
      <c r="B552" s="99">
        <v>360.67999300000002</v>
      </c>
      <c r="C552" s="99">
        <v>360.67999300000002</v>
      </c>
      <c r="D552" s="99">
        <v>360.67999300000002</v>
      </c>
      <c r="E552" s="99">
        <v>360.67999300000002</v>
      </c>
      <c r="F552" s="99">
        <v>360.67999300000002</v>
      </c>
      <c r="G552" s="99">
        <v>0</v>
      </c>
    </row>
    <row r="553" spans="1:7" x14ac:dyDescent="0.2">
      <c r="A553" s="100">
        <v>32938</v>
      </c>
      <c r="B553" s="99">
        <v>365.23998999999998</v>
      </c>
      <c r="C553" s="99">
        <v>365.23998999999998</v>
      </c>
      <c r="D553" s="99">
        <v>365.23998999999998</v>
      </c>
      <c r="E553" s="99">
        <v>365.23998999999998</v>
      </c>
      <c r="F553" s="99">
        <v>365.23998999999998</v>
      </c>
      <c r="G553" s="99">
        <v>0</v>
      </c>
    </row>
    <row r="554" spans="1:7" x14ac:dyDescent="0.2">
      <c r="A554" s="100">
        <v>32939</v>
      </c>
      <c r="B554" s="99">
        <v>364.19000199999999</v>
      </c>
      <c r="C554" s="99">
        <v>364.19000199999999</v>
      </c>
      <c r="D554" s="99">
        <v>364.19000199999999</v>
      </c>
      <c r="E554" s="99">
        <v>364.19000199999999</v>
      </c>
      <c r="F554" s="99">
        <v>364.19000199999999</v>
      </c>
      <c r="G554" s="99">
        <v>0</v>
      </c>
    </row>
    <row r="555" spans="1:7" x14ac:dyDescent="0.2">
      <c r="A555" s="100">
        <v>32940</v>
      </c>
      <c r="B555" s="99">
        <v>367.790009</v>
      </c>
      <c r="C555" s="99">
        <v>367.790009</v>
      </c>
      <c r="D555" s="99">
        <v>367.790009</v>
      </c>
      <c r="E555" s="99">
        <v>367.790009</v>
      </c>
      <c r="F555" s="99">
        <v>367.790009</v>
      </c>
      <c r="G555" s="99">
        <v>0</v>
      </c>
    </row>
    <row r="556" spans="1:7" x14ac:dyDescent="0.2">
      <c r="A556" s="100">
        <v>32941</v>
      </c>
      <c r="B556" s="99">
        <v>365.42001299999998</v>
      </c>
      <c r="C556" s="99">
        <v>365.42001299999998</v>
      </c>
      <c r="D556" s="99">
        <v>365.42001299999998</v>
      </c>
      <c r="E556" s="99">
        <v>365.42001299999998</v>
      </c>
      <c r="F556" s="99">
        <v>365.42001299999998</v>
      </c>
      <c r="G556" s="99">
        <v>0</v>
      </c>
    </row>
    <row r="557" spans="1:7" x14ac:dyDescent="0.2">
      <c r="A557" s="100">
        <v>32944</v>
      </c>
      <c r="B557" s="99">
        <v>366.23998999999998</v>
      </c>
      <c r="C557" s="99">
        <v>366.23998999999998</v>
      </c>
      <c r="D557" s="99">
        <v>366.23998999999998</v>
      </c>
      <c r="E557" s="99">
        <v>366.23998999999998</v>
      </c>
      <c r="F557" s="99">
        <v>366.23998999999998</v>
      </c>
      <c r="G557" s="99">
        <v>0</v>
      </c>
    </row>
    <row r="558" spans="1:7" x14ac:dyDescent="0.2">
      <c r="A558" s="100">
        <v>32945</v>
      </c>
      <c r="B558" s="99">
        <v>363.36999500000002</v>
      </c>
      <c r="C558" s="99">
        <v>363.36999500000002</v>
      </c>
      <c r="D558" s="99">
        <v>363.36999500000002</v>
      </c>
      <c r="E558" s="99">
        <v>363.36999500000002</v>
      </c>
      <c r="F558" s="99">
        <v>363.36999500000002</v>
      </c>
      <c r="G558" s="99">
        <v>0</v>
      </c>
    </row>
    <row r="559" spans="1:7" x14ac:dyDescent="0.2">
      <c r="A559" s="100">
        <v>32946</v>
      </c>
      <c r="B559" s="99">
        <v>364.32000699999998</v>
      </c>
      <c r="C559" s="99">
        <v>364.32000699999998</v>
      </c>
      <c r="D559" s="99">
        <v>364.32000699999998</v>
      </c>
      <c r="E559" s="99">
        <v>364.32000699999998</v>
      </c>
      <c r="F559" s="99">
        <v>364.32000699999998</v>
      </c>
      <c r="G559" s="99">
        <v>0</v>
      </c>
    </row>
    <row r="560" spans="1:7" x14ac:dyDescent="0.2">
      <c r="A560" s="100">
        <v>32947</v>
      </c>
      <c r="B560" s="99">
        <v>365.63000499999998</v>
      </c>
      <c r="C560" s="99">
        <v>365.63000499999998</v>
      </c>
      <c r="D560" s="99">
        <v>365.63000499999998</v>
      </c>
      <c r="E560" s="99">
        <v>365.63000499999998</v>
      </c>
      <c r="F560" s="99">
        <v>365.63000499999998</v>
      </c>
      <c r="G560" s="99">
        <v>0</v>
      </c>
    </row>
    <row r="561" spans="1:7" x14ac:dyDescent="0.2">
      <c r="A561" s="100">
        <v>32948</v>
      </c>
      <c r="B561" s="99">
        <v>369.790009</v>
      </c>
      <c r="C561" s="99">
        <v>369.790009</v>
      </c>
      <c r="D561" s="99">
        <v>369.790009</v>
      </c>
      <c r="E561" s="99">
        <v>369.790009</v>
      </c>
      <c r="F561" s="99">
        <v>369.790009</v>
      </c>
      <c r="G561" s="99">
        <v>0</v>
      </c>
    </row>
    <row r="562" spans="1:7" x14ac:dyDescent="0.2">
      <c r="A562" s="100">
        <v>32951</v>
      </c>
      <c r="B562" s="99">
        <v>371.55999800000001</v>
      </c>
      <c r="C562" s="99">
        <v>371.55999800000001</v>
      </c>
      <c r="D562" s="99">
        <v>371.55999800000001</v>
      </c>
      <c r="E562" s="99">
        <v>371.55999800000001</v>
      </c>
      <c r="F562" s="99">
        <v>371.55999800000001</v>
      </c>
      <c r="G562" s="99">
        <v>0</v>
      </c>
    </row>
    <row r="563" spans="1:7" x14ac:dyDescent="0.2">
      <c r="A563" s="100">
        <v>32952</v>
      </c>
      <c r="B563" s="99">
        <v>369.47000100000002</v>
      </c>
      <c r="C563" s="99">
        <v>369.47000100000002</v>
      </c>
      <c r="D563" s="99">
        <v>369.47000100000002</v>
      </c>
      <c r="E563" s="99">
        <v>369.47000100000002</v>
      </c>
      <c r="F563" s="99">
        <v>369.47000100000002</v>
      </c>
      <c r="G563" s="99">
        <v>0</v>
      </c>
    </row>
    <row r="564" spans="1:7" x14ac:dyDescent="0.2">
      <c r="A564" s="100">
        <v>32953</v>
      </c>
      <c r="B564" s="99">
        <v>367.48998999999998</v>
      </c>
      <c r="C564" s="99">
        <v>367.48998999999998</v>
      </c>
      <c r="D564" s="99">
        <v>367.48998999999998</v>
      </c>
      <c r="E564" s="99">
        <v>367.48998999999998</v>
      </c>
      <c r="F564" s="99">
        <v>367.48998999999998</v>
      </c>
      <c r="G564" s="99">
        <v>0</v>
      </c>
    </row>
    <row r="565" spans="1:7" x14ac:dyDescent="0.2">
      <c r="A565" s="100">
        <v>32954</v>
      </c>
      <c r="B565" s="99">
        <v>363.10998499999999</v>
      </c>
      <c r="C565" s="99">
        <v>363.10998499999999</v>
      </c>
      <c r="D565" s="99">
        <v>363.10998499999999</v>
      </c>
      <c r="E565" s="99">
        <v>363.10998499999999</v>
      </c>
      <c r="F565" s="99">
        <v>363.10998499999999</v>
      </c>
      <c r="G565" s="99">
        <v>0</v>
      </c>
    </row>
    <row r="566" spans="1:7" x14ac:dyDescent="0.2">
      <c r="A566" s="100">
        <v>32955</v>
      </c>
      <c r="B566" s="99">
        <v>364.76998900000001</v>
      </c>
      <c r="C566" s="99">
        <v>364.76998900000001</v>
      </c>
      <c r="D566" s="99">
        <v>364.76998900000001</v>
      </c>
      <c r="E566" s="99">
        <v>364.76998900000001</v>
      </c>
      <c r="F566" s="99">
        <v>364.76998900000001</v>
      </c>
      <c r="G566" s="99">
        <v>0</v>
      </c>
    </row>
    <row r="567" spans="1:7" x14ac:dyDescent="0.2">
      <c r="A567" s="100">
        <v>32958</v>
      </c>
      <c r="B567" s="99">
        <v>365.44000199999999</v>
      </c>
      <c r="C567" s="99">
        <v>365.44000199999999</v>
      </c>
      <c r="D567" s="99">
        <v>365.44000199999999</v>
      </c>
      <c r="E567" s="99">
        <v>365.44000199999999</v>
      </c>
      <c r="F567" s="99">
        <v>365.44000199999999</v>
      </c>
      <c r="G567" s="99">
        <v>0</v>
      </c>
    </row>
    <row r="568" spans="1:7" x14ac:dyDescent="0.2">
      <c r="A568" s="100">
        <v>32959</v>
      </c>
      <c r="B568" s="99">
        <v>369.64001500000001</v>
      </c>
      <c r="C568" s="99">
        <v>369.64001500000001</v>
      </c>
      <c r="D568" s="99">
        <v>369.64001500000001</v>
      </c>
      <c r="E568" s="99">
        <v>369.64001500000001</v>
      </c>
      <c r="F568" s="99">
        <v>369.64001500000001</v>
      </c>
      <c r="G568" s="99">
        <v>0</v>
      </c>
    </row>
    <row r="569" spans="1:7" x14ac:dyDescent="0.2">
      <c r="A569" s="100">
        <v>32960</v>
      </c>
      <c r="B569" s="99">
        <v>370.19000199999999</v>
      </c>
      <c r="C569" s="99">
        <v>370.19000199999999</v>
      </c>
      <c r="D569" s="99">
        <v>370.19000199999999</v>
      </c>
      <c r="E569" s="99">
        <v>370.19000199999999</v>
      </c>
      <c r="F569" s="99">
        <v>370.19000199999999</v>
      </c>
      <c r="G569" s="99">
        <v>0</v>
      </c>
    </row>
    <row r="570" spans="1:7" x14ac:dyDescent="0.2">
      <c r="A570" s="100">
        <v>32961</v>
      </c>
      <c r="B570" s="99">
        <v>368.88000499999998</v>
      </c>
      <c r="C570" s="99">
        <v>368.88000499999998</v>
      </c>
      <c r="D570" s="99">
        <v>368.88000499999998</v>
      </c>
      <c r="E570" s="99">
        <v>368.88000499999998</v>
      </c>
      <c r="F570" s="99">
        <v>368.88000499999998</v>
      </c>
      <c r="G570" s="99">
        <v>0</v>
      </c>
    </row>
    <row r="571" spans="1:7" x14ac:dyDescent="0.2">
      <c r="A571" s="100">
        <v>32962</v>
      </c>
      <c r="B571" s="99">
        <v>368</v>
      </c>
      <c r="C571" s="99">
        <v>368</v>
      </c>
      <c r="D571" s="99">
        <v>368</v>
      </c>
      <c r="E571" s="99">
        <v>368</v>
      </c>
      <c r="F571" s="99">
        <v>368</v>
      </c>
      <c r="G571" s="99">
        <v>0</v>
      </c>
    </row>
    <row r="572" spans="1:7" x14ac:dyDescent="0.2">
      <c r="A572" s="100">
        <v>32965</v>
      </c>
      <c r="B572" s="99">
        <v>366.72000100000002</v>
      </c>
      <c r="C572" s="99">
        <v>366.72000100000002</v>
      </c>
      <c r="D572" s="99">
        <v>366.72000100000002</v>
      </c>
      <c r="E572" s="99">
        <v>366.72000100000002</v>
      </c>
      <c r="F572" s="99">
        <v>366.72000100000002</v>
      </c>
      <c r="G572" s="99">
        <v>0</v>
      </c>
    </row>
    <row r="573" spans="1:7" x14ac:dyDescent="0.2">
      <c r="A573" s="100">
        <v>32966</v>
      </c>
      <c r="B573" s="99">
        <v>372.13000499999998</v>
      </c>
      <c r="C573" s="99">
        <v>372.13000499999998</v>
      </c>
      <c r="D573" s="99">
        <v>372.13000499999998</v>
      </c>
      <c r="E573" s="99">
        <v>372.13000499999998</v>
      </c>
      <c r="F573" s="99">
        <v>372.13000499999998</v>
      </c>
      <c r="G573" s="99">
        <v>0</v>
      </c>
    </row>
    <row r="574" spans="1:7" x14ac:dyDescent="0.2">
      <c r="A574" s="100">
        <v>32967</v>
      </c>
      <c r="B574" s="99">
        <v>369.52999899999998</v>
      </c>
      <c r="C574" s="99">
        <v>369.52999899999998</v>
      </c>
      <c r="D574" s="99">
        <v>369.52999899999998</v>
      </c>
      <c r="E574" s="99">
        <v>369.52999899999998</v>
      </c>
      <c r="F574" s="99">
        <v>369.52999899999998</v>
      </c>
      <c r="G574" s="99">
        <v>0</v>
      </c>
    </row>
    <row r="575" spans="1:7" x14ac:dyDescent="0.2">
      <c r="A575" s="100">
        <v>32968</v>
      </c>
      <c r="B575" s="99">
        <v>369.14999399999999</v>
      </c>
      <c r="C575" s="99">
        <v>369.14999399999999</v>
      </c>
      <c r="D575" s="99">
        <v>369.14999399999999</v>
      </c>
      <c r="E575" s="99">
        <v>369.14999399999999</v>
      </c>
      <c r="F575" s="99">
        <v>369.14999399999999</v>
      </c>
      <c r="G575" s="99">
        <v>0</v>
      </c>
    </row>
    <row r="576" spans="1:7" x14ac:dyDescent="0.2">
      <c r="A576" s="100">
        <v>32969</v>
      </c>
      <c r="B576" s="99">
        <v>368.48001099999999</v>
      </c>
      <c r="C576" s="99">
        <v>368.48001099999999</v>
      </c>
      <c r="D576" s="99">
        <v>368.48001099999999</v>
      </c>
      <c r="E576" s="99">
        <v>368.48001099999999</v>
      </c>
      <c r="F576" s="99">
        <v>368.48001099999999</v>
      </c>
      <c r="G576" s="99">
        <v>0</v>
      </c>
    </row>
    <row r="577" spans="1:7" x14ac:dyDescent="0.2">
      <c r="A577" s="100">
        <v>32972</v>
      </c>
      <c r="B577" s="99">
        <v>369.89001500000001</v>
      </c>
      <c r="C577" s="99">
        <v>369.89001500000001</v>
      </c>
      <c r="D577" s="99">
        <v>369.89001500000001</v>
      </c>
      <c r="E577" s="99">
        <v>369.89001500000001</v>
      </c>
      <c r="F577" s="99">
        <v>369.89001500000001</v>
      </c>
      <c r="G577" s="99">
        <v>0</v>
      </c>
    </row>
    <row r="578" spans="1:7" x14ac:dyDescent="0.2">
      <c r="A578" s="100">
        <v>32973</v>
      </c>
      <c r="B578" s="99">
        <v>370.64999399999999</v>
      </c>
      <c r="C578" s="99">
        <v>370.64999399999999</v>
      </c>
      <c r="D578" s="99">
        <v>370.64999399999999</v>
      </c>
      <c r="E578" s="99">
        <v>370.64999399999999</v>
      </c>
      <c r="F578" s="99">
        <v>370.64999399999999</v>
      </c>
      <c r="G578" s="99">
        <v>0</v>
      </c>
    </row>
    <row r="579" spans="1:7" x14ac:dyDescent="0.2">
      <c r="A579" s="100">
        <v>32974</v>
      </c>
      <c r="B579" s="99">
        <v>370.48998999999998</v>
      </c>
      <c r="C579" s="99">
        <v>370.48998999999998</v>
      </c>
      <c r="D579" s="99">
        <v>370.48998999999998</v>
      </c>
      <c r="E579" s="99">
        <v>370.48998999999998</v>
      </c>
      <c r="F579" s="99">
        <v>370.48998999999998</v>
      </c>
      <c r="G579" s="99">
        <v>0</v>
      </c>
    </row>
    <row r="580" spans="1:7" x14ac:dyDescent="0.2">
      <c r="A580" s="100">
        <v>32975</v>
      </c>
      <c r="B580" s="99">
        <v>373.14001500000001</v>
      </c>
      <c r="C580" s="99">
        <v>373.14001500000001</v>
      </c>
      <c r="D580" s="99">
        <v>373.14001500000001</v>
      </c>
      <c r="E580" s="99">
        <v>373.14001500000001</v>
      </c>
      <c r="F580" s="99">
        <v>373.14001500000001</v>
      </c>
      <c r="G580" s="99">
        <v>0</v>
      </c>
    </row>
    <row r="581" spans="1:7" x14ac:dyDescent="0.2">
      <c r="A581" s="100">
        <v>32979</v>
      </c>
      <c r="B581" s="99">
        <v>373.60998499999999</v>
      </c>
      <c r="C581" s="99">
        <v>373.60998499999999</v>
      </c>
      <c r="D581" s="99">
        <v>373.60998499999999</v>
      </c>
      <c r="E581" s="99">
        <v>373.60998499999999</v>
      </c>
      <c r="F581" s="99">
        <v>373.60998499999999</v>
      </c>
      <c r="G581" s="99">
        <v>0</v>
      </c>
    </row>
    <row r="582" spans="1:7" x14ac:dyDescent="0.2">
      <c r="A582" s="100">
        <v>32980</v>
      </c>
      <c r="B582" s="99">
        <v>373.54998799999998</v>
      </c>
      <c r="C582" s="99">
        <v>373.54998799999998</v>
      </c>
      <c r="D582" s="99">
        <v>373.54998799999998</v>
      </c>
      <c r="E582" s="99">
        <v>373.54998799999998</v>
      </c>
      <c r="F582" s="99">
        <v>373.54998799999998</v>
      </c>
      <c r="G582" s="99">
        <v>0</v>
      </c>
    </row>
    <row r="583" spans="1:7" x14ac:dyDescent="0.2">
      <c r="A583" s="100">
        <v>32981</v>
      </c>
      <c r="B583" s="99">
        <v>369.27999899999998</v>
      </c>
      <c r="C583" s="99">
        <v>369.27999899999998</v>
      </c>
      <c r="D583" s="99">
        <v>369.27999899999998</v>
      </c>
      <c r="E583" s="99">
        <v>369.27999899999998</v>
      </c>
      <c r="F583" s="99">
        <v>369.27999899999998</v>
      </c>
      <c r="G583" s="99">
        <v>0</v>
      </c>
    </row>
    <row r="584" spans="1:7" x14ac:dyDescent="0.2">
      <c r="A584" s="100">
        <v>32982</v>
      </c>
      <c r="B584" s="99">
        <v>366.42999300000002</v>
      </c>
      <c r="C584" s="99">
        <v>366.42999300000002</v>
      </c>
      <c r="D584" s="99">
        <v>366.42999300000002</v>
      </c>
      <c r="E584" s="99">
        <v>366.42999300000002</v>
      </c>
      <c r="F584" s="99">
        <v>366.42999300000002</v>
      </c>
      <c r="G584" s="99">
        <v>0</v>
      </c>
    </row>
    <row r="585" spans="1:7" x14ac:dyDescent="0.2">
      <c r="A585" s="100">
        <v>32983</v>
      </c>
      <c r="B585" s="99">
        <v>363.22000100000002</v>
      </c>
      <c r="C585" s="99">
        <v>363.22000100000002</v>
      </c>
      <c r="D585" s="99">
        <v>363.22000100000002</v>
      </c>
      <c r="E585" s="99">
        <v>363.22000100000002</v>
      </c>
      <c r="F585" s="99">
        <v>363.22000100000002</v>
      </c>
      <c r="G585" s="99">
        <v>0</v>
      </c>
    </row>
    <row r="586" spans="1:7" x14ac:dyDescent="0.2">
      <c r="A586" s="100">
        <v>32986</v>
      </c>
      <c r="B586" s="99">
        <v>358.85000600000001</v>
      </c>
      <c r="C586" s="99">
        <v>358.85000600000001</v>
      </c>
      <c r="D586" s="99">
        <v>358.85000600000001</v>
      </c>
      <c r="E586" s="99">
        <v>358.85000600000001</v>
      </c>
      <c r="F586" s="99">
        <v>358.85000600000001</v>
      </c>
      <c r="G586" s="99">
        <v>0</v>
      </c>
    </row>
    <row r="587" spans="1:7" x14ac:dyDescent="0.2">
      <c r="A587" s="100">
        <v>32987</v>
      </c>
      <c r="B587" s="99">
        <v>358.13000499999998</v>
      </c>
      <c r="C587" s="99">
        <v>358.13000499999998</v>
      </c>
      <c r="D587" s="99">
        <v>358.13000499999998</v>
      </c>
      <c r="E587" s="99">
        <v>358.13000499999998</v>
      </c>
      <c r="F587" s="99">
        <v>358.13000499999998</v>
      </c>
      <c r="G587" s="99">
        <v>0</v>
      </c>
    </row>
    <row r="588" spans="1:7" x14ac:dyDescent="0.2">
      <c r="A588" s="100">
        <v>32988</v>
      </c>
      <c r="B588" s="99">
        <v>359.98001099999999</v>
      </c>
      <c r="C588" s="99">
        <v>359.98001099999999</v>
      </c>
      <c r="D588" s="99">
        <v>359.98001099999999</v>
      </c>
      <c r="E588" s="99">
        <v>359.98001099999999</v>
      </c>
      <c r="F588" s="99">
        <v>359.98001099999999</v>
      </c>
      <c r="G588" s="99">
        <v>0</v>
      </c>
    </row>
    <row r="589" spans="1:7" x14ac:dyDescent="0.2">
      <c r="A589" s="100">
        <v>32989</v>
      </c>
      <c r="B589" s="99">
        <v>361</v>
      </c>
      <c r="C589" s="99">
        <v>361</v>
      </c>
      <c r="D589" s="99">
        <v>361</v>
      </c>
      <c r="E589" s="99">
        <v>361</v>
      </c>
      <c r="F589" s="99">
        <v>361</v>
      </c>
      <c r="G589" s="99">
        <v>0</v>
      </c>
    </row>
    <row r="590" spans="1:7" x14ac:dyDescent="0.2">
      <c r="A590" s="100">
        <v>32990</v>
      </c>
      <c r="B590" s="99">
        <v>356.88000499999998</v>
      </c>
      <c r="C590" s="99">
        <v>356.88000499999998</v>
      </c>
      <c r="D590" s="99">
        <v>356.88000499999998</v>
      </c>
      <c r="E590" s="99">
        <v>356.88000499999998</v>
      </c>
      <c r="F590" s="99">
        <v>356.88000499999998</v>
      </c>
      <c r="G590" s="99">
        <v>0</v>
      </c>
    </row>
    <row r="591" spans="1:7" x14ac:dyDescent="0.2">
      <c r="A591" s="100">
        <v>32993</v>
      </c>
      <c r="B591" s="99">
        <v>358.82000699999998</v>
      </c>
      <c r="C591" s="99">
        <v>358.82000699999998</v>
      </c>
      <c r="D591" s="99">
        <v>358.82000699999998</v>
      </c>
      <c r="E591" s="99">
        <v>358.82000699999998</v>
      </c>
      <c r="F591" s="99">
        <v>358.82000699999998</v>
      </c>
      <c r="G591" s="99">
        <v>0</v>
      </c>
    </row>
    <row r="592" spans="1:7" x14ac:dyDescent="0.2">
      <c r="A592" s="100">
        <v>32994</v>
      </c>
      <c r="B592" s="99">
        <v>360.48001099999999</v>
      </c>
      <c r="C592" s="99">
        <v>360.48001099999999</v>
      </c>
      <c r="D592" s="99">
        <v>360.48001099999999</v>
      </c>
      <c r="E592" s="99">
        <v>360.48001099999999</v>
      </c>
      <c r="F592" s="99">
        <v>360.48001099999999</v>
      </c>
      <c r="G592" s="99">
        <v>0</v>
      </c>
    </row>
    <row r="593" spans="1:7" x14ac:dyDescent="0.2">
      <c r="A593" s="100">
        <v>32995</v>
      </c>
      <c r="B593" s="99">
        <v>362.92001299999998</v>
      </c>
      <c r="C593" s="99">
        <v>362.92001299999998</v>
      </c>
      <c r="D593" s="99">
        <v>362.92001299999998</v>
      </c>
      <c r="E593" s="99">
        <v>362.92001299999998</v>
      </c>
      <c r="F593" s="99">
        <v>362.92001299999998</v>
      </c>
      <c r="G593" s="99">
        <v>0</v>
      </c>
    </row>
    <row r="594" spans="1:7" x14ac:dyDescent="0.2">
      <c r="A594" s="100">
        <v>32996</v>
      </c>
      <c r="B594" s="99">
        <v>364.209991</v>
      </c>
      <c r="C594" s="99">
        <v>364.209991</v>
      </c>
      <c r="D594" s="99">
        <v>364.209991</v>
      </c>
      <c r="E594" s="99">
        <v>364.209991</v>
      </c>
      <c r="F594" s="99">
        <v>364.209991</v>
      </c>
      <c r="G594" s="99">
        <v>0</v>
      </c>
    </row>
    <row r="595" spans="1:7" x14ac:dyDescent="0.2">
      <c r="A595" s="100">
        <v>32997</v>
      </c>
      <c r="B595" s="99">
        <v>367.459991</v>
      </c>
      <c r="C595" s="99">
        <v>367.459991</v>
      </c>
      <c r="D595" s="99">
        <v>367.459991</v>
      </c>
      <c r="E595" s="99">
        <v>367.459991</v>
      </c>
      <c r="F595" s="99">
        <v>367.459991</v>
      </c>
      <c r="G595" s="99">
        <v>0</v>
      </c>
    </row>
    <row r="596" spans="1:7" x14ac:dyDescent="0.2">
      <c r="A596" s="100">
        <v>33000</v>
      </c>
      <c r="B596" s="99">
        <v>369.89999399999999</v>
      </c>
      <c r="C596" s="99">
        <v>369.89999399999999</v>
      </c>
      <c r="D596" s="99">
        <v>369.89999399999999</v>
      </c>
      <c r="E596" s="99">
        <v>369.89999399999999</v>
      </c>
      <c r="F596" s="99">
        <v>369.89999399999999</v>
      </c>
      <c r="G596" s="99">
        <v>0</v>
      </c>
    </row>
    <row r="597" spans="1:7" x14ac:dyDescent="0.2">
      <c r="A597" s="100">
        <v>33001</v>
      </c>
      <c r="B597" s="99">
        <v>371.64001500000001</v>
      </c>
      <c r="C597" s="99">
        <v>371.64001500000001</v>
      </c>
      <c r="D597" s="99">
        <v>371.64001500000001</v>
      </c>
      <c r="E597" s="99">
        <v>371.64001500000001</v>
      </c>
      <c r="F597" s="99">
        <v>371.64001500000001</v>
      </c>
      <c r="G597" s="99">
        <v>0</v>
      </c>
    </row>
    <row r="598" spans="1:7" x14ac:dyDescent="0.2">
      <c r="A598" s="100">
        <v>33002</v>
      </c>
      <c r="B598" s="99">
        <v>372.64001500000001</v>
      </c>
      <c r="C598" s="99">
        <v>372.64001500000001</v>
      </c>
      <c r="D598" s="99">
        <v>372.64001500000001</v>
      </c>
      <c r="E598" s="99">
        <v>372.64001500000001</v>
      </c>
      <c r="F598" s="99">
        <v>372.64001500000001</v>
      </c>
      <c r="G598" s="99">
        <v>0</v>
      </c>
    </row>
    <row r="599" spans="1:7" x14ac:dyDescent="0.2">
      <c r="A599" s="100">
        <v>33003</v>
      </c>
      <c r="B599" s="99">
        <v>373.73998999999998</v>
      </c>
      <c r="C599" s="99">
        <v>373.73998999999998</v>
      </c>
      <c r="D599" s="99">
        <v>373.73998999999998</v>
      </c>
      <c r="E599" s="99">
        <v>373.73998999999998</v>
      </c>
      <c r="F599" s="99">
        <v>373.73998999999998</v>
      </c>
      <c r="G599" s="99">
        <v>0</v>
      </c>
    </row>
    <row r="600" spans="1:7" x14ac:dyDescent="0.2">
      <c r="A600" s="100">
        <v>33004</v>
      </c>
      <c r="B600" s="99">
        <v>382.72000100000002</v>
      </c>
      <c r="C600" s="99">
        <v>382.72000100000002</v>
      </c>
      <c r="D600" s="99">
        <v>382.72000100000002</v>
      </c>
      <c r="E600" s="99">
        <v>382.72000100000002</v>
      </c>
      <c r="F600" s="99">
        <v>382.72000100000002</v>
      </c>
      <c r="G600" s="99">
        <v>0</v>
      </c>
    </row>
    <row r="601" spans="1:7" x14ac:dyDescent="0.2">
      <c r="A601" s="100">
        <v>33007</v>
      </c>
      <c r="B601" s="99">
        <v>385.89001500000001</v>
      </c>
      <c r="C601" s="99">
        <v>385.89001500000001</v>
      </c>
      <c r="D601" s="99">
        <v>385.89001500000001</v>
      </c>
      <c r="E601" s="99">
        <v>385.89001500000001</v>
      </c>
      <c r="F601" s="99">
        <v>385.89001500000001</v>
      </c>
      <c r="G601" s="99">
        <v>0</v>
      </c>
    </row>
    <row r="602" spans="1:7" x14ac:dyDescent="0.2">
      <c r="A602" s="100">
        <v>33008</v>
      </c>
      <c r="B602" s="99">
        <v>385.39999399999999</v>
      </c>
      <c r="C602" s="99">
        <v>385.39999399999999</v>
      </c>
      <c r="D602" s="99">
        <v>385.39999399999999</v>
      </c>
      <c r="E602" s="99">
        <v>385.39999399999999</v>
      </c>
      <c r="F602" s="99">
        <v>385.39999399999999</v>
      </c>
      <c r="G602" s="99">
        <v>0</v>
      </c>
    </row>
    <row r="603" spans="1:7" x14ac:dyDescent="0.2">
      <c r="A603" s="100">
        <v>33009</v>
      </c>
      <c r="B603" s="99">
        <v>385.17999300000002</v>
      </c>
      <c r="C603" s="99">
        <v>385.17999300000002</v>
      </c>
      <c r="D603" s="99">
        <v>385.17999300000002</v>
      </c>
      <c r="E603" s="99">
        <v>385.17999300000002</v>
      </c>
      <c r="F603" s="99">
        <v>385.17999300000002</v>
      </c>
      <c r="G603" s="99">
        <v>0</v>
      </c>
    </row>
    <row r="604" spans="1:7" x14ac:dyDescent="0.2">
      <c r="A604" s="100">
        <v>33010</v>
      </c>
      <c r="B604" s="99">
        <v>385.709991</v>
      </c>
      <c r="C604" s="99">
        <v>385.709991</v>
      </c>
      <c r="D604" s="99">
        <v>385.709991</v>
      </c>
      <c r="E604" s="99">
        <v>385.709991</v>
      </c>
      <c r="F604" s="99">
        <v>385.709991</v>
      </c>
      <c r="G604" s="99">
        <v>0</v>
      </c>
    </row>
    <row r="605" spans="1:7" x14ac:dyDescent="0.2">
      <c r="A605" s="100">
        <v>33011</v>
      </c>
      <c r="B605" s="99">
        <v>385.89999399999999</v>
      </c>
      <c r="C605" s="99">
        <v>385.89999399999999</v>
      </c>
      <c r="D605" s="99">
        <v>385.89999399999999</v>
      </c>
      <c r="E605" s="99">
        <v>385.89999399999999</v>
      </c>
      <c r="F605" s="99">
        <v>385.89999399999999</v>
      </c>
      <c r="G605" s="99">
        <v>0</v>
      </c>
    </row>
    <row r="606" spans="1:7" x14ac:dyDescent="0.2">
      <c r="A606" s="100">
        <v>33014</v>
      </c>
      <c r="B606" s="99">
        <v>389.64001500000001</v>
      </c>
      <c r="C606" s="99">
        <v>389.64001500000001</v>
      </c>
      <c r="D606" s="99">
        <v>389.64001500000001</v>
      </c>
      <c r="E606" s="99">
        <v>389.64001500000001</v>
      </c>
      <c r="F606" s="99">
        <v>389.64001500000001</v>
      </c>
      <c r="G606" s="99">
        <v>0</v>
      </c>
    </row>
    <row r="607" spans="1:7" x14ac:dyDescent="0.2">
      <c r="A607" s="100">
        <v>33015</v>
      </c>
      <c r="B607" s="99">
        <v>390.32998700000002</v>
      </c>
      <c r="C607" s="99">
        <v>390.32998700000002</v>
      </c>
      <c r="D607" s="99">
        <v>390.32998700000002</v>
      </c>
      <c r="E607" s="99">
        <v>390.32998700000002</v>
      </c>
      <c r="F607" s="99">
        <v>390.32998700000002</v>
      </c>
      <c r="G607" s="99">
        <v>0</v>
      </c>
    </row>
    <row r="608" spans="1:7" x14ac:dyDescent="0.2">
      <c r="A608" s="100">
        <v>33016</v>
      </c>
      <c r="B608" s="99">
        <v>391.27999899999998</v>
      </c>
      <c r="C608" s="99">
        <v>391.27999899999998</v>
      </c>
      <c r="D608" s="99">
        <v>391.27999899999998</v>
      </c>
      <c r="E608" s="99">
        <v>391.27999899999998</v>
      </c>
      <c r="F608" s="99">
        <v>391.27999899999998</v>
      </c>
      <c r="G608" s="99">
        <v>0</v>
      </c>
    </row>
    <row r="609" spans="1:7" x14ac:dyDescent="0.2">
      <c r="A609" s="100">
        <v>33017</v>
      </c>
      <c r="B609" s="99">
        <v>390.36999500000002</v>
      </c>
      <c r="C609" s="99">
        <v>390.36999500000002</v>
      </c>
      <c r="D609" s="99">
        <v>390.36999500000002</v>
      </c>
      <c r="E609" s="99">
        <v>390.36999500000002</v>
      </c>
      <c r="F609" s="99">
        <v>390.36999500000002</v>
      </c>
      <c r="G609" s="99">
        <v>0</v>
      </c>
    </row>
    <row r="610" spans="1:7" x14ac:dyDescent="0.2">
      <c r="A610" s="100">
        <v>33018</v>
      </c>
      <c r="B610" s="99">
        <v>386.38000499999998</v>
      </c>
      <c r="C610" s="99">
        <v>386.38000499999998</v>
      </c>
      <c r="D610" s="99">
        <v>386.38000499999998</v>
      </c>
      <c r="E610" s="99">
        <v>386.38000499999998</v>
      </c>
      <c r="F610" s="99">
        <v>386.38000499999998</v>
      </c>
      <c r="G610" s="99">
        <v>0</v>
      </c>
    </row>
    <row r="611" spans="1:7" x14ac:dyDescent="0.2">
      <c r="A611" s="100">
        <v>33022</v>
      </c>
      <c r="B611" s="99">
        <v>393.07998700000002</v>
      </c>
      <c r="C611" s="99">
        <v>393.07998700000002</v>
      </c>
      <c r="D611" s="99">
        <v>393.07998700000002</v>
      </c>
      <c r="E611" s="99">
        <v>393.07998700000002</v>
      </c>
      <c r="F611" s="99">
        <v>393.07998700000002</v>
      </c>
      <c r="G611" s="99">
        <v>0</v>
      </c>
    </row>
    <row r="612" spans="1:7" x14ac:dyDescent="0.2">
      <c r="A612" s="100">
        <v>33023</v>
      </c>
      <c r="B612" s="99">
        <v>393.32000699999998</v>
      </c>
      <c r="C612" s="99">
        <v>393.32000699999998</v>
      </c>
      <c r="D612" s="99">
        <v>393.32000699999998</v>
      </c>
      <c r="E612" s="99">
        <v>393.32000699999998</v>
      </c>
      <c r="F612" s="99">
        <v>393.32000699999998</v>
      </c>
      <c r="G612" s="99">
        <v>0</v>
      </c>
    </row>
    <row r="613" spans="1:7" x14ac:dyDescent="0.2">
      <c r="A613" s="100">
        <v>33024</v>
      </c>
      <c r="B613" s="99">
        <v>393.79998799999998</v>
      </c>
      <c r="C613" s="99">
        <v>393.79998799999998</v>
      </c>
      <c r="D613" s="99">
        <v>393.79998799999998</v>
      </c>
      <c r="E613" s="99">
        <v>393.79998799999998</v>
      </c>
      <c r="F613" s="99">
        <v>393.79998799999998</v>
      </c>
      <c r="G613" s="99">
        <v>0</v>
      </c>
    </row>
    <row r="614" spans="1:7" x14ac:dyDescent="0.2">
      <c r="A614" s="100">
        <v>33025</v>
      </c>
      <c r="B614" s="99">
        <v>395.94000199999999</v>
      </c>
      <c r="C614" s="99">
        <v>395.94000199999999</v>
      </c>
      <c r="D614" s="99">
        <v>395.94000199999999</v>
      </c>
      <c r="E614" s="99">
        <v>395.94000199999999</v>
      </c>
      <c r="F614" s="99">
        <v>395.94000199999999</v>
      </c>
      <c r="G614" s="99">
        <v>0</v>
      </c>
    </row>
    <row r="615" spans="1:7" x14ac:dyDescent="0.2">
      <c r="A615" s="100">
        <v>33028</v>
      </c>
      <c r="B615" s="99">
        <v>400.64001500000001</v>
      </c>
      <c r="C615" s="99">
        <v>400.64001500000001</v>
      </c>
      <c r="D615" s="99">
        <v>400.64001500000001</v>
      </c>
      <c r="E615" s="99">
        <v>400.64001500000001</v>
      </c>
      <c r="F615" s="99">
        <v>400.64001500000001</v>
      </c>
      <c r="G615" s="99">
        <v>0</v>
      </c>
    </row>
    <row r="616" spans="1:7" x14ac:dyDescent="0.2">
      <c r="A616" s="100">
        <v>33029</v>
      </c>
      <c r="B616" s="99">
        <v>399.85998499999999</v>
      </c>
      <c r="C616" s="99">
        <v>399.85998499999999</v>
      </c>
      <c r="D616" s="99">
        <v>399.85998499999999</v>
      </c>
      <c r="E616" s="99">
        <v>399.85998499999999</v>
      </c>
      <c r="F616" s="99">
        <v>399.85998499999999</v>
      </c>
      <c r="G616" s="99">
        <v>0</v>
      </c>
    </row>
    <row r="617" spans="1:7" x14ac:dyDescent="0.2">
      <c r="A617" s="100">
        <v>33030</v>
      </c>
      <c r="B617" s="99">
        <v>398.04998799999998</v>
      </c>
      <c r="C617" s="99">
        <v>398.04998799999998</v>
      </c>
      <c r="D617" s="99">
        <v>398.04998799999998</v>
      </c>
      <c r="E617" s="99">
        <v>398.04998799999998</v>
      </c>
      <c r="F617" s="99">
        <v>398.04998799999998</v>
      </c>
      <c r="G617" s="99">
        <v>0</v>
      </c>
    </row>
    <row r="618" spans="1:7" x14ac:dyDescent="0.2">
      <c r="A618" s="100">
        <v>33031</v>
      </c>
      <c r="B618" s="99">
        <v>396.08999599999999</v>
      </c>
      <c r="C618" s="99">
        <v>396.08999599999999</v>
      </c>
      <c r="D618" s="99">
        <v>396.08999599999999</v>
      </c>
      <c r="E618" s="99">
        <v>396.08999599999999</v>
      </c>
      <c r="F618" s="99">
        <v>396.08999599999999</v>
      </c>
      <c r="G618" s="99">
        <v>0</v>
      </c>
    </row>
    <row r="619" spans="1:7" x14ac:dyDescent="0.2">
      <c r="A619" s="100">
        <v>33032</v>
      </c>
      <c r="B619" s="99">
        <v>391.26001000000002</v>
      </c>
      <c r="C619" s="99">
        <v>391.26001000000002</v>
      </c>
      <c r="D619" s="99">
        <v>391.26001000000002</v>
      </c>
      <c r="E619" s="99">
        <v>391.26001000000002</v>
      </c>
      <c r="F619" s="99">
        <v>391.26001000000002</v>
      </c>
      <c r="G619" s="99">
        <v>0</v>
      </c>
    </row>
    <row r="620" spans="1:7" x14ac:dyDescent="0.2">
      <c r="A620" s="100">
        <v>33035</v>
      </c>
      <c r="B620" s="99">
        <v>394.60998499999999</v>
      </c>
      <c r="C620" s="99">
        <v>394.60998499999999</v>
      </c>
      <c r="D620" s="99">
        <v>394.60998499999999</v>
      </c>
      <c r="E620" s="99">
        <v>394.60998499999999</v>
      </c>
      <c r="F620" s="99">
        <v>394.60998499999999</v>
      </c>
      <c r="G620" s="99">
        <v>0</v>
      </c>
    </row>
    <row r="621" spans="1:7" x14ac:dyDescent="0.2">
      <c r="A621" s="100">
        <v>33036</v>
      </c>
      <c r="B621" s="99">
        <v>399.67001299999998</v>
      </c>
      <c r="C621" s="99">
        <v>399.67001299999998</v>
      </c>
      <c r="D621" s="99">
        <v>399.67001299999998</v>
      </c>
      <c r="E621" s="99">
        <v>399.67001299999998</v>
      </c>
      <c r="F621" s="99">
        <v>399.67001299999998</v>
      </c>
      <c r="G621" s="99">
        <v>0</v>
      </c>
    </row>
    <row r="622" spans="1:7" x14ac:dyDescent="0.2">
      <c r="A622" s="100">
        <v>33037</v>
      </c>
      <c r="B622" s="99">
        <v>398.209991</v>
      </c>
      <c r="C622" s="99">
        <v>398.209991</v>
      </c>
      <c r="D622" s="99">
        <v>398.209991</v>
      </c>
      <c r="E622" s="99">
        <v>398.209991</v>
      </c>
      <c r="F622" s="99">
        <v>398.209991</v>
      </c>
      <c r="G622" s="99">
        <v>0</v>
      </c>
    </row>
    <row r="623" spans="1:7" x14ac:dyDescent="0.2">
      <c r="A623" s="100">
        <v>33038</v>
      </c>
      <c r="B623" s="99">
        <v>396.040009</v>
      </c>
      <c r="C623" s="99">
        <v>396.040009</v>
      </c>
      <c r="D623" s="99">
        <v>396.040009</v>
      </c>
      <c r="E623" s="99">
        <v>396.040009</v>
      </c>
      <c r="F623" s="99">
        <v>396.040009</v>
      </c>
      <c r="G623" s="99">
        <v>0</v>
      </c>
    </row>
    <row r="624" spans="1:7" x14ac:dyDescent="0.2">
      <c r="A624" s="100">
        <v>33039</v>
      </c>
      <c r="B624" s="99">
        <v>396.05999800000001</v>
      </c>
      <c r="C624" s="99">
        <v>396.05999800000001</v>
      </c>
      <c r="D624" s="99">
        <v>396.05999800000001</v>
      </c>
      <c r="E624" s="99">
        <v>396.05999800000001</v>
      </c>
      <c r="F624" s="99">
        <v>396.05999800000001</v>
      </c>
      <c r="G624" s="99">
        <v>0</v>
      </c>
    </row>
    <row r="625" spans="1:7" x14ac:dyDescent="0.2">
      <c r="A625" s="100">
        <v>33042</v>
      </c>
      <c r="B625" s="99">
        <v>389.5</v>
      </c>
      <c r="C625" s="99">
        <v>389.5</v>
      </c>
      <c r="D625" s="99">
        <v>389.5</v>
      </c>
      <c r="E625" s="99">
        <v>389.5</v>
      </c>
      <c r="F625" s="99">
        <v>389.5</v>
      </c>
      <c r="G625" s="99">
        <v>0</v>
      </c>
    </row>
    <row r="626" spans="1:7" x14ac:dyDescent="0.2">
      <c r="A626" s="100">
        <v>33043</v>
      </c>
      <c r="B626" s="99">
        <v>391.26998900000001</v>
      </c>
      <c r="C626" s="99">
        <v>391.26998900000001</v>
      </c>
      <c r="D626" s="99">
        <v>391.26998900000001</v>
      </c>
      <c r="E626" s="99">
        <v>391.26998900000001</v>
      </c>
      <c r="F626" s="99">
        <v>391.26998900000001</v>
      </c>
      <c r="G626" s="99">
        <v>0</v>
      </c>
    </row>
    <row r="627" spans="1:7" x14ac:dyDescent="0.2">
      <c r="A627" s="100">
        <v>33044</v>
      </c>
      <c r="B627" s="99">
        <v>391.959991</v>
      </c>
      <c r="C627" s="99">
        <v>391.959991</v>
      </c>
      <c r="D627" s="99">
        <v>391.959991</v>
      </c>
      <c r="E627" s="99">
        <v>391.959991</v>
      </c>
      <c r="F627" s="99">
        <v>391.959991</v>
      </c>
      <c r="G627" s="99">
        <v>0</v>
      </c>
    </row>
    <row r="628" spans="1:7" x14ac:dyDescent="0.2">
      <c r="A628" s="100">
        <v>33045</v>
      </c>
      <c r="B628" s="99">
        <v>393.459991</v>
      </c>
      <c r="C628" s="99">
        <v>393.459991</v>
      </c>
      <c r="D628" s="99">
        <v>393.459991</v>
      </c>
      <c r="E628" s="99">
        <v>393.459991</v>
      </c>
      <c r="F628" s="99">
        <v>393.459991</v>
      </c>
      <c r="G628" s="99">
        <v>0</v>
      </c>
    </row>
    <row r="629" spans="1:7" x14ac:dyDescent="0.2">
      <c r="A629" s="100">
        <v>33046</v>
      </c>
      <c r="B629" s="99">
        <v>387.959991</v>
      </c>
      <c r="C629" s="99">
        <v>387.959991</v>
      </c>
      <c r="D629" s="99">
        <v>387.959991</v>
      </c>
      <c r="E629" s="99">
        <v>387.959991</v>
      </c>
      <c r="F629" s="99">
        <v>387.959991</v>
      </c>
      <c r="G629" s="99">
        <v>0</v>
      </c>
    </row>
    <row r="630" spans="1:7" x14ac:dyDescent="0.2">
      <c r="A630" s="100">
        <v>33049</v>
      </c>
      <c r="B630" s="99">
        <v>384.77999899999998</v>
      </c>
      <c r="C630" s="99">
        <v>384.77999899999998</v>
      </c>
      <c r="D630" s="99">
        <v>384.77999899999998</v>
      </c>
      <c r="E630" s="99">
        <v>384.77999899999998</v>
      </c>
      <c r="F630" s="99">
        <v>384.77999899999998</v>
      </c>
      <c r="G630" s="99">
        <v>0</v>
      </c>
    </row>
    <row r="631" spans="1:7" x14ac:dyDescent="0.2">
      <c r="A631" s="100">
        <v>33050</v>
      </c>
      <c r="B631" s="99">
        <v>384.51998900000001</v>
      </c>
      <c r="C631" s="99">
        <v>384.51998900000001</v>
      </c>
      <c r="D631" s="99">
        <v>384.51998900000001</v>
      </c>
      <c r="E631" s="99">
        <v>384.51998900000001</v>
      </c>
      <c r="F631" s="99">
        <v>384.51998900000001</v>
      </c>
      <c r="G631" s="99">
        <v>0</v>
      </c>
    </row>
    <row r="632" spans="1:7" x14ac:dyDescent="0.2">
      <c r="A632" s="100">
        <v>33051</v>
      </c>
      <c r="B632" s="99">
        <v>387.89001500000001</v>
      </c>
      <c r="C632" s="99">
        <v>387.89001500000001</v>
      </c>
      <c r="D632" s="99">
        <v>387.89001500000001</v>
      </c>
      <c r="E632" s="99">
        <v>387.89001500000001</v>
      </c>
      <c r="F632" s="99">
        <v>387.89001500000001</v>
      </c>
      <c r="G632" s="99">
        <v>0</v>
      </c>
    </row>
    <row r="633" spans="1:7" x14ac:dyDescent="0.2">
      <c r="A633" s="100">
        <v>33052</v>
      </c>
      <c r="B633" s="99">
        <v>390.64001500000001</v>
      </c>
      <c r="C633" s="99">
        <v>390.64001500000001</v>
      </c>
      <c r="D633" s="99">
        <v>390.64001500000001</v>
      </c>
      <c r="E633" s="99">
        <v>390.64001500000001</v>
      </c>
      <c r="F633" s="99">
        <v>390.64001500000001</v>
      </c>
      <c r="G633" s="99">
        <v>0</v>
      </c>
    </row>
    <row r="634" spans="1:7" x14ac:dyDescent="0.2">
      <c r="A634" s="100">
        <v>33053</v>
      </c>
      <c r="B634" s="99">
        <v>391.14001500000001</v>
      </c>
      <c r="C634" s="99">
        <v>391.14001500000001</v>
      </c>
      <c r="D634" s="99">
        <v>391.14001500000001</v>
      </c>
      <c r="E634" s="99">
        <v>391.14001500000001</v>
      </c>
      <c r="F634" s="99">
        <v>391.14001500000001</v>
      </c>
      <c r="G634" s="99">
        <v>0</v>
      </c>
    </row>
    <row r="635" spans="1:7" x14ac:dyDescent="0.2">
      <c r="A635" s="100">
        <v>33056</v>
      </c>
      <c r="B635" s="99">
        <v>392.80999800000001</v>
      </c>
      <c r="C635" s="99">
        <v>392.80999800000001</v>
      </c>
      <c r="D635" s="99">
        <v>392.80999800000001</v>
      </c>
      <c r="E635" s="99">
        <v>392.80999800000001</v>
      </c>
      <c r="F635" s="99">
        <v>392.80999800000001</v>
      </c>
      <c r="G635" s="99">
        <v>0</v>
      </c>
    </row>
    <row r="636" spans="1:7" x14ac:dyDescent="0.2">
      <c r="A636" s="100">
        <v>33057</v>
      </c>
      <c r="B636" s="99">
        <v>393.66000400000001</v>
      </c>
      <c r="C636" s="99">
        <v>393.66000400000001</v>
      </c>
      <c r="D636" s="99">
        <v>393.66000400000001</v>
      </c>
      <c r="E636" s="99">
        <v>393.66000400000001</v>
      </c>
      <c r="F636" s="99">
        <v>393.66000400000001</v>
      </c>
      <c r="G636" s="99">
        <v>0</v>
      </c>
    </row>
    <row r="637" spans="1:7" x14ac:dyDescent="0.2">
      <c r="A637" s="100">
        <v>33059</v>
      </c>
      <c r="B637" s="99">
        <v>388.82000699999998</v>
      </c>
      <c r="C637" s="99">
        <v>388.82000699999998</v>
      </c>
      <c r="D637" s="99">
        <v>388.82000699999998</v>
      </c>
      <c r="E637" s="99">
        <v>388.82000699999998</v>
      </c>
      <c r="F637" s="99">
        <v>388.82000699999998</v>
      </c>
      <c r="G637" s="99">
        <v>0</v>
      </c>
    </row>
    <row r="638" spans="1:7" x14ac:dyDescent="0.2">
      <c r="A638" s="100">
        <v>33060</v>
      </c>
      <c r="B638" s="99">
        <v>391.82000699999998</v>
      </c>
      <c r="C638" s="99">
        <v>391.82000699999998</v>
      </c>
      <c r="D638" s="99">
        <v>391.82000699999998</v>
      </c>
      <c r="E638" s="99">
        <v>391.82000699999998</v>
      </c>
      <c r="F638" s="99">
        <v>391.82000699999998</v>
      </c>
      <c r="G638" s="99">
        <v>0</v>
      </c>
    </row>
    <row r="639" spans="1:7" x14ac:dyDescent="0.2">
      <c r="A639" s="100">
        <v>33063</v>
      </c>
      <c r="B639" s="99">
        <v>393.04998799999998</v>
      </c>
      <c r="C639" s="99">
        <v>393.04998799999998</v>
      </c>
      <c r="D639" s="99">
        <v>393.04998799999998</v>
      </c>
      <c r="E639" s="99">
        <v>393.04998799999998</v>
      </c>
      <c r="F639" s="99">
        <v>393.04998799999998</v>
      </c>
      <c r="G639" s="99">
        <v>0</v>
      </c>
    </row>
    <row r="640" spans="1:7" x14ac:dyDescent="0.2">
      <c r="A640" s="100">
        <v>33064</v>
      </c>
      <c r="B640" s="99">
        <v>389.75</v>
      </c>
      <c r="C640" s="99">
        <v>389.75</v>
      </c>
      <c r="D640" s="99">
        <v>389.75</v>
      </c>
      <c r="E640" s="99">
        <v>389.75</v>
      </c>
      <c r="F640" s="99">
        <v>389.75</v>
      </c>
      <c r="G640" s="99">
        <v>0</v>
      </c>
    </row>
    <row r="641" spans="1:7" x14ac:dyDescent="0.2">
      <c r="A641" s="100">
        <v>33065</v>
      </c>
      <c r="B641" s="99">
        <v>394.92999300000002</v>
      </c>
      <c r="C641" s="99">
        <v>394.92999300000002</v>
      </c>
      <c r="D641" s="99">
        <v>394.92999300000002</v>
      </c>
      <c r="E641" s="99">
        <v>394.92999300000002</v>
      </c>
      <c r="F641" s="99">
        <v>394.92999300000002</v>
      </c>
      <c r="G641" s="99">
        <v>0</v>
      </c>
    </row>
    <row r="642" spans="1:7" x14ac:dyDescent="0.2">
      <c r="A642" s="100">
        <v>33066</v>
      </c>
      <c r="B642" s="99">
        <v>399.52999899999998</v>
      </c>
      <c r="C642" s="99">
        <v>399.52999899999998</v>
      </c>
      <c r="D642" s="99">
        <v>399.52999899999998</v>
      </c>
      <c r="E642" s="99">
        <v>399.52999899999998</v>
      </c>
      <c r="F642" s="99">
        <v>399.52999899999998</v>
      </c>
      <c r="G642" s="99">
        <v>0</v>
      </c>
    </row>
    <row r="643" spans="1:7" x14ac:dyDescent="0.2">
      <c r="A643" s="100">
        <v>33067</v>
      </c>
      <c r="B643" s="99">
        <v>401.57998700000002</v>
      </c>
      <c r="C643" s="99">
        <v>401.57998700000002</v>
      </c>
      <c r="D643" s="99">
        <v>401.57998700000002</v>
      </c>
      <c r="E643" s="99">
        <v>401.57998700000002</v>
      </c>
      <c r="F643" s="99">
        <v>401.57998700000002</v>
      </c>
      <c r="G643" s="99">
        <v>0</v>
      </c>
    </row>
    <row r="644" spans="1:7" x14ac:dyDescent="0.2">
      <c r="A644" s="100">
        <v>33070</v>
      </c>
      <c r="B644" s="99">
        <v>403.459991</v>
      </c>
      <c r="C644" s="99">
        <v>403.459991</v>
      </c>
      <c r="D644" s="99">
        <v>403.459991</v>
      </c>
      <c r="E644" s="99">
        <v>403.459991</v>
      </c>
      <c r="F644" s="99">
        <v>403.459991</v>
      </c>
      <c r="G644" s="99">
        <v>0</v>
      </c>
    </row>
    <row r="645" spans="1:7" x14ac:dyDescent="0.2">
      <c r="A645" s="100">
        <v>33071</v>
      </c>
      <c r="B645" s="99">
        <v>401.89999399999999</v>
      </c>
      <c r="C645" s="99">
        <v>401.89999399999999</v>
      </c>
      <c r="D645" s="99">
        <v>401.89999399999999</v>
      </c>
      <c r="E645" s="99">
        <v>401.89999399999999</v>
      </c>
      <c r="F645" s="99">
        <v>401.89999399999999</v>
      </c>
      <c r="G645" s="99">
        <v>0</v>
      </c>
    </row>
    <row r="646" spans="1:7" x14ac:dyDescent="0.2">
      <c r="A646" s="100">
        <v>33072</v>
      </c>
      <c r="B646" s="99">
        <v>398.30999800000001</v>
      </c>
      <c r="C646" s="99">
        <v>398.30999800000001</v>
      </c>
      <c r="D646" s="99">
        <v>398.30999800000001</v>
      </c>
      <c r="E646" s="99">
        <v>398.30999800000001</v>
      </c>
      <c r="F646" s="99">
        <v>398.30999800000001</v>
      </c>
      <c r="G646" s="99">
        <v>0</v>
      </c>
    </row>
    <row r="647" spans="1:7" x14ac:dyDescent="0.2">
      <c r="A647" s="100">
        <v>33073</v>
      </c>
      <c r="B647" s="99">
        <v>399.51998900000001</v>
      </c>
      <c r="C647" s="99">
        <v>399.51998900000001</v>
      </c>
      <c r="D647" s="99">
        <v>399.51998900000001</v>
      </c>
      <c r="E647" s="99">
        <v>399.51998900000001</v>
      </c>
      <c r="F647" s="99">
        <v>399.51998900000001</v>
      </c>
      <c r="G647" s="99">
        <v>0</v>
      </c>
    </row>
    <row r="648" spans="1:7" x14ac:dyDescent="0.2">
      <c r="A648" s="100">
        <v>33074</v>
      </c>
      <c r="B648" s="99">
        <v>395.459991</v>
      </c>
      <c r="C648" s="99">
        <v>395.459991</v>
      </c>
      <c r="D648" s="99">
        <v>395.459991</v>
      </c>
      <c r="E648" s="99">
        <v>395.459991</v>
      </c>
      <c r="F648" s="99">
        <v>395.459991</v>
      </c>
      <c r="G648" s="99">
        <v>0</v>
      </c>
    </row>
    <row r="649" spans="1:7" x14ac:dyDescent="0.2">
      <c r="A649" s="100">
        <v>33077</v>
      </c>
      <c r="B649" s="99">
        <v>388.60998499999999</v>
      </c>
      <c r="C649" s="99">
        <v>388.60998499999999</v>
      </c>
      <c r="D649" s="99">
        <v>388.60998499999999</v>
      </c>
      <c r="E649" s="99">
        <v>388.60998499999999</v>
      </c>
      <c r="F649" s="99">
        <v>388.60998499999999</v>
      </c>
      <c r="G649" s="99">
        <v>0</v>
      </c>
    </row>
    <row r="650" spans="1:7" x14ac:dyDescent="0.2">
      <c r="A650" s="100">
        <v>33078</v>
      </c>
      <c r="B650" s="99">
        <v>389.14001500000001</v>
      </c>
      <c r="C650" s="99">
        <v>389.14001500000001</v>
      </c>
      <c r="D650" s="99">
        <v>389.14001500000001</v>
      </c>
      <c r="E650" s="99">
        <v>389.14001500000001</v>
      </c>
      <c r="F650" s="99">
        <v>389.14001500000001</v>
      </c>
      <c r="G650" s="99">
        <v>0</v>
      </c>
    </row>
    <row r="651" spans="1:7" x14ac:dyDescent="0.2">
      <c r="A651" s="100">
        <v>33079</v>
      </c>
      <c r="B651" s="99">
        <v>390.58999599999999</v>
      </c>
      <c r="C651" s="99">
        <v>390.58999599999999</v>
      </c>
      <c r="D651" s="99">
        <v>390.58999599999999</v>
      </c>
      <c r="E651" s="99">
        <v>390.58999599999999</v>
      </c>
      <c r="F651" s="99">
        <v>390.58999599999999</v>
      </c>
      <c r="G651" s="99">
        <v>0</v>
      </c>
    </row>
    <row r="652" spans="1:7" x14ac:dyDescent="0.2">
      <c r="A652" s="100">
        <v>33080</v>
      </c>
      <c r="B652" s="99">
        <v>389.32998700000002</v>
      </c>
      <c r="C652" s="99">
        <v>389.32998700000002</v>
      </c>
      <c r="D652" s="99">
        <v>389.32998700000002</v>
      </c>
      <c r="E652" s="99">
        <v>389.32998700000002</v>
      </c>
      <c r="F652" s="99">
        <v>389.32998700000002</v>
      </c>
      <c r="G652" s="99">
        <v>0</v>
      </c>
    </row>
    <row r="653" spans="1:7" x14ac:dyDescent="0.2">
      <c r="A653" s="100">
        <v>33081</v>
      </c>
      <c r="B653" s="99">
        <v>386.70001200000002</v>
      </c>
      <c r="C653" s="99">
        <v>386.70001200000002</v>
      </c>
      <c r="D653" s="99">
        <v>386.70001200000002</v>
      </c>
      <c r="E653" s="99">
        <v>386.70001200000002</v>
      </c>
      <c r="F653" s="99">
        <v>386.70001200000002</v>
      </c>
      <c r="G653" s="99">
        <v>0</v>
      </c>
    </row>
    <row r="654" spans="1:7" x14ac:dyDescent="0.2">
      <c r="A654" s="100">
        <v>33084</v>
      </c>
      <c r="B654" s="99">
        <v>389.10000600000001</v>
      </c>
      <c r="C654" s="99">
        <v>389.10000600000001</v>
      </c>
      <c r="D654" s="99">
        <v>389.10000600000001</v>
      </c>
      <c r="E654" s="99">
        <v>389.10000600000001</v>
      </c>
      <c r="F654" s="99">
        <v>389.10000600000001</v>
      </c>
      <c r="G654" s="99">
        <v>0</v>
      </c>
    </row>
    <row r="655" spans="1:7" x14ac:dyDescent="0.2">
      <c r="A655" s="100">
        <v>33085</v>
      </c>
      <c r="B655" s="99">
        <v>389.89001500000001</v>
      </c>
      <c r="C655" s="99">
        <v>389.89001500000001</v>
      </c>
      <c r="D655" s="99">
        <v>389.89001500000001</v>
      </c>
      <c r="E655" s="99">
        <v>389.89001500000001</v>
      </c>
      <c r="F655" s="99">
        <v>389.89001500000001</v>
      </c>
      <c r="G655" s="99">
        <v>0</v>
      </c>
    </row>
    <row r="656" spans="1:7" x14ac:dyDescent="0.2">
      <c r="A656" s="100">
        <v>33086</v>
      </c>
      <c r="B656" s="99">
        <v>389.22000100000002</v>
      </c>
      <c r="C656" s="99">
        <v>389.22000100000002</v>
      </c>
      <c r="D656" s="99">
        <v>389.22000100000002</v>
      </c>
      <c r="E656" s="99">
        <v>389.22000100000002</v>
      </c>
      <c r="F656" s="99">
        <v>389.22000100000002</v>
      </c>
      <c r="G656" s="99">
        <v>0</v>
      </c>
    </row>
    <row r="657" spans="1:7" x14ac:dyDescent="0.2">
      <c r="A657" s="100">
        <v>33087</v>
      </c>
      <c r="B657" s="99">
        <v>384.85998499999999</v>
      </c>
      <c r="C657" s="99">
        <v>384.85998499999999</v>
      </c>
      <c r="D657" s="99">
        <v>384.85998499999999</v>
      </c>
      <c r="E657" s="99">
        <v>384.85998499999999</v>
      </c>
      <c r="F657" s="99">
        <v>384.85998499999999</v>
      </c>
      <c r="G657" s="99">
        <v>0</v>
      </c>
    </row>
    <row r="658" spans="1:7" x14ac:dyDescent="0.2">
      <c r="A658" s="100">
        <v>33088</v>
      </c>
      <c r="B658" s="99">
        <v>377.67001299999998</v>
      </c>
      <c r="C658" s="99">
        <v>377.67001299999998</v>
      </c>
      <c r="D658" s="99">
        <v>377.67001299999998</v>
      </c>
      <c r="E658" s="99">
        <v>377.67001299999998</v>
      </c>
      <c r="F658" s="99">
        <v>377.67001299999998</v>
      </c>
      <c r="G658" s="99">
        <v>0</v>
      </c>
    </row>
    <row r="659" spans="1:7" x14ac:dyDescent="0.2">
      <c r="A659" s="100">
        <v>33091</v>
      </c>
      <c r="B659" s="99">
        <v>366.51001000000002</v>
      </c>
      <c r="C659" s="99">
        <v>366.51001000000002</v>
      </c>
      <c r="D659" s="99">
        <v>366.51001000000002</v>
      </c>
      <c r="E659" s="99">
        <v>366.51001000000002</v>
      </c>
      <c r="F659" s="99">
        <v>366.51001000000002</v>
      </c>
      <c r="G659" s="99">
        <v>0</v>
      </c>
    </row>
    <row r="660" spans="1:7" x14ac:dyDescent="0.2">
      <c r="A660" s="100">
        <v>33092</v>
      </c>
      <c r="B660" s="99">
        <v>367.10998499999999</v>
      </c>
      <c r="C660" s="99">
        <v>367.10998499999999</v>
      </c>
      <c r="D660" s="99">
        <v>367.10998499999999</v>
      </c>
      <c r="E660" s="99">
        <v>367.10998499999999</v>
      </c>
      <c r="F660" s="99">
        <v>367.10998499999999</v>
      </c>
      <c r="G660" s="99">
        <v>0</v>
      </c>
    </row>
    <row r="661" spans="1:7" x14ac:dyDescent="0.2">
      <c r="A661" s="100">
        <v>33093</v>
      </c>
      <c r="B661" s="99">
        <v>370.98001099999999</v>
      </c>
      <c r="C661" s="99">
        <v>370.98001099999999</v>
      </c>
      <c r="D661" s="99">
        <v>370.98001099999999</v>
      </c>
      <c r="E661" s="99">
        <v>370.98001099999999</v>
      </c>
      <c r="F661" s="99">
        <v>370.98001099999999</v>
      </c>
      <c r="G661" s="99">
        <v>0</v>
      </c>
    </row>
    <row r="662" spans="1:7" x14ac:dyDescent="0.2">
      <c r="A662" s="100">
        <v>33094</v>
      </c>
      <c r="B662" s="99">
        <v>372.80999800000001</v>
      </c>
      <c r="C662" s="99">
        <v>372.80999800000001</v>
      </c>
      <c r="D662" s="99">
        <v>372.80999800000001</v>
      </c>
      <c r="E662" s="99">
        <v>372.80999800000001</v>
      </c>
      <c r="F662" s="99">
        <v>372.80999800000001</v>
      </c>
      <c r="G662" s="99">
        <v>0</v>
      </c>
    </row>
    <row r="663" spans="1:7" x14ac:dyDescent="0.2">
      <c r="A663" s="100">
        <v>33095</v>
      </c>
      <c r="B663" s="99">
        <v>368.07000699999998</v>
      </c>
      <c r="C663" s="99">
        <v>368.07000699999998</v>
      </c>
      <c r="D663" s="99">
        <v>368.07000699999998</v>
      </c>
      <c r="E663" s="99">
        <v>368.07000699999998</v>
      </c>
      <c r="F663" s="99">
        <v>368.07000699999998</v>
      </c>
      <c r="G663" s="99">
        <v>0</v>
      </c>
    </row>
    <row r="664" spans="1:7" x14ac:dyDescent="0.2">
      <c r="A664" s="100">
        <v>33098</v>
      </c>
      <c r="B664" s="99">
        <v>371.82998700000002</v>
      </c>
      <c r="C664" s="99">
        <v>371.82998700000002</v>
      </c>
      <c r="D664" s="99">
        <v>371.82998700000002</v>
      </c>
      <c r="E664" s="99">
        <v>371.82998700000002</v>
      </c>
      <c r="F664" s="99">
        <v>371.82998700000002</v>
      </c>
      <c r="G664" s="99">
        <v>0</v>
      </c>
    </row>
    <row r="665" spans="1:7" x14ac:dyDescent="0.2">
      <c r="A665" s="100">
        <v>33099</v>
      </c>
      <c r="B665" s="99">
        <v>372.48998999999998</v>
      </c>
      <c r="C665" s="99">
        <v>372.48998999999998</v>
      </c>
      <c r="D665" s="99">
        <v>372.48998999999998</v>
      </c>
      <c r="E665" s="99">
        <v>372.48998999999998</v>
      </c>
      <c r="F665" s="99">
        <v>372.48998999999998</v>
      </c>
      <c r="G665" s="99">
        <v>0</v>
      </c>
    </row>
    <row r="666" spans="1:7" x14ac:dyDescent="0.2">
      <c r="A666" s="100">
        <v>33100</v>
      </c>
      <c r="B666" s="99">
        <v>373.25</v>
      </c>
      <c r="C666" s="99">
        <v>373.25</v>
      </c>
      <c r="D666" s="99">
        <v>373.25</v>
      </c>
      <c r="E666" s="99">
        <v>373.25</v>
      </c>
      <c r="F666" s="99">
        <v>373.25</v>
      </c>
      <c r="G666" s="99">
        <v>0</v>
      </c>
    </row>
    <row r="667" spans="1:7" x14ac:dyDescent="0.2">
      <c r="A667" s="100">
        <v>33101</v>
      </c>
      <c r="B667" s="99">
        <v>364.91000400000001</v>
      </c>
      <c r="C667" s="99">
        <v>364.91000400000001</v>
      </c>
      <c r="D667" s="99">
        <v>364.91000400000001</v>
      </c>
      <c r="E667" s="99">
        <v>364.91000400000001</v>
      </c>
      <c r="F667" s="99">
        <v>364.91000400000001</v>
      </c>
      <c r="G667" s="99">
        <v>0</v>
      </c>
    </row>
    <row r="668" spans="1:7" x14ac:dyDescent="0.2">
      <c r="A668" s="100">
        <v>33102</v>
      </c>
      <c r="B668" s="99">
        <v>359.89999399999999</v>
      </c>
      <c r="C668" s="99">
        <v>359.89999399999999</v>
      </c>
      <c r="D668" s="99">
        <v>359.89999399999999</v>
      </c>
      <c r="E668" s="99">
        <v>359.89999399999999</v>
      </c>
      <c r="F668" s="99">
        <v>359.89999399999999</v>
      </c>
      <c r="G668" s="99">
        <v>0</v>
      </c>
    </row>
    <row r="669" spans="1:7" x14ac:dyDescent="0.2">
      <c r="A669" s="100">
        <v>33105</v>
      </c>
      <c r="B669" s="99">
        <v>360.72000100000002</v>
      </c>
      <c r="C669" s="99">
        <v>360.72000100000002</v>
      </c>
      <c r="D669" s="99">
        <v>360.72000100000002</v>
      </c>
      <c r="E669" s="99">
        <v>360.72000100000002</v>
      </c>
      <c r="F669" s="99">
        <v>360.72000100000002</v>
      </c>
      <c r="G669" s="99">
        <v>0</v>
      </c>
    </row>
    <row r="670" spans="1:7" x14ac:dyDescent="0.2">
      <c r="A670" s="100">
        <v>33106</v>
      </c>
      <c r="B670" s="99">
        <v>353.459991</v>
      </c>
      <c r="C670" s="99">
        <v>353.459991</v>
      </c>
      <c r="D670" s="99">
        <v>353.459991</v>
      </c>
      <c r="E670" s="99">
        <v>353.459991</v>
      </c>
      <c r="F670" s="99">
        <v>353.459991</v>
      </c>
      <c r="G670" s="99">
        <v>0</v>
      </c>
    </row>
    <row r="671" spans="1:7" x14ac:dyDescent="0.2">
      <c r="A671" s="100">
        <v>33107</v>
      </c>
      <c r="B671" s="99">
        <v>347.64001500000001</v>
      </c>
      <c r="C671" s="99">
        <v>347.64001500000001</v>
      </c>
      <c r="D671" s="99">
        <v>347.64001500000001</v>
      </c>
      <c r="E671" s="99">
        <v>347.64001500000001</v>
      </c>
      <c r="F671" s="99">
        <v>347.64001500000001</v>
      </c>
      <c r="G671" s="99">
        <v>0</v>
      </c>
    </row>
    <row r="672" spans="1:7" x14ac:dyDescent="0.2">
      <c r="A672" s="100">
        <v>33108</v>
      </c>
      <c r="B672" s="99">
        <v>337.22000100000002</v>
      </c>
      <c r="C672" s="99">
        <v>337.22000100000002</v>
      </c>
      <c r="D672" s="99">
        <v>337.22000100000002</v>
      </c>
      <c r="E672" s="99">
        <v>337.22000100000002</v>
      </c>
      <c r="F672" s="99">
        <v>337.22000100000002</v>
      </c>
      <c r="G672" s="99">
        <v>0</v>
      </c>
    </row>
    <row r="673" spans="1:7" x14ac:dyDescent="0.2">
      <c r="A673" s="100">
        <v>33109</v>
      </c>
      <c r="B673" s="99">
        <v>342.10998499999999</v>
      </c>
      <c r="C673" s="99">
        <v>342.10998499999999</v>
      </c>
      <c r="D673" s="99">
        <v>342.10998499999999</v>
      </c>
      <c r="E673" s="99">
        <v>342.10998499999999</v>
      </c>
      <c r="F673" s="99">
        <v>342.10998499999999</v>
      </c>
      <c r="G673" s="99">
        <v>0</v>
      </c>
    </row>
    <row r="674" spans="1:7" x14ac:dyDescent="0.2">
      <c r="A674" s="100">
        <v>33112</v>
      </c>
      <c r="B674" s="99">
        <v>353.14999399999999</v>
      </c>
      <c r="C674" s="99">
        <v>353.14999399999999</v>
      </c>
      <c r="D674" s="99">
        <v>353.14999399999999</v>
      </c>
      <c r="E674" s="99">
        <v>353.14999399999999</v>
      </c>
      <c r="F674" s="99">
        <v>353.14999399999999</v>
      </c>
      <c r="G674" s="99">
        <v>0</v>
      </c>
    </row>
    <row r="675" spans="1:7" x14ac:dyDescent="0.2">
      <c r="A675" s="100">
        <v>33113</v>
      </c>
      <c r="B675" s="99">
        <v>353.17001299999998</v>
      </c>
      <c r="C675" s="99">
        <v>353.17001299999998</v>
      </c>
      <c r="D675" s="99">
        <v>353.17001299999998</v>
      </c>
      <c r="E675" s="99">
        <v>353.17001299999998</v>
      </c>
      <c r="F675" s="99">
        <v>353.17001299999998</v>
      </c>
      <c r="G675" s="99">
        <v>0</v>
      </c>
    </row>
    <row r="676" spans="1:7" x14ac:dyDescent="0.2">
      <c r="A676" s="100">
        <v>33114</v>
      </c>
      <c r="B676" s="99">
        <v>356.32998700000002</v>
      </c>
      <c r="C676" s="99">
        <v>356.32998700000002</v>
      </c>
      <c r="D676" s="99">
        <v>356.32998700000002</v>
      </c>
      <c r="E676" s="99">
        <v>356.32998700000002</v>
      </c>
      <c r="F676" s="99">
        <v>356.32998700000002</v>
      </c>
      <c r="G676" s="99">
        <v>0</v>
      </c>
    </row>
    <row r="677" spans="1:7" x14ac:dyDescent="0.2">
      <c r="A677" s="100">
        <v>33115</v>
      </c>
      <c r="B677" s="99">
        <v>350.30999800000001</v>
      </c>
      <c r="C677" s="99">
        <v>350.30999800000001</v>
      </c>
      <c r="D677" s="99">
        <v>350.30999800000001</v>
      </c>
      <c r="E677" s="99">
        <v>350.30999800000001</v>
      </c>
      <c r="F677" s="99">
        <v>350.30999800000001</v>
      </c>
      <c r="G677" s="99">
        <v>0</v>
      </c>
    </row>
    <row r="678" spans="1:7" x14ac:dyDescent="0.2">
      <c r="A678" s="100">
        <v>33116</v>
      </c>
      <c r="B678" s="99">
        <v>354.64999399999999</v>
      </c>
      <c r="C678" s="99">
        <v>354.64999399999999</v>
      </c>
      <c r="D678" s="99">
        <v>354.64999399999999</v>
      </c>
      <c r="E678" s="99">
        <v>354.64999399999999</v>
      </c>
      <c r="F678" s="99">
        <v>354.64999399999999</v>
      </c>
      <c r="G678" s="99">
        <v>0</v>
      </c>
    </row>
    <row r="679" spans="1:7" x14ac:dyDescent="0.2">
      <c r="A679" s="100">
        <v>33120</v>
      </c>
      <c r="B679" s="99">
        <v>355.32000699999998</v>
      </c>
      <c r="C679" s="99">
        <v>355.32000699999998</v>
      </c>
      <c r="D679" s="99">
        <v>355.32000699999998</v>
      </c>
      <c r="E679" s="99">
        <v>355.32000699999998</v>
      </c>
      <c r="F679" s="99">
        <v>355.32000699999998</v>
      </c>
      <c r="G679" s="99">
        <v>0</v>
      </c>
    </row>
    <row r="680" spans="1:7" x14ac:dyDescent="0.2">
      <c r="A680" s="100">
        <v>33121</v>
      </c>
      <c r="B680" s="99">
        <v>356.75</v>
      </c>
      <c r="C680" s="99">
        <v>356.75</v>
      </c>
      <c r="D680" s="99">
        <v>356.75</v>
      </c>
      <c r="E680" s="99">
        <v>356.75</v>
      </c>
      <c r="F680" s="99">
        <v>356.75</v>
      </c>
      <c r="G680" s="99">
        <v>0</v>
      </c>
    </row>
    <row r="681" spans="1:7" x14ac:dyDescent="0.2">
      <c r="A681" s="100">
        <v>33122</v>
      </c>
      <c r="B681" s="99">
        <v>352.45001200000002</v>
      </c>
      <c r="C681" s="99">
        <v>352.45001200000002</v>
      </c>
      <c r="D681" s="99">
        <v>352.45001200000002</v>
      </c>
      <c r="E681" s="99">
        <v>352.45001200000002</v>
      </c>
      <c r="F681" s="99">
        <v>352.45001200000002</v>
      </c>
      <c r="G681" s="99">
        <v>0</v>
      </c>
    </row>
    <row r="682" spans="1:7" x14ac:dyDescent="0.2">
      <c r="A682" s="100">
        <v>33123</v>
      </c>
      <c r="B682" s="99">
        <v>355.69000199999999</v>
      </c>
      <c r="C682" s="99">
        <v>355.69000199999999</v>
      </c>
      <c r="D682" s="99">
        <v>355.69000199999999</v>
      </c>
      <c r="E682" s="99">
        <v>355.69000199999999</v>
      </c>
      <c r="F682" s="99">
        <v>355.69000199999999</v>
      </c>
      <c r="G682" s="99">
        <v>0</v>
      </c>
    </row>
    <row r="683" spans="1:7" x14ac:dyDescent="0.2">
      <c r="A683" s="100">
        <v>33126</v>
      </c>
      <c r="B683" s="99">
        <v>353.91000400000001</v>
      </c>
      <c r="C683" s="99">
        <v>353.91000400000001</v>
      </c>
      <c r="D683" s="99">
        <v>353.91000400000001</v>
      </c>
      <c r="E683" s="99">
        <v>353.91000400000001</v>
      </c>
      <c r="F683" s="99">
        <v>353.91000400000001</v>
      </c>
      <c r="G683" s="99">
        <v>0</v>
      </c>
    </row>
    <row r="684" spans="1:7" x14ac:dyDescent="0.2">
      <c r="A684" s="100">
        <v>33127</v>
      </c>
      <c r="B684" s="99">
        <v>353.32000699999998</v>
      </c>
      <c r="C684" s="99">
        <v>353.32000699999998</v>
      </c>
      <c r="D684" s="99">
        <v>353.32000699999998</v>
      </c>
      <c r="E684" s="99">
        <v>353.32000699999998</v>
      </c>
      <c r="F684" s="99">
        <v>353.32000699999998</v>
      </c>
      <c r="G684" s="99">
        <v>0</v>
      </c>
    </row>
    <row r="685" spans="1:7" x14ac:dyDescent="0.2">
      <c r="A685" s="100">
        <v>33128</v>
      </c>
      <c r="B685" s="99">
        <v>354.97000100000002</v>
      </c>
      <c r="C685" s="99">
        <v>354.97000100000002</v>
      </c>
      <c r="D685" s="99">
        <v>354.97000100000002</v>
      </c>
      <c r="E685" s="99">
        <v>354.97000100000002</v>
      </c>
      <c r="F685" s="99">
        <v>354.97000100000002</v>
      </c>
      <c r="G685" s="99">
        <v>0</v>
      </c>
    </row>
    <row r="686" spans="1:7" x14ac:dyDescent="0.2">
      <c r="A686" s="100">
        <v>33129</v>
      </c>
      <c r="B686" s="99">
        <v>350.69000199999999</v>
      </c>
      <c r="C686" s="99">
        <v>350.69000199999999</v>
      </c>
      <c r="D686" s="99">
        <v>350.69000199999999</v>
      </c>
      <c r="E686" s="99">
        <v>350.69000199999999</v>
      </c>
      <c r="F686" s="99">
        <v>350.69000199999999</v>
      </c>
      <c r="G686" s="99">
        <v>0</v>
      </c>
    </row>
    <row r="687" spans="1:7" x14ac:dyDescent="0.2">
      <c r="A687" s="100">
        <v>33130</v>
      </c>
      <c r="B687" s="99">
        <v>348.70001200000002</v>
      </c>
      <c r="C687" s="99">
        <v>348.70001200000002</v>
      </c>
      <c r="D687" s="99">
        <v>348.70001200000002</v>
      </c>
      <c r="E687" s="99">
        <v>348.70001200000002</v>
      </c>
      <c r="F687" s="99">
        <v>348.70001200000002</v>
      </c>
      <c r="G687" s="99">
        <v>0</v>
      </c>
    </row>
    <row r="688" spans="1:7" x14ac:dyDescent="0.2">
      <c r="A688" s="100">
        <v>33133</v>
      </c>
      <c r="B688" s="99">
        <v>349.76001000000002</v>
      </c>
      <c r="C688" s="99">
        <v>349.76001000000002</v>
      </c>
      <c r="D688" s="99">
        <v>349.76001000000002</v>
      </c>
      <c r="E688" s="99">
        <v>349.76001000000002</v>
      </c>
      <c r="F688" s="99">
        <v>349.76001000000002</v>
      </c>
      <c r="G688" s="99">
        <v>0</v>
      </c>
    </row>
    <row r="689" spans="1:7" x14ac:dyDescent="0.2">
      <c r="A689" s="100">
        <v>33134</v>
      </c>
      <c r="B689" s="99">
        <v>350.86999500000002</v>
      </c>
      <c r="C689" s="99">
        <v>350.86999500000002</v>
      </c>
      <c r="D689" s="99">
        <v>350.86999500000002</v>
      </c>
      <c r="E689" s="99">
        <v>350.86999500000002</v>
      </c>
      <c r="F689" s="99">
        <v>350.86999500000002</v>
      </c>
      <c r="G689" s="99">
        <v>0</v>
      </c>
    </row>
    <row r="690" spans="1:7" x14ac:dyDescent="0.2">
      <c r="A690" s="100">
        <v>33135</v>
      </c>
      <c r="B690" s="99">
        <v>348.67001299999998</v>
      </c>
      <c r="C690" s="99">
        <v>348.67001299999998</v>
      </c>
      <c r="D690" s="99">
        <v>348.67001299999998</v>
      </c>
      <c r="E690" s="99">
        <v>348.67001299999998</v>
      </c>
      <c r="F690" s="99">
        <v>348.67001299999998</v>
      </c>
      <c r="G690" s="99">
        <v>0</v>
      </c>
    </row>
    <row r="691" spans="1:7" x14ac:dyDescent="0.2">
      <c r="A691" s="100">
        <v>33136</v>
      </c>
      <c r="B691" s="99">
        <v>343.10998499999999</v>
      </c>
      <c r="C691" s="99">
        <v>343.10998499999999</v>
      </c>
      <c r="D691" s="99">
        <v>343.10998499999999</v>
      </c>
      <c r="E691" s="99">
        <v>343.10998499999999</v>
      </c>
      <c r="F691" s="99">
        <v>343.10998499999999</v>
      </c>
      <c r="G691" s="99">
        <v>0</v>
      </c>
    </row>
    <row r="692" spans="1:7" x14ac:dyDescent="0.2">
      <c r="A692" s="100">
        <v>33137</v>
      </c>
      <c r="B692" s="99">
        <v>342.92999300000002</v>
      </c>
      <c r="C692" s="99">
        <v>342.92999300000002</v>
      </c>
      <c r="D692" s="99">
        <v>342.92999300000002</v>
      </c>
      <c r="E692" s="99">
        <v>342.92999300000002</v>
      </c>
      <c r="F692" s="99">
        <v>342.92999300000002</v>
      </c>
      <c r="G692" s="99">
        <v>0</v>
      </c>
    </row>
    <row r="693" spans="1:7" x14ac:dyDescent="0.2">
      <c r="A693" s="100">
        <v>33140</v>
      </c>
      <c r="B693" s="99">
        <v>335.67001299999998</v>
      </c>
      <c r="C693" s="99">
        <v>335.67001299999998</v>
      </c>
      <c r="D693" s="99">
        <v>335.67001299999998</v>
      </c>
      <c r="E693" s="99">
        <v>335.67001299999998</v>
      </c>
      <c r="F693" s="99">
        <v>335.67001299999998</v>
      </c>
      <c r="G693" s="99">
        <v>0</v>
      </c>
    </row>
    <row r="694" spans="1:7" x14ac:dyDescent="0.2">
      <c r="A694" s="100">
        <v>33141</v>
      </c>
      <c r="B694" s="99">
        <v>339.75</v>
      </c>
      <c r="C694" s="99">
        <v>339.75</v>
      </c>
      <c r="D694" s="99">
        <v>339.75</v>
      </c>
      <c r="E694" s="99">
        <v>339.75</v>
      </c>
      <c r="F694" s="99">
        <v>339.75</v>
      </c>
      <c r="G694" s="99">
        <v>0</v>
      </c>
    </row>
    <row r="695" spans="1:7" x14ac:dyDescent="0.2">
      <c r="A695" s="100">
        <v>33142</v>
      </c>
      <c r="B695" s="99">
        <v>336.23001099999999</v>
      </c>
      <c r="C695" s="99">
        <v>336.23001099999999</v>
      </c>
      <c r="D695" s="99">
        <v>336.23001099999999</v>
      </c>
      <c r="E695" s="99">
        <v>336.23001099999999</v>
      </c>
      <c r="F695" s="99">
        <v>336.23001099999999</v>
      </c>
      <c r="G695" s="99">
        <v>0</v>
      </c>
    </row>
    <row r="696" spans="1:7" x14ac:dyDescent="0.2">
      <c r="A696" s="100">
        <v>33143</v>
      </c>
      <c r="B696" s="99">
        <v>331.790009</v>
      </c>
      <c r="C696" s="99">
        <v>331.790009</v>
      </c>
      <c r="D696" s="99">
        <v>331.790009</v>
      </c>
      <c r="E696" s="99">
        <v>331.790009</v>
      </c>
      <c r="F696" s="99">
        <v>331.790009</v>
      </c>
      <c r="G696" s="99">
        <v>0</v>
      </c>
    </row>
    <row r="697" spans="1:7" x14ac:dyDescent="0.2">
      <c r="A697" s="100">
        <v>33144</v>
      </c>
      <c r="B697" s="99">
        <v>337.39001500000001</v>
      </c>
      <c r="C697" s="99">
        <v>337.39001500000001</v>
      </c>
      <c r="D697" s="99">
        <v>337.39001500000001</v>
      </c>
      <c r="E697" s="99">
        <v>337.39001500000001</v>
      </c>
      <c r="F697" s="99">
        <v>337.39001500000001</v>
      </c>
      <c r="G697" s="99">
        <v>0</v>
      </c>
    </row>
    <row r="698" spans="1:7" x14ac:dyDescent="0.2">
      <c r="A698" s="100">
        <v>33147</v>
      </c>
      <c r="B698" s="99">
        <v>347.29998799999998</v>
      </c>
      <c r="C698" s="99">
        <v>347.29998799999998</v>
      </c>
      <c r="D698" s="99">
        <v>347.29998799999998</v>
      </c>
      <c r="E698" s="99">
        <v>347.29998799999998</v>
      </c>
      <c r="F698" s="99">
        <v>347.29998799999998</v>
      </c>
      <c r="G698" s="99">
        <v>0</v>
      </c>
    </row>
    <row r="699" spans="1:7" x14ac:dyDescent="0.2">
      <c r="A699" s="100">
        <v>33148</v>
      </c>
      <c r="B699" s="99">
        <v>347.60000600000001</v>
      </c>
      <c r="C699" s="99">
        <v>347.60000600000001</v>
      </c>
      <c r="D699" s="99">
        <v>347.60000600000001</v>
      </c>
      <c r="E699" s="99">
        <v>347.60000600000001</v>
      </c>
      <c r="F699" s="99">
        <v>347.60000600000001</v>
      </c>
      <c r="G699" s="99">
        <v>0</v>
      </c>
    </row>
    <row r="700" spans="1:7" x14ac:dyDescent="0.2">
      <c r="A700" s="100">
        <v>33149</v>
      </c>
      <c r="B700" s="99">
        <v>343.61999500000002</v>
      </c>
      <c r="C700" s="99">
        <v>343.61999500000002</v>
      </c>
      <c r="D700" s="99">
        <v>343.61999500000002</v>
      </c>
      <c r="E700" s="99">
        <v>343.61999500000002</v>
      </c>
      <c r="F700" s="99">
        <v>343.61999500000002</v>
      </c>
      <c r="G700" s="99">
        <v>0</v>
      </c>
    </row>
    <row r="701" spans="1:7" x14ac:dyDescent="0.2">
      <c r="A701" s="100">
        <v>33150</v>
      </c>
      <c r="B701" s="99">
        <v>345.04998799999998</v>
      </c>
      <c r="C701" s="99">
        <v>345.04998799999998</v>
      </c>
      <c r="D701" s="99">
        <v>345.04998799999998</v>
      </c>
      <c r="E701" s="99">
        <v>345.04998799999998</v>
      </c>
      <c r="F701" s="99">
        <v>345.04998799999998</v>
      </c>
      <c r="G701" s="99">
        <v>0</v>
      </c>
    </row>
    <row r="702" spans="1:7" x14ac:dyDescent="0.2">
      <c r="A702" s="100">
        <v>33151</v>
      </c>
      <c r="B702" s="99">
        <v>343.75</v>
      </c>
      <c r="C702" s="99">
        <v>343.75</v>
      </c>
      <c r="D702" s="99">
        <v>343.75</v>
      </c>
      <c r="E702" s="99">
        <v>343.75</v>
      </c>
      <c r="F702" s="99">
        <v>343.75</v>
      </c>
      <c r="G702" s="99">
        <v>0</v>
      </c>
    </row>
    <row r="703" spans="1:7" x14ac:dyDescent="0.2">
      <c r="A703" s="100">
        <v>33154</v>
      </c>
      <c r="B703" s="99">
        <v>345.92999300000002</v>
      </c>
      <c r="C703" s="99">
        <v>345.92999300000002</v>
      </c>
      <c r="D703" s="99">
        <v>345.92999300000002</v>
      </c>
      <c r="E703" s="99">
        <v>345.92999300000002</v>
      </c>
      <c r="F703" s="99">
        <v>345.92999300000002</v>
      </c>
      <c r="G703" s="99">
        <v>0</v>
      </c>
    </row>
    <row r="704" spans="1:7" x14ac:dyDescent="0.2">
      <c r="A704" s="100">
        <v>33155</v>
      </c>
      <c r="B704" s="99">
        <v>336.709991</v>
      </c>
      <c r="C704" s="99">
        <v>336.709991</v>
      </c>
      <c r="D704" s="99">
        <v>336.709991</v>
      </c>
      <c r="E704" s="99">
        <v>336.709991</v>
      </c>
      <c r="F704" s="99">
        <v>336.709991</v>
      </c>
      <c r="G704" s="99">
        <v>0</v>
      </c>
    </row>
    <row r="705" spans="1:7" x14ac:dyDescent="0.2">
      <c r="A705" s="100">
        <v>33156</v>
      </c>
      <c r="B705" s="99">
        <v>331.51998900000001</v>
      </c>
      <c r="C705" s="99">
        <v>331.51998900000001</v>
      </c>
      <c r="D705" s="99">
        <v>331.51998900000001</v>
      </c>
      <c r="E705" s="99">
        <v>331.51998900000001</v>
      </c>
      <c r="F705" s="99">
        <v>331.51998900000001</v>
      </c>
      <c r="G705" s="99">
        <v>0</v>
      </c>
    </row>
    <row r="706" spans="1:7" x14ac:dyDescent="0.2">
      <c r="A706" s="100">
        <v>33157</v>
      </c>
      <c r="B706" s="99">
        <v>326.07998700000002</v>
      </c>
      <c r="C706" s="99">
        <v>326.07998700000002</v>
      </c>
      <c r="D706" s="99">
        <v>326.07998700000002</v>
      </c>
      <c r="E706" s="99">
        <v>326.07998700000002</v>
      </c>
      <c r="F706" s="99">
        <v>326.07998700000002</v>
      </c>
      <c r="G706" s="99">
        <v>0</v>
      </c>
    </row>
    <row r="707" spans="1:7" x14ac:dyDescent="0.2">
      <c r="A707" s="100">
        <v>33158</v>
      </c>
      <c r="B707" s="99">
        <v>331.11999500000002</v>
      </c>
      <c r="C707" s="99">
        <v>331.11999500000002</v>
      </c>
      <c r="D707" s="99">
        <v>331.11999500000002</v>
      </c>
      <c r="E707" s="99">
        <v>331.11999500000002</v>
      </c>
      <c r="F707" s="99">
        <v>331.11999500000002</v>
      </c>
      <c r="G707" s="99">
        <v>0</v>
      </c>
    </row>
    <row r="708" spans="1:7" x14ac:dyDescent="0.2">
      <c r="A708" s="100">
        <v>33161</v>
      </c>
      <c r="B708" s="99">
        <v>334.73001099999999</v>
      </c>
      <c r="C708" s="99">
        <v>334.73001099999999</v>
      </c>
      <c r="D708" s="99">
        <v>334.73001099999999</v>
      </c>
      <c r="E708" s="99">
        <v>334.73001099999999</v>
      </c>
      <c r="F708" s="99">
        <v>334.73001099999999</v>
      </c>
      <c r="G708" s="99">
        <v>0</v>
      </c>
    </row>
    <row r="709" spans="1:7" x14ac:dyDescent="0.2">
      <c r="A709" s="100">
        <v>33162</v>
      </c>
      <c r="B709" s="99">
        <v>329.98001099999999</v>
      </c>
      <c r="C709" s="99">
        <v>329.98001099999999</v>
      </c>
      <c r="D709" s="99">
        <v>329.98001099999999</v>
      </c>
      <c r="E709" s="99">
        <v>329.98001099999999</v>
      </c>
      <c r="F709" s="99">
        <v>329.98001099999999</v>
      </c>
      <c r="G709" s="99">
        <v>0</v>
      </c>
    </row>
    <row r="710" spans="1:7" x14ac:dyDescent="0.2">
      <c r="A710" s="100">
        <v>33163</v>
      </c>
      <c r="B710" s="99">
        <v>329.82000699999998</v>
      </c>
      <c r="C710" s="99">
        <v>329.82000699999998</v>
      </c>
      <c r="D710" s="99">
        <v>329.82000699999998</v>
      </c>
      <c r="E710" s="99">
        <v>329.82000699999998</v>
      </c>
      <c r="F710" s="99">
        <v>329.82000699999998</v>
      </c>
      <c r="G710" s="99">
        <v>0</v>
      </c>
    </row>
    <row r="711" spans="1:7" x14ac:dyDescent="0.2">
      <c r="A711" s="100">
        <v>33164</v>
      </c>
      <c r="B711" s="99">
        <v>337.52999899999998</v>
      </c>
      <c r="C711" s="99">
        <v>337.52999899999998</v>
      </c>
      <c r="D711" s="99">
        <v>337.52999899999998</v>
      </c>
      <c r="E711" s="99">
        <v>337.52999899999998</v>
      </c>
      <c r="F711" s="99">
        <v>337.52999899999998</v>
      </c>
      <c r="G711" s="99">
        <v>0</v>
      </c>
    </row>
    <row r="712" spans="1:7" x14ac:dyDescent="0.2">
      <c r="A712" s="100">
        <v>33165</v>
      </c>
      <c r="B712" s="99">
        <v>344.98001099999999</v>
      </c>
      <c r="C712" s="99">
        <v>344.98001099999999</v>
      </c>
      <c r="D712" s="99">
        <v>344.98001099999999</v>
      </c>
      <c r="E712" s="99">
        <v>344.98001099999999</v>
      </c>
      <c r="F712" s="99">
        <v>344.98001099999999</v>
      </c>
      <c r="G712" s="99">
        <v>0</v>
      </c>
    </row>
    <row r="713" spans="1:7" x14ac:dyDescent="0.2">
      <c r="A713" s="100">
        <v>33168</v>
      </c>
      <c r="B713" s="99">
        <v>347.540009</v>
      </c>
      <c r="C713" s="99">
        <v>347.540009</v>
      </c>
      <c r="D713" s="99">
        <v>347.540009</v>
      </c>
      <c r="E713" s="99">
        <v>347.540009</v>
      </c>
      <c r="F713" s="99">
        <v>347.540009</v>
      </c>
      <c r="G713" s="99">
        <v>0</v>
      </c>
    </row>
    <row r="714" spans="1:7" x14ac:dyDescent="0.2">
      <c r="A714" s="100">
        <v>33169</v>
      </c>
      <c r="B714" s="99">
        <v>344.89999399999999</v>
      </c>
      <c r="C714" s="99">
        <v>344.89999399999999</v>
      </c>
      <c r="D714" s="99">
        <v>344.89999399999999</v>
      </c>
      <c r="E714" s="99">
        <v>344.89999399999999</v>
      </c>
      <c r="F714" s="99">
        <v>344.89999399999999</v>
      </c>
      <c r="G714" s="99">
        <v>0</v>
      </c>
    </row>
    <row r="715" spans="1:7" x14ac:dyDescent="0.2">
      <c r="A715" s="100">
        <v>33170</v>
      </c>
      <c r="B715" s="99">
        <v>345.17001299999998</v>
      </c>
      <c r="C715" s="99">
        <v>345.17001299999998</v>
      </c>
      <c r="D715" s="99">
        <v>345.17001299999998</v>
      </c>
      <c r="E715" s="99">
        <v>345.17001299999998</v>
      </c>
      <c r="F715" s="99">
        <v>345.17001299999998</v>
      </c>
      <c r="G715" s="99">
        <v>0</v>
      </c>
    </row>
    <row r="716" spans="1:7" x14ac:dyDescent="0.2">
      <c r="A716" s="100">
        <v>33171</v>
      </c>
      <c r="B716" s="99">
        <v>342.51001000000002</v>
      </c>
      <c r="C716" s="99">
        <v>342.51001000000002</v>
      </c>
      <c r="D716" s="99">
        <v>342.51001000000002</v>
      </c>
      <c r="E716" s="99">
        <v>342.51001000000002</v>
      </c>
      <c r="F716" s="99">
        <v>342.51001000000002</v>
      </c>
      <c r="G716" s="99">
        <v>0</v>
      </c>
    </row>
    <row r="717" spans="1:7" x14ac:dyDescent="0.2">
      <c r="A717" s="100">
        <v>33172</v>
      </c>
      <c r="B717" s="99">
        <v>336.57000699999998</v>
      </c>
      <c r="C717" s="99">
        <v>336.57000699999998</v>
      </c>
      <c r="D717" s="99">
        <v>336.57000699999998</v>
      </c>
      <c r="E717" s="99">
        <v>336.57000699999998</v>
      </c>
      <c r="F717" s="99">
        <v>336.57000699999998</v>
      </c>
      <c r="G717" s="99">
        <v>0</v>
      </c>
    </row>
    <row r="718" spans="1:7" x14ac:dyDescent="0.2">
      <c r="A718" s="100">
        <v>33175</v>
      </c>
      <c r="B718" s="99">
        <v>333.51001000000002</v>
      </c>
      <c r="C718" s="99">
        <v>333.51001000000002</v>
      </c>
      <c r="D718" s="99">
        <v>333.51001000000002</v>
      </c>
      <c r="E718" s="99">
        <v>333.51001000000002</v>
      </c>
      <c r="F718" s="99">
        <v>333.51001000000002</v>
      </c>
      <c r="G718" s="99">
        <v>0</v>
      </c>
    </row>
    <row r="719" spans="1:7" x14ac:dyDescent="0.2">
      <c r="A719" s="100">
        <v>33176</v>
      </c>
      <c r="B719" s="99">
        <v>336.01001000000002</v>
      </c>
      <c r="C719" s="99">
        <v>336.01001000000002</v>
      </c>
      <c r="D719" s="99">
        <v>336.01001000000002</v>
      </c>
      <c r="E719" s="99">
        <v>336.01001000000002</v>
      </c>
      <c r="F719" s="99">
        <v>336.01001000000002</v>
      </c>
      <c r="G719" s="99">
        <v>0</v>
      </c>
    </row>
    <row r="720" spans="1:7" x14ac:dyDescent="0.2">
      <c r="A720" s="100">
        <v>33177</v>
      </c>
      <c r="B720" s="99">
        <v>335.95001200000002</v>
      </c>
      <c r="C720" s="99">
        <v>335.95001200000002</v>
      </c>
      <c r="D720" s="99">
        <v>335.95001200000002</v>
      </c>
      <c r="E720" s="99">
        <v>335.95001200000002</v>
      </c>
      <c r="F720" s="99">
        <v>335.95001200000002</v>
      </c>
      <c r="G720" s="99">
        <v>0</v>
      </c>
    </row>
    <row r="721" spans="1:7" x14ac:dyDescent="0.2">
      <c r="A721" s="100">
        <v>33178</v>
      </c>
      <c r="B721" s="99">
        <v>339.35000600000001</v>
      </c>
      <c r="C721" s="99">
        <v>339.35000600000001</v>
      </c>
      <c r="D721" s="99">
        <v>339.35000600000001</v>
      </c>
      <c r="E721" s="99">
        <v>339.35000600000001</v>
      </c>
      <c r="F721" s="99">
        <v>339.35000600000001</v>
      </c>
      <c r="G721" s="99">
        <v>0</v>
      </c>
    </row>
    <row r="722" spans="1:7" x14ac:dyDescent="0.2">
      <c r="A722" s="100">
        <v>33179</v>
      </c>
      <c r="B722" s="99">
        <v>344.73001099999999</v>
      </c>
      <c r="C722" s="99">
        <v>344.73001099999999</v>
      </c>
      <c r="D722" s="99">
        <v>344.73001099999999</v>
      </c>
      <c r="E722" s="99">
        <v>344.73001099999999</v>
      </c>
      <c r="F722" s="99">
        <v>344.73001099999999</v>
      </c>
      <c r="G722" s="99">
        <v>0</v>
      </c>
    </row>
    <row r="723" spans="1:7" x14ac:dyDescent="0.2">
      <c r="A723" s="100">
        <v>33182</v>
      </c>
      <c r="B723" s="99">
        <v>348.20001200000002</v>
      </c>
      <c r="C723" s="99">
        <v>348.20001200000002</v>
      </c>
      <c r="D723" s="99">
        <v>348.20001200000002</v>
      </c>
      <c r="E723" s="99">
        <v>348.20001200000002</v>
      </c>
      <c r="F723" s="99">
        <v>348.20001200000002</v>
      </c>
      <c r="G723" s="99">
        <v>0</v>
      </c>
    </row>
    <row r="724" spans="1:7" x14ac:dyDescent="0.2">
      <c r="A724" s="100">
        <v>33183</v>
      </c>
      <c r="B724" s="99">
        <v>345</v>
      </c>
      <c r="C724" s="99">
        <v>345</v>
      </c>
      <c r="D724" s="99">
        <v>345</v>
      </c>
      <c r="E724" s="99">
        <v>345</v>
      </c>
      <c r="F724" s="99">
        <v>345</v>
      </c>
      <c r="G724" s="99">
        <v>0</v>
      </c>
    </row>
    <row r="725" spans="1:7" x14ac:dyDescent="0.2">
      <c r="A725" s="100">
        <v>33184</v>
      </c>
      <c r="B725" s="99">
        <v>338.80999800000001</v>
      </c>
      <c r="C725" s="99">
        <v>338.80999800000001</v>
      </c>
      <c r="D725" s="99">
        <v>338.80999800000001</v>
      </c>
      <c r="E725" s="99">
        <v>338.80999800000001</v>
      </c>
      <c r="F725" s="99">
        <v>338.80999800000001</v>
      </c>
      <c r="G725" s="99">
        <v>0</v>
      </c>
    </row>
    <row r="726" spans="1:7" x14ac:dyDescent="0.2">
      <c r="A726" s="100">
        <v>33185</v>
      </c>
      <c r="B726" s="99">
        <v>340.76001000000002</v>
      </c>
      <c r="C726" s="99">
        <v>340.76001000000002</v>
      </c>
      <c r="D726" s="99">
        <v>340.76001000000002</v>
      </c>
      <c r="E726" s="99">
        <v>340.76001000000002</v>
      </c>
      <c r="F726" s="99">
        <v>340.76001000000002</v>
      </c>
      <c r="G726" s="99">
        <v>0</v>
      </c>
    </row>
    <row r="727" spans="1:7" x14ac:dyDescent="0.2">
      <c r="A727" s="100">
        <v>33186</v>
      </c>
      <c r="B727" s="99">
        <v>347.709991</v>
      </c>
      <c r="C727" s="99">
        <v>347.709991</v>
      </c>
      <c r="D727" s="99">
        <v>347.709991</v>
      </c>
      <c r="E727" s="99">
        <v>347.709991</v>
      </c>
      <c r="F727" s="99">
        <v>347.709991</v>
      </c>
      <c r="G727" s="99">
        <v>0</v>
      </c>
    </row>
    <row r="728" spans="1:7" x14ac:dyDescent="0.2">
      <c r="A728" s="100">
        <v>33189</v>
      </c>
      <c r="B728" s="99">
        <v>354.07000699999998</v>
      </c>
      <c r="C728" s="99">
        <v>354.07000699999998</v>
      </c>
      <c r="D728" s="99">
        <v>354.07000699999998</v>
      </c>
      <c r="E728" s="99">
        <v>354.07000699999998</v>
      </c>
      <c r="F728" s="99">
        <v>354.07000699999998</v>
      </c>
      <c r="G728" s="99">
        <v>0</v>
      </c>
    </row>
    <row r="729" spans="1:7" x14ac:dyDescent="0.2">
      <c r="A729" s="100">
        <v>33190</v>
      </c>
      <c r="B729" s="99">
        <v>352.10998499999999</v>
      </c>
      <c r="C729" s="99">
        <v>352.10998499999999</v>
      </c>
      <c r="D729" s="99">
        <v>352.10998499999999</v>
      </c>
      <c r="E729" s="99">
        <v>352.10998499999999</v>
      </c>
      <c r="F729" s="99">
        <v>352.10998499999999</v>
      </c>
      <c r="G729" s="99">
        <v>0</v>
      </c>
    </row>
    <row r="730" spans="1:7" x14ac:dyDescent="0.2">
      <c r="A730" s="100">
        <v>33191</v>
      </c>
      <c r="B730" s="99">
        <v>355.20001200000002</v>
      </c>
      <c r="C730" s="99">
        <v>355.20001200000002</v>
      </c>
      <c r="D730" s="99">
        <v>355.20001200000002</v>
      </c>
      <c r="E730" s="99">
        <v>355.20001200000002</v>
      </c>
      <c r="F730" s="99">
        <v>355.20001200000002</v>
      </c>
      <c r="G730" s="99">
        <v>0</v>
      </c>
    </row>
    <row r="731" spans="1:7" x14ac:dyDescent="0.2">
      <c r="A731" s="100">
        <v>33192</v>
      </c>
      <c r="B731" s="99">
        <v>351.47000100000002</v>
      </c>
      <c r="C731" s="99">
        <v>351.47000100000002</v>
      </c>
      <c r="D731" s="99">
        <v>351.47000100000002</v>
      </c>
      <c r="E731" s="99">
        <v>351.47000100000002</v>
      </c>
      <c r="F731" s="99">
        <v>351.47000100000002</v>
      </c>
      <c r="G731" s="99">
        <v>0</v>
      </c>
    </row>
    <row r="732" spans="1:7" x14ac:dyDescent="0.2">
      <c r="A732" s="100">
        <v>33193</v>
      </c>
      <c r="B732" s="99">
        <v>351.69000199999999</v>
      </c>
      <c r="C732" s="99">
        <v>351.69000199999999</v>
      </c>
      <c r="D732" s="99">
        <v>351.69000199999999</v>
      </c>
      <c r="E732" s="99">
        <v>351.69000199999999</v>
      </c>
      <c r="F732" s="99">
        <v>351.69000199999999</v>
      </c>
      <c r="G732" s="99">
        <v>0</v>
      </c>
    </row>
    <row r="733" spans="1:7" x14ac:dyDescent="0.2">
      <c r="A733" s="100">
        <v>33196</v>
      </c>
      <c r="B733" s="99">
        <v>354.16000400000001</v>
      </c>
      <c r="C733" s="99">
        <v>354.16000400000001</v>
      </c>
      <c r="D733" s="99">
        <v>354.16000400000001</v>
      </c>
      <c r="E733" s="99">
        <v>354.16000400000001</v>
      </c>
      <c r="F733" s="99">
        <v>354.16000400000001</v>
      </c>
      <c r="G733" s="99">
        <v>0</v>
      </c>
    </row>
    <row r="734" spans="1:7" x14ac:dyDescent="0.2">
      <c r="A734" s="100">
        <v>33197</v>
      </c>
      <c r="B734" s="99">
        <v>349.70001200000002</v>
      </c>
      <c r="C734" s="99">
        <v>349.70001200000002</v>
      </c>
      <c r="D734" s="99">
        <v>349.70001200000002</v>
      </c>
      <c r="E734" s="99">
        <v>349.70001200000002</v>
      </c>
      <c r="F734" s="99">
        <v>349.70001200000002</v>
      </c>
      <c r="G734" s="99">
        <v>0</v>
      </c>
    </row>
    <row r="735" spans="1:7" x14ac:dyDescent="0.2">
      <c r="A735" s="100">
        <v>33198</v>
      </c>
      <c r="B735" s="99">
        <v>350.51998900000001</v>
      </c>
      <c r="C735" s="99">
        <v>350.51998900000001</v>
      </c>
      <c r="D735" s="99">
        <v>350.51998900000001</v>
      </c>
      <c r="E735" s="99">
        <v>350.51998900000001</v>
      </c>
      <c r="F735" s="99">
        <v>350.51998900000001</v>
      </c>
      <c r="G735" s="99">
        <v>0</v>
      </c>
    </row>
    <row r="736" spans="1:7" x14ac:dyDescent="0.2">
      <c r="A736" s="100">
        <v>33200</v>
      </c>
      <c r="B736" s="99">
        <v>349.5</v>
      </c>
      <c r="C736" s="99">
        <v>349.5</v>
      </c>
      <c r="D736" s="99">
        <v>349.5</v>
      </c>
      <c r="E736" s="99">
        <v>349.5</v>
      </c>
      <c r="F736" s="99">
        <v>349.5</v>
      </c>
      <c r="G736" s="99">
        <v>0</v>
      </c>
    </row>
    <row r="737" spans="1:7" x14ac:dyDescent="0.2">
      <c r="A737" s="100">
        <v>33203</v>
      </c>
      <c r="B737" s="99">
        <v>351.17999300000002</v>
      </c>
      <c r="C737" s="99">
        <v>351.17999300000002</v>
      </c>
      <c r="D737" s="99">
        <v>351.17999300000002</v>
      </c>
      <c r="E737" s="99">
        <v>351.17999300000002</v>
      </c>
      <c r="F737" s="99">
        <v>351.17999300000002</v>
      </c>
      <c r="G737" s="99">
        <v>0</v>
      </c>
    </row>
    <row r="738" spans="1:7" x14ac:dyDescent="0.2">
      <c r="A738" s="100">
        <v>33204</v>
      </c>
      <c r="B738" s="99">
        <v>353.07998700000002</v>
      </c>
      <c r="C738" s="99">
        <v>353.07998700000002</v>
      </c>
      <c r="D738" s="99">
        <v>353.07998700000002</v>
      </c>
      <c r="E738" s="99">
        <v>353.07998700000002</v>
      </c>
      <c r="F738" s="99">
        <v>353.07998700000002</v>
      </c>
      <c r="G738" s="99">
        <v>0</v>
      </c>
    </row>
    <row r="739" spans="1:7" x14ac:dyDescent="0.2">
      <c r="A739" s="100">
        <v>33205</v>
      </c>
      <c r="B739" s="99">
        <v>352.92001299999998</v>
      </c>
      <c r="C739" s="99">
        <v>352.92001299999998</v>
      </c>
      <c r="D739" s="99">
        <v>352.92001299999998</v>
      </c>
      <c r="E739" s="99">
        <v>352.92001299999998</v>
      </c>
      <c r="F739" s="99">
        <v>352.92001299999998</v>
      </c>
      <c r="G739" s="99">
        <v>0</v>
      </c>
    </row>
    <row r="740" spans="1:7" x14ac:dyDescent="0.2">
      <c r="A740" s="100">
        <v>33206</v>
      </c>
      <c r="B740" s="99">
        <v>351.23001099999999</v>
      </c>
      <c r="C740" s="99">
        <v>351.23001099999999</v>
      </c>
      <c r="D740" s="99">
        <v>351.23001099999999</v>
      </c>
      <c r="E740" s="99">
        <v>351.23001099999999</v>
      </c>
      <c r="F740" s="99">
        <v>351.23001099999999</v>
      </c>
      <c r="G740" s="99">
        <v>0</v>
      </c>
    </row>
    <row r="741" spans="1:7" x14ac:dyDescent="0.2">
      <c r="A741" s="100">
        <v>33207</v>
      </c>
      <c r="B741" s="99">
        <v>357.67001299999998</v>
      </c>
      <c r="C741" s="99">
        <v>357.67001299999998</v>
      </c>
      <c r="D741" s="99">
        <v>357.67001299999998</v>
      </c>
      <c r="E741" s="99">
        <v>357.67001299999998</v>
      </c>
      <c r="F741" s="99">
        <v>357.67001299999998</v>
      </c>
      <c r="G741" s="99">
        <v>0</v>
      </c>
    </row>
    <row r="742" spans="1:7" x14ac:dyDescent="0.2">
      <c r="A742" s="100">
        <v>33210</v>
      </c>
      <c r="B742" s="99">
        <v>360</v>
      </c>
      <c r="C742" s="99">
        <v>360</v>
      </c>
      <c r="D742" s="99">
        <v>360</v>
      </c>
      <c r="E742" s="99">
        <v>360</v>
      </c>
      <c r="F742" s="99">
        <v>360</v>
      </c>
      <c r="G742" s="99">
        <v>0</v>
      </c>
    </row>
    <row r="743" spans="1:7" x14ac:dyDescent="0.2">
      <c r="A743" s="100">
        <v>33211</v>
      </c>
      <c r="B743" s="99">
        <v>362.57000699999998</v>
      </c>
      <c r="C743" s="99">
        <v>362.57000699999998</v>
      </c>
      <c r="D743" s="99">
        <v>362.57000699999998</v>
      </c>
      <c r="E743" s="99">
        <v>362.57000699999998</v>
      </c>
      <c r="F743" s="99">
        <v>362.57000699999998</v>
      </c>
      <c r="G743" s="99">
        <v>0</v>
      </c>
    </row>
    <row r="744" spans="1:7" x14ac:dyDescent="0.2">
      <c r="A744" s="100">
        <v>33212</v>
      </c>
      <c r="B744" s="99">
        <v>366.540009</v>
      </c>
      <c r="C744" s="99">
        <v>366.540009</v>
      </c>
      <c r="D744" s="99">
        <v>366.540009</v>
      </c>
      <c r="E744" s="99">
        <v>366.540009</v>
      </c>
      <c r="F744" s="99">
        <v>366.540009</v>
      </c>
      <c r="G744" s="99">
        <v>0</v>
      </c>
    </row>
    <row r="745" spans="1:7" x14ac:dyDescent="0.2">
      <c r="A745" s="100">
        <v>33213</v>
      </c>
      <c r="B745" s="99">
        <v>365.61999500000002</v>
      </c>
      <c r="C745" s="99">
        <v>365.61999500000002</v>
      </c>
      <c r="D745" s="99">
        <v>365.61999500000002</v>
      </c>
      <c r="E745" s="99">
        <v>365.61999500000002</v>
      </c>
      <c r="F745" s="99">
        <v>365.61999500000002</v>
      </c>
      <c r="G745" s="99">
        <v>0</v>
      </c>
    </row>
    <row r="746" spans="1:7" x14ac:dyDescent="0.2">
      <c r="A746" s="100">
        <v>33214</v>
      </c>
      <c r="B746" s="99">
        <v>364.17001299999998</v>
      </c>
      <c r="C746" s="99">
        <v>364.17001299999998</v>
      </c>
      <c r="D746" s="99">
        <v>364.17001299999998</v>
      </c>
      <c r="E746" s="99">
        <v>364.17001299999998</v>
      </c>
      <c r="F746" s="99">
        <v>364.17001299999998</v>
      </c>
      <c r="G746" s="99">
        <v>0</v>
      </c>
    </row>
    <row r="747" spans="1:7" x14ac:dyDescent="0.2">
      <c r="A747" s="100">
        <v>33217</v>
      </c>
      <c r="B747" s="99">
        <v>365.5</v>
      </c>
      <c r="C747" s="99">
        <v>365.5</v>
      </c>
      <c r="D747" s="99">
        <v>365.5</v>
      </c>
      <c r="E747" s="99">
        <v>365.5</v>
      </c>
      <c r="F747" s="99">
        <v>365.5</v>
      </c>
      <c r="G747" s="99">
        <v>0</v>
      </c>
    </row>
    <row r="748" spans="1:7" x14ac:dyDescent="0.2">
      <c r="A748" s="100">
        <v>33218</v>
      </c>
      <c r="B748" s="99">
        <v>362.92001299999998</v>
      </c>
      <c r="C748" s="99">
        <v>362.92001299999998</v>
      </c>
      <c r="D748" s="99">
        <v>362.92001299999998</v>
      </c>
      <c r="E748" s="99">
        <v>362.92001299999998</v>
      </c>
      <c r="F748" s="99">
        <v>362.92001299999998</v>
      </c>
      <c r="G748" s="99">
        <v>0</v>
      </c>
    </row>
    <row r="749" spans="1:7" x14ac:dyDescent="0.2">
      <c r="A749" s="100">
        <v>33219</v>
      </c>
      <c r="B749" s="99">
        <v>367.08999599999999</v>
      </c>
      <c r="C749" s="99">
        <v>367.08999599999999</v>
      </c>
      <c r="D749" s="99">
        <v>367.08999599999999</v>
      </c>
      <c r="E749" s="99">
        <v>367.08999599999999</v>
      </c>
      <c r="F749" s="99">
        <v>367.08999599999999</v>
      </c>
      <c r="G749" s="99">
        <v>0</v>
      </c>
    </row>
    <row r="750" spans="1:7" x14ac:dyDescent="0.2">
      <c r="A750" s="100">
        <v>33220</v>
      </c>
      <c r="B750" s="99">
        <v>366.17001299999998</v>
      </c>
      <c r="C750" s="99">
        <v>366.17001299999998</v>
      </c>
      <c r="D750" s="99">
        <v>366.17001299999998</v>
      </c>
      <c r="E750" s="99">
        <v>366.17001299999998</v>
      </c>
      <c r="F750" s="99">
        <v>366.17001299999998</v>
      </c>
      <c r="G750" s="99">
        <v>0</v>
      </c>
    </row>
    <row r="751" spans="1:7" x14ac:dyDescent="0.2">
      <c r="A751" s="100">
        <v>33221</v>
      </c>
      <c r="B751" s="99">
        <v>363.36999500000002</v>
      </c>
      <c r="C751" s="99">
        <v>363.36999500000002</v>
      </c>
      <c r="D751" s="99">
        <v>363.36999500000002</v>
      </c>
      <c r="E751" s="99">
        <v>363.36999500000002</v>
      </c>
      <c r="F751" s="99">
        <v>363.36999500000002</v>
      </c>
      <c r="G751" s="99">
        <v>0</v>
      </c>
    </row>
    <row r="752" spans="1:7" x14ac:dyDescent="0.2">
      <c r="A752" s="100">
        <v>33224</v>
      </c>
      <c r="B752" s="99">
        <v>362.5</v>
      </c>
      <c r="C752" s="99">
        <v>362.5</v>
      </c>
      <c r="D752" s="99">
        <v>362.5</v>
      </c>
      <c r="E752" s="99">
        <v>362.5</v>
      </c>
      <c r="F752" s="99">
        <v>362.5</v>
      </c>
      <c r="G752" s="99">
        <v>0</v>
      </c>
    </row>
    <row r="753" spans="1:7" x14ac:dyDescent="0.2">
      <c r="A753" s="100">
        <v>33225</v>
      </c>
      <c r="B753" s="99">
        <v>367</v>
      </c>
      <c r="C753" s="99">
        <v>367</v>
      </c>
      <c r="D753" s="99">
        <v>367</v>
      </c>
      <c r="E753" s="99">
        <v>367</v>
      </c>
      <c r="F753" s="99">
        <v>367</v>
      </c>
      <c r="G753" s="99">
        <v>0</v>
      </c>
    </row>
    <row r="754" spans="1:7" x14ac:dyDescent="0.2">
      <c r="A754" s="100">
        <v>33226</v>
      </c>
      <c r="B754" s="99">
        <v>367.19000199999999</v>
      </c>
      <c r="C754" s="99">
        <v>367.19000199999999</v>
      </c>
      <c r="D754" s="99">
        <v>367.19000199999999</v>
      </c>
      <c r="E754" s="99">
        <v>367.19000199999999</v>
      </c>
      <c r="F754" s="99">
        <v>367.19000199999999</v>
      </c>
      <c r="G754" s="99">
        <v>0</v>
      </c>
    </row>
    <row r="755" spans="1:7" x14ac:dyDescent="0.2">
      <c r="A755" s="100">
        <v>33227</v>
      </c>
      <c r="B755" s="99">
        <v>367.10000600000001</v>
      </c>
      <c r="C755" s="99">
        <v>367.10000600000001</v>
      </c>
      <c r="D755" s="99">
        <v>367.10000600000001</v>
      </c>
      <c r="E755" s="99">
        <v>367.10000600000001</v>
      </c>
      <c r="F755" s="99">
        <v>367.10000600000001</v>
      </c>
      <c r="G755" s="99">
        <v>0</v>
      </c>
    </row>
    <row r="756" spans="1:7" x14ac:dyDescent="0.2">
      <c r="A756" s="100">
        <v>33228</v>
      </c>
      <c r="B756" s="99">
        <v>368.91000400000001</v>
      </c>
      <c r="C756" s="99">
        <v>368.91000400000001</v>
      </c>
      <c r="D756" s="99">
        <v>368.91000400000001</v>
      </c>
      <c r="E756" s="99">
        <v>368.91000400000001</v>
      </c>
      <c r="F756" s="99">
        <v>368.91000400000001</v>
      </c>
      <c r="G756" s="99">
        <v>0</v>
      </c>
    </row>
    <row r="757" spans="1:7" x14ac:dyDescent="0.2">
      <c r="A757" s="100">
        <v>33231</v>
      </c>
      <c r="B757" s="99">
        <v>367.13000499999998</v>
      </c>
      <c r="C757" s="99">
        <v>367.13000499999998</v>
      </c>
      <c r="D757" s="99">
        <v>367.13000499999998</v>
      </c>
      <c r="E757" s="99">
        <v>367.13000499999998</v>
      </c>
      <c r="F757" s="99">
        <v>367.13000499999998</v>
      </c>
      <c r="G757" s="99">
        <v>0</v>
      </c>
    </row>
    <row r="758" spans="1:7" x14ac:dyDescent="0.2">
      <c r="A758" s="100">
        <v>33233</v>
      </c>
      <c r="B758" s="99">
        <v>368.209991</v>
      </c>
      <c r="C758" s="99">
        <v>368.209991</v>
      </c>
      <c r="D758" s="99">
        <v>368.209991</v>
      </c>
      <c r="E758" s="99">
        <v>368.209991</v>
      </c>
      <c r="F758" s="99">
        <v>368.209991</v>
      </c>
      <c r="G758" s="99">
        <v>0</v>
      </c>
    </row>
    <row r="759" spans="1:7" x14ac:dyDescent="0.2">
      <c r="A759" s="100">
        <v>33234</v>
      </c>
      <c r="B759" s="99">
        <v>365.36999500000002</v>
      </c>
      <c r="C759" s="99">
        <v>365.36999500000002</v>
      </c>
      <c r="D759" s="99">
        <v>365.36999500000002</v>
      </c>
      <c r="E759" s="99">
        <v>365.36999500000002</v>
      </c>
      <c r="F759" s="99">
        <v>365.36999500000002</v>
      </c>
      <c r="G759" s="99">
        <v>0</v>
      </c>
    </row>
    <row r="760" spans="1:7" x14ac:dyDescent="0.2">
      <c r="A760" s="100">
        <v>33235</v>
      </c>
      <c r="B760" s="99">
        <v>365.959991</v>
      </c>
      <c r="C760" s="99">
        <v>365.959991</v>
      </c>
      <c r="D760" s="99">
        <v>365.959991</v>
      </c>
      <c r="E760" s="99">
        <v>365.959991</v>
      </c>
      <c r="F760" s="99">
        <v>365.959991</v>
      </c>
      <c r="G760" s="99">
        <v>0</v>
      </c>
    </row>
    <row r="761" spans="1:7" x14ac:dyDescent="0.2">
      <c r="A761" s="100">
        <v>33238</v>
      </c>
      <c r="B761" s="99">
        <v>367.63000499999998</v>
      </c>
      <c r="C761" s="99">
        <v>367.63000499999998</v>
      </c>
      <c r="D761" s="99">
        <v>367.63000499999998</v>
      </c>
      <c r="E761" s="99">
        <v>367.63000499999998</v>
      </c>
      <c r="F761" s="99">
        <v>367.63000499999998</v>
      </c>
      <c r="G761" s="99">
        <v>0</v>
      </c>
    </row>
    <row r="762" spans="1:7" x14ac:dyDescent="0.2">
      <c r="A762" s="100">
        <v>33240</v>
      </c>
      <c r="B762" s="99">
        <v>363.44000199999999</v>
      </c>
      <c r="C762" s="99">
        <v>363.44000199999999</v>
      </c>
      <c r="D762" s="99">
        <v>363.44000199999999</v>
      </c>
      <c r="E762" s="99">
        <v>363.44000199999999</v>
      </c>
      <c r="F762" s="99">
        <v>363.44000199999999</v>
      </c>
      <c r="G762" s="99">
        <v>0</v>
      </c>
    </row>
    <row r="763" spans="1:7" x14ac:dyDescent="0.2">
      <c r="A763" s="100">
        <v>33241</v>
      </c>
      <c r="B763" s="99">
        <v>358.39999399999999</v>
      </c>
      <c r="C763" s="99">
        <v>358.39999399999999</v>
      </c>
      <c r="D763" s="99">
        <v>358.39999399999999</v>
      </c>
      <c r="E763" s="99">
        <v>358.39999399999999</v>
      </c>
      <c r="F763" s="99">
        <v>358.39999399999999</v>
      </c>
      <c r="G763" s="99">
        <v>0</v>
      </c>
    </row>
    <row r="764" spans="1:7" x14ac:dyDescent="0.2">
      <c r="A764" s="100">
        <v>33242</v>
      </c>
      <c r="B764" s="99">
        <v>357.51001000000002</v>
      </c>
      <c r="C764" s="99">
        <v>357.51001000000002</v>
      </c>
      <c r="D764" s="99">
        <v>357.51001000000002</v>
      </c>
      <c r="E764" s="99">
        <v>357.51001000000002</v>
      </c>
      <c r="F764" s="99">
        <v>357.51001000000002</v>
      </c>
      <c r="G764" s="99">
        <v>0</v>
      </c>
    </row>
    <row r="765" spans="1:7" x14ac:dyDescent="0.2">
      <c r="A765" s="100">
        <v>33245</v>
      </c>
      <c r="B765" s="99">
        <v>351.39001500000001</v>
      </c>
      <c r="C765" s="99">
        <v>351.39001500000001</v>
      </c>
      <c r="D765" s="99">
        <v>351.39001500000001</v>
      </c>
      <c r="E765" s="99">
        <v>351.39001500000001</v>
      </c>
      <c r="F765" s="99">
        <v>351.39001500000001</v>
      </c>
      <c r="G765" s="99">
        <v>0</v>
      </c>
    </row>
    <row r="766" spans="1:7" x14ac:dyDescent="0.2">
      <c r="A766" s="100">
        <v>33246</v>
      </c>
      <c r="B766" s="99">
        <v>350.790009</v>
      </c>
      <c r="C766" s="99">
        <v>350.790009</v>
      </c>
      <c r="D766" s="99">
        <v>350.790009</v>
      </c>
      <c r="E766" s="99">
        <v>350.790009</v>
      </c>
      <c r="F766" s="99">
        <v>350.790009</v>
      </c>
      <c r="G766" s="99">
        <v>0</v>
      </c>
    </row>
    <row r="767" spans="1:7" x14ac:dyDescent="0.2">
      <c r="A767" s="100">
        <v>33247</v>
      </c>
      <c r="B767" s="99">
        <v>347.01998900000001</v>
      </c>
      <c r="C767" s="99">
        <v>347.01998900000001</v>
      </c>
      <c r="D767" s="99">
        <v>347.01998900000001</v>
      </c>
      <c r="E767" s="99">
        <v>347.01998900000001</v>
      </c>
      <c r="F767" s="99">
        <v>347.01998900000001</v>
      </c>
      <c r="G767" s="99">
        <v>0</v>
      </c>
    </row>
    <row r="768" spans="1:7" x14ac:dyDescent="0.2">
      <c r="A768" s="100">
        <v>33248</v>
      </c>
      <c r="B768" s="99">
        <v>350.39999399999999</v>
      </c>
      <c r="C768" s="99">
        <v>350.39999399999999</v>
      </c>
      <c r="D768" s="99">
        <v>350.39999399999999</v>
      </c>
      <c r="E768" s="99">
        <v>350.39999399999999</v>
      </c>
      <c r="F768" s="99">
        <v>350.39999399999999</v>
      </c>
      <c r="G768" s="99">
        <v>0</v>
      </c>
    </row>
    <row r="769" spans="1:7" x14ac:dyDescent="0.2">
      <c r="A769" s="100">
        <v>33249</v>
      </c>
      <c r="B769" s="99">
        <v>351.19000199999999</v>
      </c>
      <c r="C769" s="99">
        <v>351.19000199999999</v>
      </c>
      <c r="D769" s="99">
        <v>351.19000199999999</v>
      </c>
      <c r="E769" s="99">
        <v>351.19000199999999</v>
      </c>
      <c r="F769" s="99">
        <v>351.19000199999999</v>
      </c>
      <c r="G769" s="99">
        <v>0</v>
      </c>
    </row>
    <row r="770" spans="1:7" x14ac:dyDescent="0.2">
      <c r="A770" s="100">
        <v>33252</v>
      </c>
      <c r="B770" s="99">
        <v>348.22000100000002</v>
      </c>
      <c r="C770" s="99">
        <v>348.22000100000002</v>
      </c>
      <c r="D770" s="99">
        <v>348.22000100000002</v>
      </c>
      <c r="E770" s="99">
        <v>348.22000100000002</v>
      </c>
      <c r="F770" s="99">
        <v>348.22000100000002</v>
      </c>
      <c r="G770" s="99">
        <v>0</v>
      </c>
    </row>
    <row r="771" spans="1:7" x14ac:dyDescent="0.2">
      <c r="A771" s="100">
        <v>33253</v>
      </c>
      <c r="B771" s="99">
        <v>349.60998499999999</v>
      </c>
      <c r="C771" s="99">
        <v>349.60998499999999</v>
      </c>
      <c r="D771" s="99">
        <v>349.60998499999999</v>
      </c>
      <c r="E771" s="99">
        <v>349.60998499999999</v>
      </c>
      <c r="F771" s="99">
        <v>349.60998499999999</v>
      </c>
      <c r="G771" s="99">
        <v>0</v>
      </c>
    </row>
    <row r="772" spans="1:7" x14ac:dyDescent="0.2">
      <c r="A772" s="100">
        <v>33254</v>
      </c>
      <c r="B772" s="99">
        <v>352.35000600000001</v>
      </c>
      <c r="C772" s="99">
        <v>352.35000600000001</v>
      </c>
      <c r="D772" s="99">
        <v>352.35000600000001</v>
      </c>
      <c r="E772" s="99">
        <v>352.35000600000001</v>
      </c>
      <c r="F772" s="99">
        <v>352.35000600000001</v>
      </c>
      <c r="G772" s="99">
        <v>0</v>
      </c>
    </row>
    <row r="773" spans="1:7" x14ac:dyDescent="0.2">
      <c r="A773" s="100">
        <v>33255</v>
      </c>
      <c r="B773" s="99">
        <v>365.5</v>
      </c>
      <c r="C773" s="99">
        <v>365.5</v>
      </c>
      <c r="D773" s="99">
        <v>365.5</v>
      </c>
      <c r="E773" s="99">
        <v>365.5</v>
      </c>
      <c r="F773" s="99">
        <v>365.5</v>
      </c>
      <c r="G773" s="99">
        <v>0</v>
      </c>
    </row>
    <row r="774" spans="1:7" x14ac:dyDescent="0.2">
      <c r="A774" s="100">
        <v>33256</v>
      </c>
      <c r="B774" s="99">
        <v>370.27999899999998</v>
      </c>
      <c r="C774" s="99">
        <v>370.27999899999998</v>
      </c>
      <c r="D774" s="99">
        <v>370.27999899999998</v>
      </c>
      <c r="E774" s="99">
        <v>370.27999899999998</v>
      </c>
      <c r="F774" s="99">
        <v>370.27999899999998</v>
      </c>
      <c r="G774" s="99">
        <v>0</v>
      </c>
    </row>
    <row r="775" spans="1:7" x14ac:dyDescent="0.2">
      <c r="A775" s="100">
        <v>33259</v>
      </c>
      <c r="B775" s="99">
        <v>368.98001099999999</v>
      </c>
      <c r="C775" s="99">
        <v>368.98001099999999</v>
      </c>
      <c r="D775" s="99">
        <v>368.98001099999999</v>
      </c>
      <c r="E775" s="99">
        <v>368.98001099999999</v>
      </c>
      <c r="F775" s="99">
        <v>368.98001099999999</v>
      </c>
      <c r="G775" s="99">
        <v>0</v>
      </c>
    </row>
    <row r="776" spans="1:7" x14ac:dyDescent="0.2">
      <c r="A776" s="100">
        <v>33260</v>
      </c>
      <c r="B776" s="99">
        <v>365.92001299999998</v>
      </c>
      <c r="C776" s="99">
        <v>365.92001299999998</v>
      </c>
      <c r="D776" s="99">
        <v>365.92001299999998</v>
      </c>
      <c r="E776" s="99">
        <v>365.92001299999998</v>
      </c>
      <c r="F776" s="99">
        <v>365.92001299999998</v>
      </c>
      <c r="G776" s="99">
        <v>0</v>
      </c>
    </row>
    <row r="777" spans="1:7" x14ac:dyDescent="0.2">
      <c r="A777" s="100">
        <v>33261</v>
      </c>
      <c r="B777" s="99">
        <v>368.04998799999998</v>
      </c>
      <c r="C777" s="99">
        <v>368.04998799999998</v>
      </c>
      <c r="D777" s="99">
        <v>368.04998799999998</v>
      </c>
      <c r="E777" s="99">
        <v>368.04998799999998</v>
      </c>
      <c r="F777" s="99">
        <v>368.04998799999998</v>
      </c>
      <c r="G777" s="99">
        <v>0</v>
      </c>
    </row>
    <row r="778" spans="1:7" x14ac:dyDescent="0.2">
      <c r="A778" s="100">
        <v>33262</v>
      </c>
      <c r="B778" s="99">
        <v>373.209991</v>
      </c>
      <c r="C778" s="99">
        <v>373.209991</v>
      </c>
      <c r="D778" s="99">
        <v>373.209991</v>
      </c>
      <c r="E778" s="99">
        <v>373.209991</v>
      </c>
      <c r="F778" s="99">
        <v>373.209991</v>
      </c>
      <c r="G778" s="99">
        <v>0</v>
      </c>
    </row>
    <row r="779" spans="1:7" x14ac:dyDescent="0.2">
      <c r="A779" s="100">
        <v>33263</v>
      </c>
      <c r="B779" s="99">
        <v>374.66000400000001</v>
      </c>
      <c r="C779" s="99">
        <v>374.66000400000001</v>
      </c>
      <c r="D779" s="99">
        <v>374.66000400000001</v>
      </c>
      <c r="E779" s="99">
        <v>374.66000400000001</v>
      </c>
      <c r="F779" s="99">
        <v>374.66000400000001</v>
      </c>
      <c r="G779" s="99">
        <v>0</v>
      </c>
    </row>
    <row r="780" spans="1:7" x14ac:dyDescent="0.2">
      <c r="A780" s="100">
        <v>33266</v>
      </c>
      <c r="B780" s="99">
        <v>374.69000199999999</v>
      </c>
      <c r="C780" s="99">
        <v>374.69000199999999</v>
      </c>
      <c r="D780" s="99">
        <v>374.69000199999999</v>
      </c>
      <c r="E780" s="99">
        <v>374.69000199999999</v>
      </c>
      <c r="F780" s="99">
        <v>374.69000199999999</v>
      </c>
      <c r="G780" s="99">
        <v>0</v>
      </c>
    </row>
    <row r="781" spans="1:7" x14ac:dyDescent="0.2">
      <c r="A781" s="100">
        <v>33267</v>
      </c>
      <c r="B781" s="99">
        <v>374.57998700000002</v>
      </c>
      <c r="C781" s="99">
        <v>374.57998700000002</v>
      </c>
      <c r="D781" s="99">
        <v>374.57998700000002</v>
      </c>
      <c r="E781" s="99">
        <v>374.57998700000002</v>
      </c>
      <c r="F781" s="99">
        <v>374.57998700000002</v>
      </c>
      <c r="G781" s="99">
        <v>0</v>
      </c>
    </row>
    <row r="782" spans="1:7" x14ac:dyDescent="0.2">
      <c r="A782" s="100">
        <v>33268</v>
      </c>
      <c r="B782" s="99">
        <v>380.26998900000001</v>
      </c>
      <c r="C782" s="99">
        <v>380.26998900000001</v>
      </c>
      <c r="D782" s="99">
        <v>380.26998900000001</v>
      </c>
      <c r="E782" s="99">
        <v>380.26998900000001</v>
      </c>
      <c r="F782" s="99">
        <v>380.26998900000001</v>
      </c>
      <c r="G782" s="99">
        <v>0</v>
      </c>
    </row>
    <row r="783" spans="1:7" x14ac:dyDescent="0.2">
      <c r="A783" s="100">
        <v>33269</v>
      </c>
      <c r="B783" s="99">
        <v>383.64001500000001</v>
      </c>
      <c r="C783" s="99">
        <v>383.64001500000001</v>
      </c>
      <c r="D783" s="99">
        <v>383.64001500000001</v>
      </c>
      <c r="E783" s="99">
        <v>383.64001500000001</v>
      </c>
      <c r="F783" s="99">
        <v>383.64001500000001</v>
      </c>
      <c r="G783" s="99">
        <v>0</v>
      </c>
    </row>
    <row r="784" spans="1:7" x14ac:dyDescent="0.2">
      <c r="A784" s="100">
        <v>33270</v>
      </c>
      <c r="B784" s="99">
        <v>382.67999300000002</v>
      </c>
      <c r="C784" s="99">
        <v>382.67999300000002</v>
      </c>
      <c r="D784" s="99">
        <v>382.67999300000002</v>
      </c>
      <c r="E784" s="99">
        <v>382.67999300000002</v>
      </c>
      <c r="F784" s="99">
        <v>382.67999300000002</v>
      </c>
      <c r="G784" s="99">
        <v>0</v>
      </c>
    </row>
    <row r="785" spans="1:7" x14ac:dyDescent="0.2">
      <c r="A785" s="100">
        <v>33273</v>
      </c>
      <c r="B785" s="99">
        <v>388.85998499999999</v>
      </c>
      <c r="C785" s="99">
        <v>388.85998499999999</v>
      </c>
      <c r="D785" s="99">
        <v>388.85998499999999</v>
      </c>
      <c r="E785" s="99">
        <v>388.85998499999999</v>
      </c>
      <c r="F785" s="99">
        <v>388.85998499999999</v>
      </c>
      <c r="G785" s="99">
        <v>0</v>
      </c>
    </row>
    <row r="786" spans="1:7" x14ac:dyDescent="0.2">
      <c r="A786" s="100">
        <v>33274</v>
      </c>
      <c r="B786" s="99">
        <v>392.32998700000002</v>
      </c>
      <c r="C786" s="99">
        <v>392.32998700000002</v>
      </c>
      <c r="D786" s="99">
        <v>392.32998700000002</v>
      </c>
      <c r="E786" s="99">
        <v>392.32998700000002</v>
      </c>
      <c r="F786" s="99">
        <v>392.32998700000002</v>
      </c>
      <c r="G786" s="99">
        <v>0</v>
      </c>
    </row>
    <row r="787" spans="1:7" x14ac:dyDescent="0.2">
      <c r="A787" s="100">
        <v>33275</v>
      </c>
      <c r="B787" s="99">
        <v>399.95001200000002</v>
      </c>
      <c r="C787" s="99">
        <v>399.95001200000002</v>
      </c>
      <c r="D787" s="99">
        <v>399.95001200000002</v>
      </c>
      <c r="E787" s="99">
        <v>399.95001200000002</v>
      </c>
      <c r="F787" s="99">
        <v>399.95001200000002</v>
      </c>
      <c r="G787" s="99">
        <v>0</v>
      </c>
    </row>
    <row r="788" spans="1:7" x14ac:dyDescent="0.2">
      <c r="A788" s="100">
        <v>33276</v>
      </c>
      <c r="B788" s="99">
        <v>398.33999599999999</v>
      </c>
      <c r="C788" s="99">
        <v>398.33999599999999</v>
      </c>
      <c r="D788" s="99">
        <v>398.33999599999999</v>
      </c>
      <c r="E788" s="99">
        <v>398.33999599999999</v>
      </c>
      <c r="F788" s="99">
        <v>398.33999599999999</v>
      </c>
      <c r="G788" s="99">
        <v>0</v>
      </c>
    </row>
    <row r="789" spans="1:7" x14ac:dyDescent="0.2">
      <c r="A789" s="100">
        <v>33277</v>
      </c>
      <c r="B789" s="99">
        <v>401.55999800000001</v>
      </c>
      <c r="C789" s="99">
        <v>401.55999800000001</v>
      </c>
      <c r="D789" s="99">
        <v>401.55999800000001</v>
      </c>
      <c r="E789" s="99">
        <v>401.55999800000001</v>
      </c>
      <c r="F789" s="99">
        <v>401.55999800000001</v>
      </c>
      <c r="G789" s="99">
        <v>0</v>
      </c>
    </row>
    <row r="790" spans="1:7" x14ac:dyDescent="0.2">
      <c r="A790" s="100">
        <v>33280</v>
      </c>
      <c r="B790" s="99">
        <v>412.05999800000001</v>
      </c>
      <c r="C790" s="99">
        <v>412.05999800000001</v>
      </c>
      <c r="D790" s="99">
        <v>412.05999800000001</v>
      </c>
      <c r="E790" s="99">
        <v>412.05999800000001</v>
      </c>
      <c r="F790" s="99">
        <v>412.05999800000001</v>
      </c>
      <c r="G790" s="99">
        <v>0</v>
      </c>
    </row>
    <row r="791" spans="1:7" x14ac:dyDescent="0.2">
      <c r="A791" s="100">
        <v>33281</v>
      </c>
      <c r="B791" s="99">
        <v>408.67999300000002</v>
      </c>
      <c r="C791" s="99">
        <v>408.67999300000002</v>
      </c>
      <c r="D791" s="99">
        <v>408.67999300000002</v>
      </c>
      <c r="E791" s="99">
        <v>408.67999300000002</v>
      </c>
      <c r="F791" s="99">
        <v>408.67999300000002</v>
      </c>
      <c r="G791" s="99">
        <v>0</v>
      </c>
    </row>
    <row r="792" spans="1:7" x14ac:dyDescent="0.2">
      <c r="A792" s="100">
        <v>33282</v>
      </c>
      <c r="B792" s="99">
        <v>412.70001200000002</v>
      </c>
      <c r="C792" s="99">
        <v>412.70001200000002</v>
      </c>
      <c r="D792" s="99">
        <v>412.70001200000002</v>
      </c>
      <c r="E792" s="99">
        <v>412.70001200000002</v>
      </c>
      <c r="F792" s="99">
        <v>412.70001200000002</v>
      </c>
      <c r="G792" s="99">
        <v>0</v>
      </c>
    </row>
    <row r="793" spans="1:7" x14ac:dyDescent="0.2">
      <c r="A793" s="100">
        <v>33283</v>
      </c>
      <c r="B793" s="99">
        <v>407.35000600000001</v>
      </c>
      <c r="C793" s="99">
        <v>407.35000600000001</v>
      </c>
      <c r="D793" s="99">
        <v>407.35000600000001</v>
      </c>
      <c r="E793" s="99">
        <v>407.35000600000001</v>
      </c>
      <c r="F793" s="99">
        <v>407.35000600000001</v>
      </c>
      <c r="G793" s="99">
        <v>0</v>
      </c>
    </row>
    <row r="794" spans="1:7" x14ac:dyDescent="0.2">
      <c r="A794" s="100">
        <v>33284</v>
      </c>
      <c r="B794" s="99">
        <v>412.83999599999999</v>
      </c>
      <c r="C794" s="99">
        <v>412.83999599999999</v>
      </c>
      <c r="D794" s="99">
        <v>412.83999599999999</v>
      </c>
      <c r="E794" s="99">
        <v>412.83999599999999</v>
      </c>
      <c r="F794" s="99">
        <v>412.83999599999999</v>
      </c>
      <c r="G794" s="99">
        <v>0</v>
      </c>
    </row>
    <row r="795" spans="1:7" x14ac:dyDescent="0.2">
      <c r="A795" s="100">
        <v>33288</v>
      </c>
      <c r="B795" s="99">
        <v>413.23998999999998</v>
      </c>
      <c r="C795" s="99">
        <v>413.23998999999998</v>
      </c>
      <c r="D795" s="99">
        <v>413.23998999999998</v>
      </c>
      <c r="E795" s="99">
        <v>413.23998999999998</v>
      </c>
      <c r="F795" s="99">
        <v>413.23998999999998</v>
      </c>
      <c r="G795" s="99">
        <v>0</v>
      </c>
    </row>
    <row r="796" spans="1:7" x14ac:dyDescent="0.2">
      <c r="A796" s="100">
        <v>33289</v>
      </c>
      <c r="B796" s="99">
        <v>408.5</v>
      </c>
      <c r="C796" s="99">
        <v>408.5</v>
      </c>
      <c r="D796" s="99">
        <v>408.5</v>
      </c>
      <c r="E796" s="99">
        <v>408.5</v>
      </c>
      <c r="F796" s="99">
        <v>408.5</v>
      </c>
      <c r="G796" s="99">
        <v>0</v>
      </c>
    </row>
    <row r="797" spans="1:7" x14ac:dyDescent="0.2">
      <c r="A797" s="100">
        <v>33290</v>
      </c>
      <c r="B797" s="99">
        <v>408.30999800000001</v>
      </c>
      <c r="C797" s="99">
        <v>408.30999800000001</v>
      </c>
      <c r="D797" s="99">
        <v>408.30999800000001</v>
      </c>
      <c r="E797" s="99">
        <v>408.30999800000001</v>
      </c>
      <c r="F797" s="99">
        <v>408.30999800000001</v>
      </c>
      <c r="G797" s="99">
        <v>0</v>
      </c>
    </row>
    <row r="798" spans="1:7" x14ac:dyDescent="0.2">
      <c r="A798" s="100">
        <v>33291</v>
      </c>
      <c r="B798" s="99">
        <v>409.17999300000002</v>
      </c>
      <c r="C798" s="99">
        <v>409.17999300000002</v>
      </c>
      <c r="D798" s="99">
        <v>409.17999300000002</v>
      </c>
      <c r="E798" s="99">
        <v>409.17999300000002</v>
      </c>
      <c r="F798" s="99">
        <v>409.17999300000002</v>
      </c>
      <c r="G798" s="99">
        <v>0</v>
      </c>
    </row>
    <row r="799" spans="1:7" x14ac:dyDescent="0.2">
      <c r="A799" s="100">
        <v>33294</v>
      </c>
      <c r="B799" s="99">
        <v>411.11999500000002</v>
      </c>
      <c r="C799" s="99">
        <v>411.11999500000002</v>
      </c>
      <c r="D799" s="99">
        <v>411.11999500000002</v>
      </c>
      <c r="E799" s="99">
        <v>411.11999500000002</v>
      </c>
      <c r="F799" s="99">
        <v>411.11999500000002</v>
      </c>
      <c r="G799" s="99">
        <v>0</v>
      </c>
    </row>
    <row r="800" spans="1:7" x14ac:dyDescent="0.2">
      <c r="A800" s="100">
        <v>33295</v>
      </c>
      <c r="B800" s="99">
        <v>406.209991</v>
      </c>
      <c r="C800" s="99">
        <v>406.209991</v>
      </c>
      <c r="D800" s="99">
        <v>406.209991</v>
      </c>
      <c r="E800" s="99">
        <v>406.209991</v>
      </c>
      <c r="F800" s="99">
        <v>406.209991</v>
      </c>
      <c r="G800" s="99">
        <v>0</v>
      </c>
    </row>
    <row r="801" spans="1:7" x14ac:dyDescent="0.2">
      <c r="A801" s="100">
        <v>33296</v>
      </c>
      <c r="B801" s="99">
        <v>411.75</v>
      </c>
      <c r="C801" s="99">
        <v>411.75</v>
      </c>
      <c r="D801" s="99">
        <v>411.75</v>
      </c>
      <c r="E801" s="99">
        <v>411.75</v>
      </c>
      <c r="F801" s="99">
        <v>411.75</v>
      </c>
      <c r="G801" s="99">
        <v>0</v>
      </c>
    </row>
    <row r="802" spans="1:7" x14ac:dyDescent="0.2">
      <c r="A802" s="100">
        <v>33297</v>
      </c>
      <c r="B802" s="99">
        <v>411.07998700000002</v>
      </c>
      <c r="C802" s="99">
        <v>411.07998700000002</v>
      </c>
      <c r="D802" s="99">
        <v>411.07998700000002</v>
      </c>
      <c r="E802" s="99">
        <v>411.07998700000002</v>
      </c>
      <c r="F802" s="99">
        <v>411.07998700000002</v>
      </c>
      <c r="G802" s="99">
        <v>0</v>
      </c>
    </row>
    <row r="803" spans="1:7" x14ac:dyDescent="0.2">
      <c r="A803" s="100">
        <v>33298</v>
      </c>
      <c r="B803" s="99">
        <v>414.92001299999998</v>
      </c>
      <c r="C803" s="99">
        <v>414.92001299999998</v>
      </c>
      <c r="D803" s="99">
        <v>414.92001299999998</v>
      </c>
      <c r="E803" s="99">
        <v>414.92001299999998</v>
      </c>
      <c r="F803" s="99">
        <v>414.92001299999998</v>
      </c>
      <c r="G803" s="99">
        <v>0</v>
      </c>
    </row>
    <row r="804" spans="1:7" x14ac:dyDescent="0.2">
      <c r="A804" s="100">
        <v>33301</v>
      </c>
      <c r="B804" s="99">
        <v>413.77999899999998</v>
      </c>
      <c r="C804" s="99">
        <v>413.77999899999998</v>
      </c>
      <c r="D804" s="99">
        <v>413.77999899999998</v>
      </c>
      <c r="E804" s="99">
        <v>413.77999899999998</v>
      </c>
      <c r="F804" s="99">
        <v>413.77999899999998</v>
      </c>
      <c r="G804" s="99">
        <v>0</v>
      </c>
    </row>
    <row r="805" spans="1:7" x14ac:dyDescent="0.2">
      <c r="A805" s="100">
        <v>33302</v>
      </c>
      <c r="B805" s="99">
        <v>422.10000600000001</v>
      </c>
      <c r="C805" s="99">
        <v>422.10000600000001</v>
      </c>
      <c r="D805" s="99">
        <v>422.10000600000001</v>
      </c>
      <c r="E805" s="99">
        <v>422.10000600000001</v>
      </c>
      <c r="F805" s="99">
        <v>422.10000600000001</v>
      </c>
      <c r="G805" s="99">
        <v>0</v>
      </c>
    </row>
    <row r="806" spans="1:7" x14ac:dyDescent="0.2">
      <c r="A806" s="100">
        <v>33303</v>
      </c>
      <c r="B806" s="99">
        <v>421.5</v>
      </c>
      <c r="C806" s="99">
        <v>421.5</v>
      </c>
      <c r="D806" s="99">
        <v>421.5</v>
      </c>
      <c r="E806" s="99">
        <v>421.5</v>
      </c>
      <c r="F806" s="99">
        <v>421.5</v>
      </c>
      <c r="G806" s="99">
        <v>0</v>
      </c>
    </row>
    <row r="807" spans="1:7" x14ac:dyDescent="0.2">
      <c r="A807" s="100">
        <v>33304</v>
      </c>
      <c r="B807" s="99">
        <v>421.25</v>
      </c>
      <c r="C807" s="99">
        <v>421.25</v>
      </c>
      <c r="D807" s="99">
        <v>421.25</v>
      </c>
      <c r="E807" s="99">
        <v>421.25</v>
      </c>
      <c r="F807" s="99">
        <v>421.25</v>
      </c>
      <c r="G807" s="99">
        <v>0</v>
      </c>
    </row>
    <row r="808" spans="1:7" x14ac:dyDescent="0.2">
      <c r="A808" s="100">
        <v>33305</v>
      </c>
      <c r="B808" s="99">
        <v>420.23998999999998</v>
      </c>
      <c r="C808" s="99">
        <v>420.23998999999998</v>
      </c>
      <c r="D808" s="99">
        <v>420.23998999999998</v>
      </c>
      <c r="E808" s="99">
        <v>420.23998999999998</v>
      </c>
      <c r="F808" s="99">
        <v>420.23998999999998</v>
      </c>
      <c r="G808" s="99">
        <v>0</v>
      </c>
    </row>
    <row r="809" spans="1:7" x14ac:dyDescent="0.2">
      <c r="A809" s="100">
        <v>33308</v>
      </c>
      <c r="B809" s="99">
        <v>418.13000499999998</v>
      </c>
      <c r="C809" s="99">
        <v>418.13000499999998</v>
      </c>
      <c r="D809" s="99">
        <v>418.13000499999998</v>
      </c>
      <c r="E809" s="99">
        <v>418.13000499999998</v>
      </c>
      <c r="F809" s="99">
        <v>418.13000499999998</v>
      </c>
      <c r="G809" s="99">
        <v>0</v>
      </c>
    </row>
    <row r="810" spans="1:7" x14ac:dyDescent="0.2">
      <c r="A810" s="100">
        <v>33309</v>
      </c>
      <c r="B810" s="99">
        <v>414.86999500000002</v>
      </c>
      <c r="C810" s="99">
        <v>414.86999500000002</v>
      </c>
      <c r="D810" s="99">
        <v>414.86999500000002</v>
      </c>
      <c r="E810" s="99">
        <v>414.86999500000002</v>
      </c>
      <c r="F810" s="99">
        <v>414.86999500000002</v>
      </c>
      <c r="G810" s="99">
        <v>0</v>
      </c>
    </row>
    <row r="811" spans="1:7" x14ac:dyDescent="0.2">
      <c r="A811" s="100">
        <v>33310</v>
      </c>
      <c r="B811" s="99">
        <v>419.98001099999999</v>
      </c>
      <c r="C811" s="99">
        <v>419.98001099999999</v>
      </c>
      <c r="D811" s="99">
        <v>419.98001099999999</v>
      </c>
      <c r="E811" s="99">
        <v>419.98001099999999</v>
      </c>
      <c r="F811" s="99">
        <v>419.98001099999999</v>
      </c>
      <c r="G811" s="99">
        <v>0</v>
      </c>
    </row>
    <row r="812" spans="1:7" x14ac:dyDescent="0.2">
      <c r="A812" s="100">
        <v>33311</v>
      </c>
      <c r="B812" s="99">
        <v>418.790009</v>
      </c>
      <c r="C812" s="99">
        <v>418.790009</v>
      </c>
      <c r="D812" s="99">
        <v>418.790009</v>
      </c>
      <c r="E812" s="99">
        <v>418.790009</v>
      </c>
      <c r="F812" s="99">
        <v>418.790009</v>
      </c>
      <c r="G812" s="99">
        <v>0</v>
      </c>
    </row>
    <row r="813" spans="1:7" x14ac:dyDescent="0.2">
      <c r="A813" s="100">
        <v>33312</v>
      </c>
      <c r="B813" s="99">
        <v>418.89001500000001</v>
      </c>
      <c r="C813" s="99">
        <v>418.89001500000001</v>
      </c>
      <c r="D813" s="99">
        <v>418.89001500000001</v>
      </c>
      <c r="E813" s="99">
        <v>418.89001500000001</v>
      </c>
      <c r="F813" s="99">
        <v>418.89001500000001</v>
      </c>
      <c r="G813" s="99">
        <v>0</v>
      </c>
    </row>
    <row r="814" spans="1:7" x14ac:dyDescent="0.2">
      <c r="A814" s="100">
        <v>33315</v>
      </c>
      <c r="B814" s="99">
        <v>417.23998999999998</v>
      </c>
      <c r="C814" s="99">
        <v>417.23998999999998</v>
      </c>
      <c r="D814" s="99">
        <v>417.23998999999998</v>
      </c>
      <c r="E814" s="99">
        <v>417.23998999999998</v>
      </c>
      <c r="F814" s="99">
        <v>417.23998999999998</v>
      </c>
      <c r="G814" s="99">
        <v>0</v>
      </c>
    </row>
    <row r="815" spans="1:7" x14ac:dyDescent="0.2">
      <c r="A815" s="100">
        <v>33316</v>
      </c>
      <c r="B815" s="99">
        <v>411.07998700000002</v>
      </c>
      <c r="C815" s="99">
        <v>411.07998700000002</v>
      </c>
      <c r="D815" s="99">
        <v>411.07998700000002</v>
      </c>
      <c r="E815" s="99">
        <v>411.07998700000002</v>
      </c>
      <c r="F815" s="99">
        <v>411.07998700000002</v>
      </c>
      <c r="G815" s="99">
        <v>0</v>
      </c>
    </row>
    <row r="816" spans="1:7" x14ac:dyDescent="0.2">
      <c r="A816" s="100">
        <v>33317</v>
      </c>
      <c r="B816" s="99">
        <v>412.57998700000002</v>
      </c>
      <c r="C816" s="99">
        <v>412.57998700000002</v>
      </c>
      <c r="D816" s="99">
        <v>412.57998700000002</v>
      </c>
      <c r="E816" s="99">
        <v>412.57998700000002</v>
      </c>
      <c r="F816" s="99">
        <v>412.57998700000002</v>
      </c>
      <c r="G816" s="99">
        <v>0</v>
      </c>
    </row>
    <row r="817" spans="1:7" x14ac:dyDescent="0.2">
      <c r="A817" s="100">
        <v>33318</v>
      </c>
      <c r="B817" s="99">
        <v>411.07998700000002</v>
      </c>
      <c r="C817" s="99">
        <v>411.07998700000002</v>
      </c>
      <c r="D817" s="99">
        <v>411.07998700000002</v>
      </c>
      <c r="E817" s="99">
        <v>411.07998700000002</v>
      </c>
      <c r="F817" s="99">
        <v>411.07998700000002</v>
      </c>
      <c r="G817" s="99">
        <v>0</v>
      </c>
    </row>
    <row r="818" spans="1:7" x14ac:dyDescent="0.2">
      <c r="A818" s="100">
        <v>33319</v>
      </c>
      <c r="B818" s="99">
        <v>412.27999899999998</v>
      </c>
      <c r="C818" s="99">
        <v>412.27999899999998</v>
      </c>
      <c r="D818" s="99">
        <v>412.27999899999998</v>
      </c>
      <c r="E818" s="99">
        <v>412.27999899999998</v>
      </c>
      <c r="F818" s="99">
        <v>412.27999899999998</v>
      </c>
      <c r="G818" s="99">
        <v>0</v>
      </c>
    </row>
    <row r="819" spans="1:7" x14ac:dyDescent="0.2">
      <c r="A819" s="100">
        <v>33322</v>
      </c>
      <c r="B819" s="99">
        <v>414.97000100000002</v>
      </c>
      <c r="C819" s="99">
        <v>414.97000100000002</v>
      </c>
      <c r="D819" s="99">
        <v>414.97000100000002</v>
      </c>
      <c r="E819" s="99">
        <v>414.97000100000002</v>
      </c>
      <c r="F819" s="99">
        <v>414.97000100000002</v>
      </c>
      <c r="G819" s="99">
        <v>0</v>
      </c>
    </row>
    <row r="820" spans="1:7" x14ac:dyDescent="0.2">
      <c r="A820" s="100">
        <v>33323</v>
      </c>
      <c r="B820" s="99">
        <v>422.23001099999999</v>
      </c>
      <c r="C820" s="99">
        <v>422.23001099999999</v>
      </c>
      <c r="D820" s="99">
        <v>422.23001099999999</v>
      </c>
      <c r="E820" s="99">
        <v>422.23001099999999</v>
      </c>
      <c r="F820" s="99">
        <v>422.23001099999999</v>
      </c>
      <c r="G820" s="99">
        <v>0</v>
      </c>
    </row>
    <row r="821" spans="1:7" x14ac:dyDescent="0.2">
      <c r="A821" s="100">
        <v>33324</v>
      </c>
      <c r="B821" s="99">
        <v>421.17001299999998</v>
      </c>
      <c r="C821" s="99">
        <v>421.17001299999998</v>
      </c>
      <c r="D821" s="99">
        <v>421.17001299999998</v>
      </c>
      <c r="E821" s="99">
        <v>421.17001299999998</v>
      </c>
      <c r="F821" s="99">
        <v>421.17001299999998</v>
      </c>
      <c r="G821" s="99">
        <v>0</v>
      </c>
    </row>
    <row r="822" spans="1:7" x14ac:dyDescent="0.2">
      <c r="A822" s="100">
        <v>33325</v>
      </c>
      <c r="B822" s="99">
        <v>421.02999899999998</v>
      </c>
      <c r="C822" s="99">
        <v>421.02999899999998</v>
      </c>
      <c r="D822" s="99">
        <v>421.02999899999998</v>
      </c>
      <c r="E822" s="99">
        <v>421.02999899999998</v>
      </c>
      <c r="F822" s="99">
        <v>421.02999899999998</v>
      </c>
      <c r="G822" s="99">
        <v>0</v>
      </c>
    </row>
    <row r="823" spans="1:7" x14ac:dyDescent="0.2">
      <c r="A823" s="100">
        <v>33329</v>
      </c>
      <c r="B823" s="99">
        <v>416.73998999999998</v>
      </c>
      <c r="C823" s="99">
        <v>416.73998999999998</v>
      </c>
      <c r="D823" s="99">
        <v>416.73998999999998</v>
      </c>
      <c r="E823" s="99">
        <v>416.73998999999998</v>
      </c>
      <c r="F823" s="99">
        <v>416.73998999999998</v>
      </c>
      <c r="G823" s="99">
        <v>0</v>
      </c>
    </row>
    <row r="824" spans="1:7" x14ac:dyDescent="0.2">
      <c r="A824" s="100">
        <v>33330</v>
      </c>
      <c r="B824" s="99">
        <v>425.97000100000002</v>
      </c>
      <c r="C824" s="99">
        <v>425.97000100000002</v>
      </c>
      <c r="D824" s="99">
        <v>425.97000100000002</v>
      </c>
      <c r="E824" s="99">
        <v>425.97000100000002</v>
      </c>
      <c r="F824" s="99">
        <v>425.97000100000002</v>
      </c>
      <c r="G824" s="99">
        <v>0</v>
      </c>
    </row>
    <row r="825" spans="1:7" x14ac:dyDescent="0.2">
      <c r="A825" s="100">
        <v>33331</v>
      </c>
      <c r="B825" s="99">
        <v>425.38000499999998</v>
      </c>
      <c r="C825" s="99">
        <v>425.38000499999998</v>
      </c>
      <c r="D825" s="99">
        <v>425.38000499999998</v>
      </c>
      <c r="E825" s="99">
        <v>425.38000499999998</v>
      </c>
      <c r="F825" s="99">
        <v>425.38000499999998</v>
      </c>
      <c r="G825" s="99">
        <v>0</v>
      </c>
    </row>
    <row r="826" spans="1:7" x14ac:dyDescent="0.2">
      <c r="A826" s="100">
        <v>33332</v>
      </c>
      <c r="B826" s="99">
        <v>426.5</v>
      </c>
      <c r="C826" s="99">
        <v>426.5</v>
      </c>
      <c r="D826" s="99">
        <v>426.5</v>
      </c>
      <c r="E826" s="99">
        <v>426.5</v>
      </c>
      <c r="F826" s="99">
        <v>426.5</v>
      </c>
      <c r="G826" s="99">
        <v>0</v>
      </c>
    </row>
    <row r="827" spans="1:7" x14ac:dyDescent="0.2">
      <c r="A827" s="100">
        <v>33333</v>
      </c>
      <c r="B827" s="99">
        <v>421.54998799999998</v>
      </c>
      <c r="C827" s="99">
        <v>421.54998799999998</v>
      </c>
      <c r="D827" s="99">
        <v>421.54998799999998</v>
      </c>
      <c r="E827" s="99">
        <v>421.54998799999998</v>
      </c>
      <c r="F827" s="99">
        <v>421.54998799999998</v>
      </c>
      <c r="G827" s="99">
        <v>0</v>
      </c>
    </row>
    <row r="828" spans="1:7" x14ac:dyDescent="0.2">
      <c r="A828" s="100">
        <v>33336</v>
      </c>
      <c r="B828" s="99">
        <v>425.26998900000001</v>
      </c>
      <c r="C828" s="99">
        <v>425.26998900000001</v>
      </c>
      <c r="D828" s="99">
        <v>425.26998900000001</v>
      </c>
      <c r="E828" s="99">
        <v>425.26998900000001</v>
      </c>
      <c r="F828" s="99">
        <v>425.26998900000001</v>
      </c>
      <c r="G828" s="99">
        <v>0</v>
      </c>
    </row>
    <row r="829" spans="1:7" x14ac:dyDescent="0.2">
      <c r="A829" s="100">
        <v>33337</v>
      </c>
      <c r="B829" s="99">
        <v>419.57000699999998</v>
      </c>
      <c r="C829" s="99">
        <v>419.57000699999998</v>
      </c>
      <c r="D829" s="99">
        <v>419.57000699999998</v>
      </c>
      <c r="E829" s="99">
        <v>419.57000699999998</v>
      </c>
      <c r="F829" s="99">
        <v>419.57000699999998</v>
      </c>
      <c r="G829" s="99">
        <v>0</v>
      </c>
    </row>
    <row r="830" spans="1:7" x14ac:dyDescent="0.2">
      <c r="A830" s="100">
        <v>33338</v>
      </c>
      <c r="B830" s="99">
        <v>419.10998499999999</v>
      </c>
      <c r="C830" s="99">
        <v>419.10998499999999</v>
      </c>
      <c r="D830" s="99">
        <v>419.10998499999999</v>
      </c>
      <c r="E830" s="99">
        <v>419.10998499999999</v>
      </c>
      <c r="F830" s="99">
        <v>419.10998499999999</v>
      </c>
      <c r="G830" s="99">
        <v>0</v>
      </c>
    </row>
    <row r="831" spans="1:7" x14ac:dyDescent="0.2">
      <c r="A831" s="100">
        <v>33339</v>
      </c>
      <c r="B831" s="99">
        <v>424.14999399999999</v>
      </c>
      <c r="C831" s="99">
        <v>424.14999399999999</v>
      </c>
      <c r="D831" s="99">
        <v>424.14999399999999</v>
      </c>
      <c r="E831" s="99">
        <v>424.14999399999999</v>
      </c>
      <c r="F831" s="99">
        <v>424.14999399999999</v>
      </c>
      <c r="G831" s="99">
        <v>0</v>
      </c>
    </row>
    <row r="832" spans="1:7" x14ac:dyDescent="0.2">
      <c r="A832" s="100">
        <v>33340</v>
      </c>
      <c r="B832" s="99">
        <v>427.26001000000002</v>
      </c>
      <c r="C832" s="99">
        <v>427.26001000000002</v>
      </c>
      <c r="D832" s="99">
        <v>427.26001000000002</v>
      </c>
      <c r="E832" s="99">
        <v>427.26001000000002</v>
      </c>
      <c r="F832" s="99">
        <v>427.26001000000002</v>
      </c>
      <c r="G832" s="99">
        <v>0</v>
      </c>
    </row>
    <row r="833" spans="1:7" x14ac:dyDescent="0.2">
      <c r="A833" s="100">
        <v>33343</v>
      </c>
      <c r="B833" s="99">
        <v>428.23001099999999</v>
      </c>
      <c r="C833" s="99">
        <v>428.23001099999999</v>
      </c>
      <c r="D833" s="99">
        <v>428.23001099999999</v>
      </c>
      <c r="E833" s="99">
        <v>428.23001099999999</v>
      </c>
      <c r="F833" s="99">
        <v>428.23001099999999</v>
      </c>
      <c r="G833" s="99">
        <v>0</v>
      </c>
    </row>
    <row r="834" spans="1:7" x14ac:dyDescent="0.2">
      <c r="A834" s="100">
        <v>33344</v>
      </c>
      <c r="B834" s="99">
        <v>435.459991</v>
      </c>
      <c r="C834" s="99">
        <v>435.459991</v>
      </c>
      <c r="D834" s="99">
        <v>435.459991</v>
      </c>
      <c r="E834" s="99">
        <v>435.459991</v>
      </c>
      <c r="F834" s="99">
        <v>435.459991</v>
      </c>
      <c r="G834" s="99">
        <v>0</v>
      </c>
    </row>
    <row r="835" spans="1:7" x14ac:dyDescent="0.2">
      <c r="A835" s="100">
        <v>33345</v>
      </c>
      <c r="B835" s="99">
        <v>438.64999399999999</v>
      </c>
      <c r="C835" s="99">
        <v>438.64999399999999</v>
      </c>
      <c r="D835" s="99">
        <v>438.64999399999999</v>
      </c>
      <c r="E835" s="99">
        <v>438.64999399999999</v>
      </c>
      <c r="F835" s="99">
        <v>438.64999399999999</v>
      </c>
      <c r="G835" s="99">
        <v>0</v>
      </c>
    </row>
    <row r="836" spans="1:7" x14ac:dyDescent="0.2">
      <c r="A836" s="100">
        <v>33346</v>
      </c>
      <c r="B836" s="99">
        <v>436.42001299999998</v>
      </c>
      <c r="C836" s="99">
        <v>436.42001299999998</v>
      </c>
      <c r="D836" s="99">
        <v>436.42001299999998</v>
      </c>
      <c r="E836" s="99">
        <v>436.42001299999998</v>
      </c>
      <c r="F836" s="99">
        <v>436.42001299999998</v>
      </c>
      <c r="G836" s="99">
        <v>0</v>
      </c>
    </row>
    <row r="837" spans="1:7" x14ac:dyDescent="0.2">
      <c r="A837" s="100">
        <v>33347</v>
      </c>
      <c r="B837" s="99">
        <v>431.64999399999999</v>
      </c>
      <c r="C837" s="99">
        <v>431.64999399999999</v>
      </c>
      <c r="D837" s="99">
        <v>431.64999399999999</v>
      </c>
      <c r="E837" s="99">
        <v>431.64999399999999</v>
      </c>
      <c r="F837" s="99">
        <v>431.64999399999999</v>
      </c>
      <c r="G837" s="99">
        <v>0</v>
      </c>
    </row>
    <row r="838" spans="1:7" x14ac:dyDescent="0.2">
      <c r="A838" s="100">
        <v>33350</v>
      </c>
      <c r="B838" s="99">
        <v>428.02999899999998</v>
      </c>
      <c r="C838" s="99">
        <v>428.02999899999998</v>
      </c>
      <c r="D838" s="99">
        <v>428.02999899999998</v>
      </c>
      <c r="E838" s="99">
        <v>428.02999899999998</v>
      </c>
      <c r="F838" s="99">
        <v>428.02999899999998</v>
      </c>
      <c r="G838" s="99">
        <v>0</v>
      </c>
    </row>
    <row r="839" spans="1:7" x14ac:dyDescent="0.2">
      <c r="A839" s="100">
        <v>33351</v>
      </c>
      <c r="B839" s="99">
        <v>428.94000199999999</v>
      </c>
      <c r="C839" s="99">
        <v>428.94000199999999</v>
      </c>
      <c r="D839" s="99">
        <v>428.94000199999999</v>
      </c>
      <c r="E839" s="99">
        <v>428.94000199999999</v>
      </c>
      <c r="F839" s="99">
        <v>428.94000199999999</v>
      </c>
      <c r="G839" s="99">
        <v>0</v>
      </c>
    </row>
    <row r="840" spans="1:7" x14ac:dyDescent="0.2">
      <c r="A840" s="100">
        <v>33352</v>
      </c>
      <c r="B840" s="99">
        <v>430.08999599999999</v>
      </c>
      <c r="C840" s="99">
        <v>430.08999599999999</v>
      </c>
      <c r="D840" s="99">
        <v>430.08999599999999</v>
      </c>
      <c r="E840" s="99">
        <v>430.08999599999999</v>
      </c>
      <c r="F840" s="99">
        <v>430.08999599999999</v>
      </c>
      <c r="G840" s="99">
        <v>0</v>
      </c>
    </row>
    <row r="841" spans="1:7" x14ac:dyDescent="0.2">
      <c r="A841" s="100">
        <v>33353</v>
      </c>
      <c r="B841" s="99">
        <v>426.17001299999998</v>
      </c>
      <c r="C841" s="99">
        <v>426.17001299999998</v>
      </c>
      <c r="D841" s="99">
        <v>426.17001299999998</v>
      </c>
      <c r="E841" s="99">
        <v>426.17001299999998</v>
      </c>
      <c r="F841" s="99">
        <v>426.17001299999998</v>
      </c>
      <c r="G841" s="99">
        <v>0</v>
      </c>
    </row>
    <row r="842" spans="1:7" x14ac:dyDescent="0.2">
      <c r="A842" s="100">
        <v>33354</v>
      </c>
      <c r="B842" s="99">
        <v>425.95001200000002</v>
      </c>
      <c r="C842" s="99">
        <v>425.95001200000002</v>
      </c>
      <c r="D842" s="99">
        <v>425.95001200000002</v>
      </c>
      <c r="E842" s="99">
        <v>425.95001200000002</v>
      </c>
      <c r="F842" s="99">
        <v>425.95001200000002</v>
      </c>
      <c r="G842" s="99">
        <v>0</v>
      </c>
    </row>
    <row r="843" spans="1:7" x14ac:dyDescent="0.2">
      <c r="A843" s="100">
        <v>33357</v>
      </c>
      <c r="B843" s="99">
        <v>420.01001000000002</v>
      </c>
      <c r="C843" s="99">
        <v>420.01001000000002</v>
      </c>
      <c r="D843" s="99">
        <v>420.01001000000002</v>
      </c>
      <c r="E843" s="99">
        <v>420.01001000000002</v>
      </c>
      <c r="F843" s="99">
        <v>420.01001000000002</v>
      </c>
      <c r="G843" s="99">
        <v>0</v>
      </c>
    </row>
    <row r="844" spans="1:7" x14ac:dyDescent="0.2">
      <c r="A844" s="100">
        <v>33358</v>
      </c>
      <c r="B844" s="99">
        <v>422.02999899999998</v>
      </c>
      <c r="C844" s="99">
        <v>422.02999899999998</v>
      </c>
      <c r="D844" s="99">
        <v>422.02999899999998</v>
      </c>
      <c r="E844" s="99">
        <v>422.02999899999998</v>
      </c>
      <c r="F844" s="99">
        <v>422.02999899999998</v>
      </c>
      <c r="G844" s="99">
        <v>0</v>
      </c>
    </row>
    <row r="845" spans="1:7" x14ac:dyDescent="0.2">
      <c r="A845" s="100">
        <v>33359</v>
      </c>
      <c r="B845" s="99">
        <v>427.58999599999999</v>
      </c>
      <c r="C845" s="99">
        <v>427.58999599999999</v>
      </c>
      <c r="D845" s="99">
        <v>427.58999599999999</v>
      </c>
      <c r="E845" s="99">
        <v>427.58999599999999</v>
      </c>
      <c r="F845" s="99">
        <v>427.58999599999999</v>
      </c>
      <c r="G845" s="99">
        <v>0</v>
      </c>
    </row>
    <row r="846" spans="1:7" x14ac:dyDescent="0.2">
      <c r="A846" s="100">
        <v>33360</v>
      </c>
      <c r="B846" s="99">
        <v>427.85998499999999</v>
      </c>
      <c r="C846" s="99">
        <v>427.85998499999999</v>
      </c>
      <c r="D846" s="99">
        <v>427.85998499999999</v>
      </c>
      <c r="E846" s="99">
        <v>427.85998499999999</v>
      </c>
      <c r="F846" s="99">
        <v>427.85998499999999</v>
      </c>
      <c r="G846" s="99">
        <v>0</v>
      </c>
    </row>
    <row r="847" spans="1:7" x14ac:dyDescent="0.2">
      <c r="A847" s="100">
        <v>33361</v>
      </c>
      <c r="B847" s="99">
        <v>428.23001099999999</v>
      </c>
      <c r="C847" s="99">
        <v>428.23001099999999</v>
      </c>
      <c r="D847" s="99">
        <v>428.23001099999999</v>
      </c>
      <c r="E847" s="99">
        <v>428.23001099999999</v>
      </c>
      <c r="F847" s="99">
        <v>428.23001099999999</v>
      </c>
      <c r="G847" s="99">
        <v>0</v>
      </c>
    </row>
    <row r="848" spans="1:7" x14ac:dyDescent="0.2">
      <c r="A848" s="100">
        <v>33364</v>
      </c>
      <c r="B848" s="99">
        <v>427.70001200000002</v>
      </c>
      <c r="C848" s="99">
        <v>427.70001200000002</v>
      </c>
      <c r="D848" s="99">
        <v>427.70001200000002</v>
      </c>
      <c r="E848" s="99">
        <v>427.70001200000002</v>
      </c>
      <c r="F848" s="99">
        <v>427.70001200000002</v>
      </c>
      <c r="G848" s="99">
        <v>0</v>
      </c>
    </row>
    <row r="849" spans="1:7" x14ac:dyDescent="0.2">
      <c r="A849" s="100">
        <v>33365</v>
      </c>
      <c r="B849" s="99">
        <v>424.80999800000001</v>
      </c>
      <c r="C849" s="99">
        <v>424.80999800000001</v>
      </c>
      <c r="D849" s="99">
        <v>424.80999800000001</v>
      </c>
      <c r="E849" s="99">
        <v>424.80999800000001</v>
      </c>
      <c r="F849" s="99">
        <v>424.80999800000001</v>
      </c>
      <c r="G849" s="99">
        <v>0</v>
      </c>
    </row>
    <row r="850" spans="1:7" x14ac:dyDescent="0.2">
      <c r="A850" s="100">
        <v>33366</v>
      </c>
      <c r="B850" s="99">
        <v>426.14999399999999</v>
      </c>
      <c r="C850" s="99">
        <v>426.14999399999999</v>
      </c>
      <c r="D850" s="99">
        <v>426.14999399999999</v>
      </c>
      <c r="E850" s="99">
        <v>426.14999399999999</v>
      </c>
      <c r="F850" s="99">
        <v>426.14999399999999</v>
      </c>
      <c r="G850" s="99">
        <v>0</v>
      </c>
    </row>
    <row r="851" spans="1:7" x14ac:dyDescent="0.2">
      <c r="A851" s="100">
        <v>33367</v>
      </c>
      <c r="B851" s="99">
        <v>431.69000199999999</v>
      </c>
      <c r="C851" s="99">
        <v>431.69000199999999</v>
      </c>
      <c r="D851" s="99">
        <v>431.69000199999999</v>
      </c>
      <c r="E851" s="99">
        <v>431.69000199999999</v>
      </c>
      <c r="F851" s="99">
        <v>431.69000199999999</v>
      </c>
      <c r="G851" s="99">
        <v>0</v>
      </c>
    </row>
    <row r="852" spans="1:7" x14ac:dyDescent="0.2">
      <c r="A852" s="100">
        <v>33368</v>
      </c>
      <c r="B852" s="99">
        <v>423.29998799999998</v>
      </c>
      <c r="C852" s="99">
        <v>423.29998799999998</v>
      </c>
      <c r="D852" s="99">
        <v>423.29998799999998</v>
      </c>
      <c r="E852" s="99">
        <v>423.29998799999998</v>
      </c>
      <c r="F852" s="99">
        <v>423.29998799999998</v>
      </c>
      <c r="G852" s="99">
        <v>0</v>
      </c>
    </row>
    <row r="853" spans="1:7" x14ac:dyDescent="0.2">
      <c r="A853" s="100">
        <v>33371</v>
      </c>
      <c r="B853" s="99">
        <v>424.57000699999998</v>
      </c>
      <c r="C853" s="99">
        <v>424.57000699999998</v>
      </c>
      <c r="D853" s="99">
        <v>424.57000699999998</v>
      </c>
      <c r="E853" s="99">
        <v>424.57000699999998</v>
      </c>
      <c r="F853" s="99">
        <v>424.57000699999998</v>
      </c>
      <c r="G853" s="99">
        <v>0</v>
      </c>
    </row>
    <row r="854" spans="1:7" x14ac:dyDescent="0.2">
      <c r="A854" s="100">
        <v>33372</v>
      </c>
      <c r="B854" s="99">
        <v>418.82000699999998</v>
      </c>
      <c r="C854" s="99">
        <v>418.82000699999998</v>
      </c>
      <c r="D854" s="99">
        <v>418.82000699999998</v>
      </c>
      <c r="E854" s="99">
        <v>418.82000699999998</v>
      </c>
      <c r="F854" s="99">
        <v>418.82000699999998</v>
      </c>
      <c r="G854" s="99">
        <v>0</v>
      </c>
    </row>
    <row r="855" spans="1:7" x14ac:dyDescent="0.2">
      <c r="A855" s="100">
        <v>33373</v>
      </c>
      <c r="B855" s="99">
        <v>415.42999300000002</v>
      </c>
      <c r="C855" s="99">
        <v>415.42999300000002</v>
      </c>
      <c r="D855" s="99">
        <v>415.42999300000002</v>
      </c>
      <c r="E855" s="99">
        <v>415.42999300000002</v>
      </c>
      <c r="F855" s="99">
        <v>415.42999300000002</v>
      </c>
      <c r="G855" s="99">
        <v>0</v>
      </c>
    </row>
    <row r="856" spans="1:7" x14ac:dyDescent="0.2">
      <c r="A856" s="100">
        <v>33374</v>
      </c>
      <c r="B856" s="99">
        <v>419.58999599999999</v>
      </c>
      <c r="C856" s="99">
        <v>419.58999599999999</v>
      </c>
      <c r="D856" s="99">
        <v>419.58999599999999</v>
      </c>
      <c r="E856" s="99">
        <v>419.58999599999999</v>
      </c>
      <c r="F856" s="99">
        <v>419.58999599999999</v>
      </c>
      <c r="G856" s="99">
        <v>0</v>
      </c>
    </row>
    <row r="857" spans="1:7" x14ac:dyDescent="0.2">
      <c r="A857" s="100">
        <v>33375</v>
      </c>
      <c r="B857" s="99">
        <v>420.02999899999998</v>
      </c>
      <c r="C857" s="99">
        <v>420.02999899999998</v>
      </c>
      <c r="D857" s="99">
        <v>420.02999899999998</v>
      </c>
      <c r="E857" s="99">
        <v>420.02999899999998</v>
      </c>
      <c r="F857" s="99">
        <v>420.02999899999998</v>
      </c>
      <c r="G857" s="99">
        <v>0</v>
      </c>
    </row>
    <row r="858" spans="1:7" x14ac:dyDescent="0.2">
      <c r="A858" s="100">
        <v>33378</v>
      </c>
      <c r="B858" s="99">
        <v>420</v>
      </c>
      <c r="C858" s="99">
        <v>420</v>
      </c>
      <c r="D858" s="99">
        <v>420</v>
      </c>
      <c r="E858" s="99">
        <v>420</v>
      </c>
      <c r="F858" s="99">
        <v>420</v>
      </c>
      <c r="G858" s="99">
        <v>0</v>
      </c>
    </row>
    <row r="859" spans="1:7" x14ac:dyDescent="0.2">
      <c r="A859" s="100">
        <v>33379</v>
      </c>
      <c r="B859" s="99">
        <v>423.51001000000002</v>
      </c>
      <c r="C859" s="99">
        <v>423.51001000000002</v>
      </c>
      <c r="D859" s="99">
        <v>423.51001000000002</v>
      </c>
      <c r="E859" s="99">
        <v>423.51001000000002</v>
      </c>
      <c r="F859" s="99">
        <v>423.51001000000002</v>
      </c>
      <c r="G859" s="99">
        <v>0</v>
      </c>
    </row>
    <row r="860" spans="1:7" x14ac:dyDescent="0.2">
      <c r="A860" s="100">
        <v>33380</v>
      </c>
      <c r="B860" s="99">
        <v>424.47000100000002</v>
      </c>
      <c r="C860" s="99">
        <v>424.47000100000002</v>
      </c>
      <c r="D860" s="99">
        <v>424.47000100000002</v>
      </c>
      <c r="E860" s="99">
        <v>424.47000100000002</v>
      </c>
      <c r="F860" s="99">
        <v>424.47000100000002</v>
      </c>
      <c r="G860" s="99">
        <v>0</v>
      </c>
    </row>
    <row r="861" spans="1:7" x14ac:dyDescent="0.2">
      <c r="A861" s="100">
        <v>33381</v>
      </c>
      <c r="B861" s="99">
        <v>423.10000600000001</v>
      </c>
      <c r="C861" s="99">
        <v>423.10000600000001</v>
      </c>
      <c r="D861" s="99">
        <v>423.10000600000001</v>
      </c>
      <c r="E861" s="99">
        <v>423.10000600000001</v>
      </c>
      <c r="F861" s="99">
        <v>423.10000600000001</v>
      </c>
      <c r="G861" s="99">
        <v>0</v>
      </c>
    </row>
    <row r="862" spans="1:7" x14ac:dyDescent="0.2">
      <c r="A862" s="100">
        <v>33382</v>
      </c>
      <c r="B862" s="99">
        <v>426.05999800000001</v>
      </c>
      <c r="C862" s="99">
        <v>426.05999800000001</v>
      </c>
      <c r="D862" s="99">
        <v>426.05999800000001</v>
      </c>
      <c r="E862" s="99">
        <v>426.05999800000001</v>
      </c>
      <c r="F862" s="99">
        <v>426.05999800000001</v>
      </c>
      <c r="G862" s="99">
        <v>0</v>
      </c>
    </row>
    <row r="863" spans="1:7" x14ac:dyDescent="0.2">
      <c r="A863" s="100">
        <v>33386</v>
      </c>
      <c r="B863" s="99">
        <v>431.22000100000002</v>
      </c>
      <c r="C863" s="99">
        <v>431.22000100000002</v>
      </c>
      <c r="D863" s="99">
        <v>431.22000100000002</v>
      </c>
      <c r="E863" s="99">
        <v>431.22000100000002</v>
      </c>
      <c r="F863" s="99">
        <v>431.22000100000002</v>
      </c>
      <c r="G863" s="99">
        <v>0</v>
      </c>
    </row>
    <row r="864" spans="1:7" x14ac:dyDescent="0.2">
      <c r="A864" s="100">
        <v>33387</v>
      </c>
      <c r="B864" s="99">
        <v>432.19000199999999</v>
      </c>
      <c r="C864" s="99">
        <v>432.19000199999999</v>
      </c>
      <c r="D864" s="99">
        <v>432.19000199999999</v>
      </c>
      <c r="E864" s="99">
        <v>432.19000199999999</v>
      </c>
      <c r="F864" s="99">
        <v>432.19000199999999</v>
      </c>
      <c r="G864" s="99">
        <v>0</v>
      </c>
    </row>
    <row r="865" spans="1:7" x14ac:dyDescent="0.2">
      <c r="A865" s="100">
        <v>33388</v>
      </c>
      <c r="B865" s="99">
        <v>436.92001299999998</v>
      </c>
      <c r="C865" s="99">
        <v>436.92001299999998</v>
      </c>
      <c r="D865" s="99">
        <v>436.92001299999998</v>
      </c>
      <c r="E865" s="99">
        <v>436.92001299999998</v>
      </c>
      <c r="F865" s="99">
        <v>436.92001299999998</v>
      </c>
      <c r="G865" s="99">
        <v>0</v>
      </c>
    </row>
    <row r="866" spans="1:7" x14ac:dyDescent="0.2">
      <c r="A866" s="100">
        <v>33389</v>
      </c>
      <c r="B866" s="99">
        <v>440.23998999999998</v>
      </c>
      <c r="C866" s="99">
        <v>440.23998999999998</v>
      </c>
      <c r="D866" s="99">
        <v>440.23998999999998</v>
      </c>
      <c r="E866" s="99">
        <v>440.23998999999998</v>
      </c>
      <c r="F866" s="99">
        <v>440.23998999999998</v>
      </c>
      <c r="G866" s="99">
        <v>0</v>
      </c>
    </row>
    <row r="867" spans="1:7" x14ac:dyDescent="0.2">
      <c r="A867" s="100">
        <v>33392</v>
      </c>
      <c r="B867" s="99">
        <v>438.38000499999998</v>
      </c>
      <c r="C867" s="99">
        <v>438.38000499999998</v>
      </c>
      <c r="D867" s="99">
        <v>438.38000499999998</v>
      </c>
      <c r="E867" s="99">
        <v>438.38000499999998</v>
      </c>
      <c r="F867" s="99">
        <v>438.38000499999998</v>
      </c>
      <c r="G867" s="99">
        <v>0</v>
      </c>
    </row>
    <row r="868" spans="1:7" x14ac:dyDescent="0.2">
      <c r="A868" s="100">
        <v>33393</v>
      </c>
      <c r="B868" s="99">
        <v>438.07000699999998</v>
      </c>
      <c r="C868" s="99">
        <v>438.07000699999998</v>
      </c>
      <c r="D868" s="99">
        <v>438.07000699999998</v>
      </c>
      <c r="E868" s="99">
        <v>438.07000699999998</v>
      </c>
      <c r="F868" s="99">
        <v>438.07000699999998</v>
      </c>
      <c r="G868" s="99">
        <v>0</v>
      </c>
    </row>
    <row r="869" spans="1:7" x14ac:dyDescent="0.2">
      <c r="A869" s="100">
        <v>33394</v>
      </c>
      <c r="B869" s="99">
        <v>435.07998700000002</v>
      </c>
      <c r="C869" s="99">
        <v>435.07998700000002</v>
      </c>
      <c r="D869" s="99">
        <v>435.07998700000002</v>
      </c>
      <c r="E869" s="99">
        <v>435.07998700000002</v>
      </c>
      <c r="F869" s="99">
        <v>435.07998700000002</v>
      </c>
      <c r="G869" s="99">
        <v>0</v>
      </c>
    </row>
    <row r="870" spans="1:7" x14ac:dyDescent="0.2">
      <c r="A870" s="100">
        <v>33395</v>
      </c>
      <c r="B870" s="99">
        <v>433.459991</v>
      </c>
      <c r="C870" s="99">
        <v>433.459991</v>
      </c>
      <c r="D870" s="99">
        <v>433.459991</v>
      </c>
      <c r="E870" s="99">
        <v>433.459991</v>
      </c>
      <c r="F870" s="99">
        <v>433.459991</v>
      </c>
      <c r="G870" s="99">
        <v>0</v>
      </c>
    </row>
    <row r="871" spans="1:7" x14ac:dyDescent="0.2">
      <c r="A871" s="100">
        <v>33396</v>
      </c>
      <c r="B871" s="99">
        <v>428.72000100000002</v>
      </c>
      <c r="C871" s="99">
        <v>428.72000100000002</v>
      </c>
      <c r="D871" s="99">
        <v>428.72000100000002</v>
      </c>
      <c r="E871" s="99">
        <v>428.72000100000002</v>
      </c>
      <c r="F871" s="99">
        <v>428.72000100000002</v>
      </c>
      <c r="G871" s="99">
        <v>0</v>
      </c>
    </row>
    <row r="872" spans="1:7" x14ac:dyDescent="0.2">
      <c r="A872" s="100">
        <v>33399</v>
      </c>
      <c r="B872" s="99">
        <v>427.89001500000001</v>
      </c>
      <c r="C872" s="99">
        <v>427.89001500000001</v>
      </c>
      <c r="D872" s="99">
        <v>427.89001500000001</v>
      </c>
      <c r="E872" s="99">
        <v>427.89001500000001</v>
      </c>
      <c r="F872" s="99">
        <v>427.89001500000001</v>
      </c>
      <c r="G872" s="99">
        <v>0</v>
      </c>
    </row>
    <row r="873" spans="1:7" x14ac:dyDescent="0.2">
      <c r="A873" s="100">
        <v>33400</v>
      </c>
      <c r="B873" s="99">
        <v>430.77999899999998</v>
      </c>
      <c r="C873" s="99">
        <v>430.77999899999998</v>
      </c>
      <c r="D873" s="99">
        <v>430.77999899999998</v>
      </c>
      <c r="E873" s="99">
        <v>430.77999899999998</v>
      </c>
      <c r="F873" s="99">
        <v>430.77999899999998</v>
      </c>
      <c r="G873" s="99">
        <v>0</v>
      </c>
    </row>
    <row r="874" spans="1:7" x14ac:dyDescent="0.2">
      <c r="A874" s="100">
        <v>33401</v>
      </c>
      <c r="B874" s="99">
        <v>425.79998799999998</v>
      </c>
      <c r="C874" s="99">
        <v>425.79998799999998</v>
      </c>
      <c r="D874" s="99">
        <v>425.79998799999998</v>
      </c>
      <c r="E874" s="99">
        <v>425.79998799999998</v>
      </c>
      <c r="F874" s="99">
        <v>425.79998799999998</v>
      </c>
      <c r="G874" s="99">
        <v>0</v>
      </c>
    </row>
    <row r="875" spans="1:7" x14ac:dyDescent="0.2">
      <c r="A875" s="100">
        <v>33402</v>
      </c>
      <c r="B875" s="99">
        <v>426.95001200000002</v>
      </c>
      <c r="C875" s="99">
        <v>426.95001200000002</v>
      </c>
      <c r="D875" s="99">
        <v>426.95001200000002</v>
      </c>
      <c r="E875" s="99">
        <v>426.95001200000002</v>
      </c>
      <c r="F875" s="99">
        <v>426.95001200000002</v>
      </c>
      <c r="G875" s="99">
        <v>0</v>
      </c>
    </row>
    <row r="876" spans="1:7" x14ac:dyDescent="0.2">
      <c r="A876" s="100">
        <v>33403</v>
      </c>
      <c r="B876" s="99">
        <v>432.22000100000002</v>
      </c>
      <c r="C876" s="99">
        <v>432.22000100000002</v>
      </c>
      <c r="D876" s="99">
        <v>432.22000100000002</v>
      </c>
      <c r="E876" s="99">
        <v>432.22000100000002</v>
      </c>
      <c r="F876" s="99">
        <v>432.22000100000002</v>
      </c>
      <c r="G876" s="99">
        <v>0</v>
      </c>
    </row>
    <row r="877" spans="1:7" x14ac:dyDescent="0.2">
      <c r="A877" s="100">
        <v>33406</v>
      </c>
      <c r="B877" s="99">
        <v>429.790009</v>
      </c>
      <c r="C877" s="99">
        <v>429.790009</v>
      </c>
      <c r="D877" s="99">
        <v>429.790009</v>
      </c>
      <c r="E877" s="99">
        <v>429.790009</v>
      </c>
      <c r="F877" s="99">
        <v>429.790009</v>
      </c>
      <c r="G877" s="99">
        <v>0</v>
      </c>
    </row>
    <row r="878" spans="1:7" x14ac:dyDescent="0.2">
      <c r="A878" s="100">
        <v>33407</v>
      </c>
      <c r="B878" s="99">
        <v>428.07998700000002</v>
      </c>
      <c r="C878" s="99">
        <v>428.07998700000002</v>
      </c>
      <c r="D878" s="99">
        <v>428.07998700000002</v>
      </c>
      <c r="E878" s="99">
        <v>428.07998700000002</v>
      </c>
      <c r="F878" s="99">
        <v>428.07998700000002</v>
      </c>
      <c r="G878" s="99">
        <v>0</v>
      </c>
    </row>
    <row r="879" spans="1:7" x14ac:dyDescent="0.2">
      <c r="A879" s="100">
        <v>33408</v>
      </c>
      <c r="B879" s="99">
        <v>424.13000499999998</v>
      </c>
      <c r="C879" s="99">
        <v>424.13000499999998</v>
      </c>
      <c r="D879" s="99">
        <v>424.13000499999998</v>
      </c>
      <c r="E879" s="99">
        <v>424.13000499999998</v>
      </c>
      <c r="F879" s="99">
        <v>424.13000499999998</v>
      </c>
      <c r="G879" s="99">
        <v>0</v>
      </c>
    </row>
    <row r="880" spans="1:7" x14ac:dyDescent="0.2">
      <c r="A880" s="100">
        <v>33409</v>
      </c>
      <c r="B880" s="99">
        <v>424.51001000000002</v>
      </c>
      <c r="C880" s="99">
        <v>424.51001000000002</v>
      </c>
      <c r="D880" s="99">
        <v>424.51001000000002</v>
      </c>
      <c r="E880" s="99">
        <v>424.51001000000002</v>
      </c>
      <c r="F880" s="99">
        <v>424.51001000000002</v>
      </c>
      <c r="G880" s="99">
        <v>0</v>
      </c>
    </row>
    <row r="881" spans="1:7" x14ac:dyDescent="0.2">
      <c r="A881" s="100">
        <v>33410</v>
      </c>
      <c r="B881" s="99">
        <v>427.14001500000001</v>
      </c>
      <c r="C881" s="99">
        <v>427.14001500000001</v>
      </c>
      <c r="D881" s="99">
        <v>427.14001500000001</v>
      </c>
      <c r="E881" s="99">
        <v>427.14001500000001</v>
      </c>
      <c r="F881" s="99">
        <v>427.14001500000001</v>
      </c>
      <c r="G881" s="99">
        <v>0</v>
      </c>
    </row>
    <row r="882" spans="1:7" x14ac:dyDescent="0.2">
      <c r="A882" s="100">
        <v>33413</v>
      </c>
      <c r="B882" s="99">
        <v>419.67001299999998</v>
      </c>
      <c r="C882" s="99">
        <v>419.67001299999998</v>
      </c>
      <c r="D882" s="99">
        <v>419.67001299999998</v>
      </c>
      <c r="E882" s="99">
        <v>419.67001299999998</v>
      </c>
      <c r="F882" s="99">
        <v>419.67001299999998</v>
      </c>
      <c r="G882" s="99">
        <v>0</v>
      </c>
    </row>
    <row r="883" spans="1:7" x14ac:dyDescent="0.2">
      <c r="A883" s="100">
        <v>33414</v>
      </c>
      <c r="B883" s="99">
        <v>419.35998499999999</v>
      </c>
      <c r="C883" s="99">
        <v>419.35998499999999</v>
      </c>
      <c r="D883" s="99">
        <v>419.35998499999999</v>
      </c>
      <c r="E883" s="99">
        <v>419.35998499999999</v>
      </c>
      <c r="F883" s="99">
        <v>419.35998499999999</v>
      </c>
      <c r="G883" s="99">
        <v>0</v>
      </c>
    </row>
    <row r="884" spans="1:7" x14ac:dyDescent="0.2">
      <c r="A884" s="100">
        <v>33415</v>
      </c>
      <c r="B884" s="99">
        <v>420.44000199999999</v>
      </c>
      <c r="C884" s="99">
        <v>420.44000199999999</v>
      </c>
      <c r="D884" s="99">
        <v>420.44000199999999</v>
      </c>
      <c r="E884" s="99">
        <v>420.44000199999999</v>
      </c>
      <c r="F884" s="99">
        <v>420.44000199999999</v>
      </c>
      <c r="G884" s="99">
        <v>0</v>
      </c>
    </row>
    <row r="885" spans="1:7" x14ac:dyDescent="0.2">
      <c r="A885" s="100">
        <v>33416</v>
      </c>
      <c r="B885" s="99">
        <v>423.61999500000002</v>
      </c>
      <c r="C885" s="99">
        <v>423.61999500000002</v>
      </c>
      <c r="D885" s="99">
        <v>423.61999500000002</v>
      </c>
      <c r="E885" s="99">
        <v>423.61999500000002</v>
      </c>
      <c r="F885" s="99">
        <v>423.61999500000002</v>
      </c>
      <c r="G885" s="99">
        <v>0</v>
      </c>
    </row>
    <row r="886" spans="1:7" x14ac:dyDescent="0.2">
      <c r="A886" s="100">
        <v>33417</v>
      </c>
      <c r="B886" s="99">
        <v>420.07000699999998</v>
      </c>
      <c r="C886" s="99">
        <v>420.07000699999998</v>
      </c>
      <c r="D886" s="99">
        <v>420.07000699999998</v>
      </c>
      <c r="E886" s="99">
        <v>420.07000699999998</v>
      </c>
      <c r="F886" s="99">
        <v>420.07000699999998</v>
      </c>
      <c r="G886" s="99">
        <v>0</v>
      </c>
    </row>
    <row r="887" spans="1:7" x14ac:dyDescent="0.2">
      <c r="A887" s="100">
        <v>33420</v>
      </c>
      <c r="B887" s="99">
        <v>427.73001099999999</v>
      </c>
      <c r="C887" s="99">
        <v>427.73001099999999</v>
      </c>
      <c r="D887" s="99">
        <v>427.73001099999999</v>
      </c>
      <c r="E887" s="99">
        <v>427.73001099999999</v>
      </c>
      <c r="F887" s="99">
        <v>427.73001099999999</v>
      </c>
      <c r="G887" s="99">
        <v>0</v>
      </c>
    </row>
    <row r="888" spans="1:7" x14ac:dyDescent="0.2">
      <c r="A888" s="100">
        <v>33421</v>
      </c>
      <c r="B888" s="99">
        <v>427.22000100000002</v>
      </c>
      <c r="C888" s="99">
        <v>427.22000100000002</v>
      </c>
      <c r="D888" s="99">
        <v>427.22000100000002</v>
      </c>
      <c r="E888" s="99">
        <v>427.22000100000002</v>
      </c>
      <c r="F888" s="99">
        <v>427.22000100000002</v>
      </c>
      <c r="G888" s="99">
        <v>0</v>
      </c>
    </row>
    <row r="889" spans="1:7" x14ac:dyDescent="0.2">
      <c r="A889" s="100">
        <v>33422</v>
      </c>
      <c r="B889" s="99">
        <v>422.709991</v>
      </c>
      <c r="C889" s="99">
        <v>422.709991</v>
      </c>
      <c r="D889" s="99">
        <v>422.709991</v>
      </c>
      <c r="E889" s="99">
        <v>422.709991</v>
      </c>
      <c r="F889" s="99">
        <v>422.709991</v>
      </c>
      <c r="G889" s="99">
        <v>0</v>
      </c>
    </row>
    <row r="890" spans="1:7" x14ac:dyDescent="0.2">
      <c r="A890" s="100">
        <v>33424</v>
      </c>
      <c r="B890" s="99">
        <v>423.63000499999998</v>
      </c>
      <c r="C890" s="99">
        <v>423.63000499999998</v>
      </c>
      <c r="D890" s="99">
        <v>423.63000499999998</v>
      </c>
      <c r="E890" s="99">
        <v>423.63000499999998</v>
      </c>
      <c r="F890" s="99">
        <v>423.63000499999998</v>
      </c>
      <c r="G890" s="99">
        <v>0</v>
      </c>
    </row>
    <row r="891" spans="1:7" x14ac:dyDescent="0.2">
      <c r="A891" s="100">
        <v>33427</v>
      </c>
      <c r="B891" s="99">
        <v>428.01001000000002</v>
      </c>
      <c r="C891" s="99">
        <v>428.01001000000002</v>
      </c>
      <c r="D891" s="99">
        <v>428.01001000000002</v>
      </c>
      <c r="E891" s="99">
        <v>428.01001000000002</v>
      </c>
      <c r="F891" s="99">
        <v>428.01001000000002</v>
      </c>
      <c r="G891" s="99">
        <v>0</v>
      </c>
    </row>
    <row r="892" spans="1:7" x14ac:dyDescent="0.2">
      <c r="A892" s="100">
        <v>33428</v>
      </c>
      <c r="B892" s="99">
        <v>425.98001099999999</v>
      </c>
      <c r="C892" s="99">
        <v>425.98001099999999</v>
      </c>
      <c r="D892" s="99">
        <v>425.98001099999999</v>
      </c>
      <c r="E892" s="99">
        <v>425.98001099999999</v>
      </c>
      <c r="F892" s="99">
        <v>425.98001099999999</v>
      </c>
      <c r="G892" s="99">
        <v>0</v>
      </c>
    </row>
    <row r="893" spans="1:7" x14ac:dyDescent="0.2">
      <c r="A893" s="100">
        <v>33429</v>
      </c>
      <c r="B893" s="99">
        <v>425.55999800000001</v>
      </c>
      <c r="C893" s="99">
        <v>425.55999800000001</v>
      </c>
      <c r="D893" s="99">
        <v>425.55999800000001</v>
      </c>
      <c r="E893" s="99">
        <v>425.55999800000001</v>
      </c>
      <c r="F893" s="99">
        <v>425.55999800000001</v>
      </c>
      <c r="G893" s="99">
        <v>0</v>
      </c>
    </row>
    <row r="894" spans="1:7" x14ac:dyDescent="0.2">
      <c r="A894" s="100">
        <v>33430</v>
      </c>
      <c r="B894" s="99">
        <v>426.95001200000002</v>
      </c>
      <c r="C894" s="99">
        <v>426.95001200000002</v>
      </c>
      <c r="D894" s="99">
        <v>426.95001200000002</v>
      </c>
      <c r="E894" s="99">
        <v>426.95001200000002</v>
      </c>
      <c r="F894" s="99">
        <v>426.95001200000002</v>
      </c>
      <c r="G894" s="99">
        <v>0</v>
      </c>
    </row>
    <row r="895" spans="1:7" x14ac:dyDescent="0.2">
      <c r="A895" s="100">
        <v>33431</v>
      </c>
      <c r="B895" s="99">
        <v>430.67001299999998</v>
      </c>
      <c r="C895" s="99">
        <v>430.67001299999998</v>
      </c>
      <c r="D895" s="99">
        <v>430.67001299999998</v>
      </c>
      <c r="E895" s="99">
        <v>430.67001299999998</v>
      </c>
      <c r="F895" s="99">
        <v>430.67001299999998</v>
      </c>
      <c r="G895" s="99">
        <v>0</v>
      </c>
    </row>
    <row r="896" spans="1:7" x14ac:dyDescent="0.2">
      <c r="A896" s="100">
        <v>33434</v>
      </c>
      <c r="B896" s="99">
        <v>433.17001299999998</v>
      </c>
      <c r="C896" s="99">
        <v>433.17001299999998</v>
      </c>
      <c r="D896" s="99">
        <v>433.17001299999998</v>
      </c>
      <c r="E896" s="99">
        <v>433.17001299999998</v>
      </c>
      <c r="F896" s="99">
        <v>433.17001299999998</v>
      </c>
      <c r="G896" s="99">
        <v>0</v>
      </c>
    </row>
    <row r="897" spans="1:7" x14ac:dyDescent="0.2">
      <c r="A897" s="100">
        <v>33435</v>
      </c>
      <c r="B897" s="99">
        <v>432.22000100000002</v>
      </c>
      <c r="C897" s="99">
        <v>432.22000100000002</v>
      </c>
      <c r="D897" s="99">
        <v>432.22000100000002</v>
      </c>
      <c r="E897" s="99">
        <v>432.22000100000002</v>
      </c>
      <c r="F897" s="99">
        <v>432.22000100000002</v>
      </c>
      <c r="G897" s="99">
        <v>0</v>
      </c>
    </row>
    <row r="898" spans="1:7" x14ac:dyDescent="0.2">
      <c r="A898" s="100">
        <v>33436</v>
      </c>
      <c r="B898" s="99">
        <v>431.82998700000002</v>
      </c>
      <c r="C898" s="99">
        <v>431.82998700000002</v>
      </c>
      <c r="D898" s="99">
        <v>431.82998700000002</v>
      </c>
      <c r="E898" s="99">
        <v>431.82998700000002</v>
      </c>
      <c r="F898" s="99">
        <v>431.82998700000002</v>
      </c>
      <c r="G898" s="99">
        <v>0</v>
      </c>
    </row>
    <row r="899" spans="1:7" x14ac:dyDescent="0.2">
      <c r="A899" s="100">
        <v>33437</v>
      </c>
      <c r="B899" s="99">
        <v>436.57998700000002</v>
      </c>
      <c r="C899" s="99">
        <v>436.57998700000002</v>
      </c>
      <c r="D899" s="99">
        <v>436.57998700000002</v>
      </c>
      <c r="E899" s="99">
        <v>436.57998700000002</v>
      </c>
      <c r="F899" s="99">
        <v>436.57998700000002</v>
      </c>
      <c r="G899" s="99">
        <v>0</v>
      </c>
    </row>
    <row r="900" spans="1:7" x14ac:dyDescent="0.2">
      <c r="A900" s="100">
        <v>33438</v>
      </c>
      <c r="B900" s="99">
        <v>435.27999899999998</v>
      </c>
      <c r="C900" s="99">
        <v>435.27999899999998</v>
      </c>
      <c r="D900" s="99">
        <v>435.27999899999998</v>
      </c>
      <c r="E900" s="99">
        <v>435.27999899999998</v>
      </c>
      <c r="F900" s="99">
        <v>435.27999899999998</v>
      </c>
      <c r="G900" s="99">
        <v>0</v>
      </c>
    </row>
    <row r="901" spans="1:7" x14ac:dyDescent="0.2">
      <c r="A901" s="100">
        <v>33441</v>
      </c>
      <c r="B901" s="99">
        <v>433.79998799999998</v>
      </c>
      <c r="C901" s="99">
        <v>433.79998799999998</v>
      </c>
      <c r="D901" s="99">
        <v>433.79998799999998</v>
      </c>
      <c r="E901" s="99">
        <v>433.79998799999998</v>
      </c>
      <c r="F901" s="99">
        <v>433.79998799999998</v>
      </c>
      <c r="G901" s="99">
        <v>0</v>
      </c>
    </row>
    <row r="902" spans="1:7" x14ac:dyDescent="0.2">
      <c r="A902" s="100">
        <v>33442</v>
      </c>
      <c r="B902" s="99">
        <v>429.88000499999998</v>
      </c>
      <c r="C902" s="99">
        <v>429.88000499999998</v>
      </c>
      <c r="D902" s="99">
        <v>429.88000499999998</v>
      </c>
      <c r="E902" s="99">
        <v>429.88000499999998</v>
      </c>
      <c r="F902" s="99">
        <v>429.88000499999998</v>
      </c>
      <c r="G902" s="99">
        <v>0</v>
      </c>
    </row>
    <row r="903" spans="1:7" x14ac:dyDescent="0.2">
      <c r="A903" s="100">
        <v>33443</v>
      </c>
      <c r="B903" s="99">
        <v>429.01001000000002</v>
      </c>
      <c r="C903" s="99">
        <v>429.01001000000002</v>
      </c>
      <c r="D903" s="99">
        <v>429.01001000000002</v>
      </c>
      <c r="E903" s="99">
        <v>429.01001000000002</v>
      </c>
      <c r="F903" s="99">
        <v>429.01001000000002</v>
      </c>
      <c r="G903" s="99">
        <v>0</v>
      </c>
    </row>
    <row r="904" spans="1:7" x14ac:dyDescent="0.2">
      <c r="A904" s="100">
        <v>33444</v>
      </c>
      <c r="B904" s="99">
        <v>431.66000400000001</v>
      </c>
      <c r="C904" s="99">
        <v>431.66000400000001</v>
      </c>
      <c r="D904" s="99">
        <v>431.66000400000001</v>
      </c>
      <c r="E904" s="99">
        <v>431.66000400000001</v>
      </c>
      <c r="F904" s="99">
        <v>431.66000400000001</v>
      </c>
      <c r="G904" s="99">
        <v>0</v>
      </c>
    </row>
    <row r="905" spans="1:7" x14ac:dyDescent="0.2">
      <c r="A905" s="100">
        <v>33445</v>
      </c>
      <c r="B905" s="99">
        <v>431.64999399999999</v>
      </c>
      <c r="C905" s="99">
        <v>431.64999399999999</v>
      </c>
      <c r="D905" s="99">
        <v>431.64999399999999</v>
      </c>
      <c r="E905" s="99">
        <v>431.64999399999999</v>
      </c>
      <c r="F905" s="99">
        <v>431.64999399999999</v>
      </c>
      <c r="G905" s="99">
        <v>0</v>
      </c>
    </row>
    <row r="906" spans="1:7" x14ac:dyDescent="0.2">
      <c r="A906" s="100">
        <v>33448</v>
      </c>
      <c r="B906" s="99">
        <v>434.25</v>
      </c>
      <c r="C906" s="99">
        <v>434.25</v>
      </c>
      <c r="D906" s="99">
        <v>434.25</v>
      </c>
      <c r="E906" s="99">
        <v>434.25</v>
      </c>
      <c r="F906" s="99">
        <v>434.25</v>
      </c>
      <c r="G906" s="99">
        <v>0</v>
      </c>
    </row>
    <row r="907" spans="1:7" x14ac:dyDescent="0.2">
      <c r="A907" s="100">
        <v>33449</v>
      </c>
      <c r="B907" s="99">
        <v>438.36999500000002</v>
      </c>
      <c r="C907" s="99">
        <v>438.36999500000002</v>
      </c>
      <c r="D907" s="99">
        <v>438.36999500000002</v>
      </c>
      <c r="E907" s="99">
        <v>438.36999500000002</v>
      </c>
      <c r="F907" s="99">
        <v>438.36999500000002</v>
      </c>
      <c r="G907" s="99">
        <v>0</v>
      </c>
    </row>
    <row r="908" spans="1:7" x14ac:dyDescent="0.2">
      <c r="A908" s="100">
        <v>33450</v>
      </c>
      <c r="B908" s="99">
        <v>439.64999399999999</v>
      </c>
      <c r="C908" s="99">
        <v>439.64999399999999</v>
      </c>
      <c r="D908" s="99">
        <v>439.64999399999999</v>
      </c>
      <c r="E908" s="99">
        <v>439.64999399999999</v>
      </c>
      <c r="F908" s="99">
        <v>439.64999399999999</v>
      </c>
      <c r="G908" s="99">
        <v>0</v>
      </c>
    </row>
    <row r="909" spans="1:7" x14ac:dyDescent="0.2">
      <c r="A909" s="100">
        <v>33451</v>
      </c>
      <c r="B909" s="99">
        <v>438.89001500000001</v>
      </c>
      <c r="C909" s="99">
        <v>438.89001500000001</v>
      </c>
      <c r="D909" s="99">
        <v>438.89001500000001</v>
      </c>
      <c r="E909" s="99">
        <v>438.89001500000001</v>
      </c>
      <c r="F909" s="99">
        <v>438.89001500000001</v>
      </c>
      <c r="G909" s="99">
        <v>0</v>
      </c>
    </row>
    <row r="910" spans="1:7" x14ac:dyDescent="0.2">
      <c r="A910" s="100">
        <v>33452</v>
      </c>
      <c r="B910" s="99">
        <v>439.01998900000001</v>
      </c>
      <c r="C910" s="99">
        <v>439.01998900000001</v>
      </c>
      <c r="D910" s="99">
        <v>439.01998900000001</v>
      </c>
      <c r="E910" s="99">
        <v>439.01998900000001</v>
      </c>
      <c r="F910" s="99">
        <v>439.01998900000001</v>
      </c>
      <c r="G910" s="99">
        <v>0</v>
      </c>
    </row>
    <row r="911" spans="1:7" x14ac:dyDescent="0.2">
      <c r="A911" s="100">
        <v>33455</v>
      </c>
      <c r="B911" s="99">
        <v>436.790009</v>
      </c>
      <c r="C911" s="99">
        <v>436.790009</v>
      </c>
      <c r="D911" s="99">
        <v>436.790009</v>
      </c>
      <c r="E911" s="99">
        <v>436.790009</v>
      </c>
      <c r="F911" s="99">
        <v>436.790009</v>
      </c>
      <c r="G911" s="99">
        <v>0</v>
      </c>
    </row>
    <row r="912" spans="1:7" x14ac:dyDescent="0.2">
      <c r="A912" s="100">
        <v>33456</v>
      </c>
      <c r="B912" s="99">
        <v>443.30999800000001</v>
      </c>
      <c r="C912" s="99">
        <v>443.30999800000001</v>
      </c>
      <c r="D912" s="99">
        <v>443.30999800000001</v>
      </c>
      <c r="E912" s="99">
        <v>443.30999800000001</v>
      </c>
      <c r="F912" s="99">
        <v>443.30999800000001</v>
      </c>
      <c r="G912" s="99">
        <v>0</v>
      </c>
    </row>
    <row r="913" spans="1:7" x14ac:dyDescent="0.2">
      <c r="A913" s="100">
        <v>33457</v>
      </c>
      <c r="B913" s="99">
        <v>443.42001299999998</v>
      </c>
      <c r="C913" s="99">
        <v>443.42001299999998</v>
      </c>
      <c r="D913" s="99">
        <v>443.42001299999998</v>
      </c>
      <c r="E913" s="99">
        <v>443.42001299999998</v>
      </c>
      <c r="F913" s="99">
        <v>443.42001299999998</v>
      </c>
      <c r="G913" s="99">
        <v>0</v>
      </c>
    </row>
    <row r="914" spans="1:7" x14ac:dyDescent="0.2">
      <c r="A914" s="100">
        <v>33458</v>
      </c>
      <c r="B914" s="99">
        <v>442.07998700000002</v>
      </c>
      <c r="C914" s="99">
        <v>442.07998700000002</v>
      </c>
      <c r="D914" s="99">
        <v>442.07998700000002</v>
      </c>
      <c r="E914" s="99">
        <v>442.07998700000002</v>
      </c>
      <c r="F914" s="99">
        <v>442.07998700000002</v>
      </c>
      <c r="G914" s="99">
        <v>0</v>
      </c>
    </row>
    <row r="915" spans="1:7" x14ac:dyDescent="0.2">
      <c r="A915" s="100">
        <v>33459</v>
      </c>
      <c r="B915" s="99">
        <v>439.72000100000002</v>
      </c>
      <c r="C915" s="99">
        <v>439.72000100000002</v>
      </c>
      <c r="D915" s="99">
        <v>439.72000100000002</v>
      </c>
      <c r="E915" s="99">
        <v>439.72000100000002</v>
      </c>
      <c r="F915" s="99">
        <v>439.72000100000002</v>
      </c>
      <c r="G915" s="99">
        <v>0</v>
      </c>
    </row>
    <row r="916" spans="1:7" x14ac:dyDescent="0.2">
      <c r="A916" s="100">
        <v>33462</v>
      </c>
      <c r="B916" s="99">
        <v>440.86999500000002</v>
      </c>
      <c r="C916" s="99">
        <v>440.86999500000002</v>
      </c>
      <c r="D916" s="99">
        <v>440.86999500000002</v>
      </c>
      <c r="E916" s="99">
        <v>440.86999500000002</v>
      </c>
      <c r="F916" s="99">
        <v>440.86999500000002</v>
      </c>
      <c r="G916" s="99">
        <v>0</v>
      </c>
    </row>
    <row r="917" spans="1:7" x14ac:dyDescent="0.2">
      <c r="A917" s="100">
        <v>33463</v>
      </c>
      <c r="B917" s="99">
        <v>442.709991</v>
      </c>
      <c r="C917" s="99">
        <v>442.709991</v>
      </c>
      <c r="D917" s="99">
        <v>442.709991</v>
      </c>
      <c r="E917" s="99">
        <v>442.709991</v>
      </c>
      <c r="F917" s="99">
        <v>442.709991</v>
      </c>
      <c r="G917" s="99">
        <v>0</v>
      </c>
    </row>
    <row r="918" spans="1:7" x14ac:dyDescent="0.2">
      <c r="A918" s="100">
        <v>33464</v>
      </c>
      <c r="B918" s="99">
        <v>443.08999599999999</v>
      </c>
      <c r="C918" s="99">
        <v>443.08999599999999</v>
      </c>
      <c r="D918" s="99">
        <v>443.08999599999999</v>
      </c>
      <c r="E918" s="99">
        <v>443.08999599999999</v>
      </c>
      <c r="F918" s="99">
        <v>443.08999599999999</v>
      </c>
      <c r="G918" s="99">
        <v>0</v>
      </c>
    </row>
    <row r="919" spans="1:7" x14ac:dyDescent="0.2">
      <c r="A919" s="100">
        <v>33465</v>
      </c>
      <c r="B919" s="99">
        <v>442.47000100000002</v>
      </c>
      <c r="C919" s="99">
        <v>442.47000100000002</v>
      </c>
      <c r="D919" s="99">
        <v>442.47000100000002</v>
      </c>
      <c r="E919" s="99">
        <v>442.47000100000002</v>
      </c>
      <c r="F919" s="99">
        <v>442.47000100000002</v>
      </c>
      <c r="G919" s="99">
        <v>0</v>
      </c>
    </row>
    <row r="920" spans="1:7" x14ac:dyDescent="0.2">
      <c r="A920" s="100">
        <v>33466</v>
      </c>
      <c r="B920" s="99">
        <v>438.27999899999998</v>
      </c>
      <c r="C920" s="99">
        <v>438.27999899999998</v>
      </c>
      <c r="D920" s="99">
        <v>438.27999899999998</v>
      </c>
      <c r="E920" s="99">
        <v>438.27999899999998</v>
      </c>
      <c r="F920" s="99">
        <v>438.27999899999998</v>
      </c>
      <c r="G920" s="99">
        <v>0</v>
      </c>
    </row>
    <row r="921" spans="1:7" x14ac:dyDescent="0.2">
      <c r="A921" s="100">
        <v>33469</v>
      </c>
      <c r="B921" s="99">
        <v>428.01001000000002</v>
      </c>
      <c r="C921" s="99">
        <v>428.01001000000002</v>
      </c>
      <c r="D921" s="99">
        <v>428.01001000000002</v>
      </c>
      <c r="E921" s="99">
        <v>428.01001000000002</v>
      </c>
      <c r="F921" s="99">
        <v>428.01001000000002</v>
      </c>
      <c r="G921" s="99">
        <v>0</v>
      </c>
    </row>
    <row r="922" spans="1:7" x14ac:dyDescent="0.2">
      <c r="A922" s="100">
        <v>33470</v>
      </c>
      <c r="B922" s="99">
        <v>431.39001500000001</v>
      </c>
      <c r="C922" s="99">
        <v>431.39001500000001</v>
      </c>
      <c r="D922" s="99">
        <v>431.39001500000001</v>
      </c>
      <c r="E922" s="99">
        <v>431.39001500000001</v>
      </c>
      <c r="F922" s="99">
        <v>431.39001500000001</v>
      </c>
      <c r="G922" s="99">
        <v>0</v>
      </c>
    </row>
    <row r="923" spans="1:7" x14ac:dyDescent="0.2">
      <c r="A923" s="100">
        <v>33471</v>
      </c>
      <c r="B923" s="99">
        <v>444.07998700000002</v>
      </c>
      <c r="C923" s="99">
        <v>444.07998700000002</v>
      </c>
      <c r="D923" s="99">
        <v>444.07998700000002</v>
      </c>
      <c r="E923" s="99">
        <v>444.07998700000002</v>
      </c>
      <c r="F923" s="99">
        <v>444.07998700000002</v>
      </c>
      <c r="G923" s="99">
        <v>0</v>
      </c>
    </row>
    <row r="924" spans="1:7" x14ac:dyDescent="0.2">
      <c r="A924" s="100">
        <v>33472</v>
      </c>
      <c r="B924" s="99">
        <v>444.94000199999999</v>
      </c>
      <c r="C924" s="99">
        <v>444.94000199999999</v>
      </c>
      <c r="D924" s="99">
        <v>444.94000199999999</v>
      </c>
      <c r="E924" s="99">
        <v>444.94000199999999</v>
      </c>
      <c r="F924" s="99">
        <v>444.94000199999999</v>
      </c>
      <c r="G924" s="99">
        <v>0</v>
      </c>
    </row>
    <row r="925" spans="1:7" x14ac:dyDescent="0.2">
      <c r="A925" s="100">
        <v>33473</v>
      </c>
      <c r="B925" s="99">
        <v>448.17001299999998</v>
      </c>
      <c r="C925" s="99">
        <v>448.17001299999998</v>
      </c>
      <c r="D925" s="99">
        <v>448.17001299999998</v>
      </c>
      <c r="E925" s="99">
        <v>448.17001299999998</v>
      </c>
      <c r="F925" s="99">
        <v>448.17001299999998</v>
      </c>
      <c r="G925" s="99">
        <v>0</v>
      </c>
    </row>
    <row r="926" spans="1:7" x14ac:dyDescent="0.2">
      <c r="A926" s="100">
        <v>33476</v>
      </c>
      <c r="B926" s="99">
        <v>447.959991</v>
      </c>
      <c r="C926" s="99">
        <v>447.959991</v>
      </c>
      <c r="D926" s="99">
        <v>447.959991</v>
      </c>
      <c r="E926" s="99">
        <v>447.959991</v>
      </c>
      <c r="F926" s="99">
        <v>447.959991</v>
      </c>
      <c r="G926" s="99">
        <v>0</v>
      </c>
    </row>
    <row r="927" spans="1:7" x14ac:dyDescent="0.2">
      <c r="A927" s="100">
        <v>33477</v>
      </c>
      <c r="B927" s="99">
        <v>447.16000400000001</v>
      </c>
      <c r="C927" s="99">
        <v>447.16000400000001</v>
      </c>
      <c r="D927" s="99">
        <v>447.16000400000001</v>
      </c>
      <c r="E927" s="99">
        <v>447.16000400000001</v>
      </c>
      <c r="F927" s="99">
        <v>447.16000400000001</v>
      </c>
      <c r="G927" s="99">
        <v>0</v>
      </c>
    </row>
    <row r="928" spans="1:7" x14ac:dyDescent="0.2">
      <c r="A928" s="100">
        <v>33478</v>
      </c>
      <c r="B928" s="99">
        <v>451.29998799999998</v>
      </c>
      <c r="C928" s="99">
        <v>451.29998799999998</v>
      </c>
      <c r="D928" s="99">
        <v>451.29998799999998</v>
      </c>
      <c r="E928" s="99">
        <v>451.29998799999998</v>
      </c>
      <c r="F928" s="99">
        <v>451.29998799999998</v>
      </c>
      <c r="G928" s="99">
        <v>0</v>
      </c>
    </row>
    <row r="929" spans="1:7" x14ac:dyDescent="0.2">
      <c r="A929" s="100">
        <v>33479</v>
      </c>
      <c r="B929" s="99">
        <v>451.11999500000002</v>
      </c>
      <c r="C929" s="99">
        <v>451.11999500000002</v>
      </c>
      <c r="D929" s="99">
        <v>451.11999500000002</v>
      </c>
      <c r="E929" s="99">
        <v>451.11999500000002</v>
      </c>
      <c r="F929" s="99">
        <v>451.11999500000002</v>
      </c>
      <c r="G929" s="99">
        <v>0</v>
      </c>
    </row>
    <row r="930" spans="1:7" x14ac:dyDescent="0.2">
      <c r="A930" s="100">
        <v>33480</v>
      </c>
      <c r="B930" s="99">
        <v>450.05999800000001</v>
      </c>
      <c r="C930" s="99">
        <v>450.05999800000001</v>
      </c>
      <c r="D930" s="99">
        <v>450.05999800000001</v>
      </c>
      <c r="E930" s="99">
        <v>450.05999800000001</v>
      </c>
      <c r="F930" s="99">
        <v>450.05999800000001</v>
      </c>
      <c r="G930" s="99">
        <v>0</v>
      </c>
    </row>
    <row r="931" spans="1:7" x14ac:dyDescent="0.2">
      <c r="A931" s="100">
        <v>33484</v>
      </c>
      <c r="B931" s="99">
        <v>446.39001500000001</v>
      </c>
      <c r="C931" s="99">
        <v>446.39001500000001</v>
      </c>
      <c r="D931" s="99">
        <v>446.39001500000001</v>
      </c>
      <c r="E931" s="99">
        <v>446.39001500000001</v>
      </c>
      <c r="F931" s="99">
        <v>446.39001500000001</v>
      </c>
      <c r="G931" s="99">
        <v>0</v>
      </c>
    </row>
    <row r="932" spans="1:7" x14ac:dyDescent="0.2">
      <c r="A932" s="100">
        <v>33485</v>
      </c>
      <c r="B932" s="99">
        <v>443.94000199999999</v>
      </c>
      <c r="C932" s="99">
        <v>443.94000199999999</v>
      </c>
      <c r="D932" s="99">
        <v>443.94000199999999</v>
      </c>
      <c r="E932" s="99">
        <v>443.94000199999999</v>
      </c>
      <c r="F932" s="99">
        <v>443.94000199999999</v>
      </c>
      <c r="G932" s="99">
        <v>0</v>
      </c>
    </row>
    <row r="933" spans="1:7" x14ac:dyDescent="0.2">
      <c r="A933" s="100">
        <v>33486</v>
      </c>
      <c r="B933" s="99">
        <v>443.01001000000002</v>
      </c>
      <c r="C933" s="99">
        <v>443.01001000000002</v>
      </c>
      <c r="D933" s="99">
        <v>443.01001000000002</v>
      </c>
      <c r="E933" s="99">
        <v>443.01001000000002</v>
      </c>
      <c r="F933" s="99">
        <v>443.01001000000002</v>
      </c>
      <c r="G933" s="99">
        <v>0</v>
      </c>
    </row>
    <row r="934" spans="1:7" x14ac:dyDescent="0.2">
      <c r="A934" s="100">
        <v>33487</v>
      </c>
      <c r="B934" s="99">
        <v>442.97000100000002</v>
      </c>
      <c r="C934" s="99">
        <v>442.97000100000002</v>
      </c>
      <c r="D934" s="99">
        <v>442.97000100000002</v>
      </c>
      <c r="E934" s="99">
        <v>442.97000100000002</v>
      </c>
      <c r="F934" s="99">
        <v>442.97000100000002</v>
      </c>
      <c r="G934" s="99">
        <v>0</v>
      </c>
    </row>
    <row r="935" spans="1:7" x14ac:dyDescent="0.2">
      <c r="A935" s="100">
        <v>33490</v>
      </c>
      <c r="B935" s="99">
        <v>442.52999899999998</v>
      </c>
      <c r="C935" s="99">
        <v>442.52999899999998</v>
      </c>
      <c r="D935" s="99">
        <v>442.52999899999998</v>
      </c>
      <c r="E935" s="99">
        <v>442.52999899999998</v>
      </c>
      <c r="F935" s="99">
        <v>442.52999899999998</v>
      </c>
      <c r="G935" s="99">
        <v>0</v>
      </c>
    </row>
    <row r="936" spans="1:7" x14ac:dyDescent="0.2">
      <c r="A936" s="100">
        <v>33491</v>
      </c>
      <c r="B936" s="99">
        <v>438.10998499999999</v>
      </c>
      <c r="C936" s="99">
        <v>438.10998499999999</v>
      </c>
      <c r="D936" s="99">
        <v>438.10998499999999</v>
      </c>
      <c r="E936" s="99">
        <v>438.10998499999999</v>
      </c>
      <c r="F936" s="99">
        <v>438.10998499999999</v>
      </c>
      <c r="G936" s="99">
        <v>0</v>
      </c>
    </row>
    <row r="937" spans="1:7" x14ac:dyDescent="0.2">
      <c r="A937" s="100">
        <v>33492</v>
      </c>
      <c r="B937" s="99">
        <v>438.72000100000002</v>
      </c>
      <c r="C937" s="99">
        <v>438.72000100000002</v>
      </c>
      <c r="D937" s="99">
        <v>438.72000100000002</v>
      </c>
      <c r="E937" s="99">
        <v>438.72000100000002</v>
      </c>
      <c r="F937" s="99">
        <v>438.72000100000002</v>
      </c>
      <c r="G937" s="99">
        <v>0</v>
      </c>
    </row>
    <row r="938" spans="1:7" x14ac:dyDescent="0.2">
      <c r="A938" s="100">
        <v>33493</v>
      </c>
      <c r="B938" s="99">
        <v>441.290009</v>
      </c>
      <c r="C938" s="99">
        <v>441.290009</v>
      </c>
      <c r="D938" s="99">
        <v>441.290009</v>
      </c>
      <c r="E938" s="99">
        <v>441.290009</v>
      </c>
      <c r="F938" s="99">
        <v>441.290009</v>
      </c>
      <c r="G938" s="99">
        <v>0</v>
      </c>
    </row>
    <row r="939" spans="1:7" x14ac:dyDescent="0.2">
      <c r="A939" s="100">
        <v>33494</v>
      </c>
      <c r="B939" s="99">
        <v>437.02999899999998</v>
      </c>
      <c r="C939" s="99">
        <v>437.02999899999998</v>
      </c>
      <c r="D939" s="99">
        <v>437.02999899999998</v>
      </c>
      <c r="E939" s="99">
        <v>437.02999899999998</v>
      </c>
      <c r="F939" s="99">
        <v>437.02999899999998</v>
      </c>
      <c r="G939" s="99">
        <v>0</v>
      </c>
    </row>
    <row r="940" spans="1:7" x14ac:dyDescent="0.2">
      <c r="A940" s="100">
        <v>33497</v>
      </c>
      <c r="B940" s="99">
        <v>439.709991</v>
      </c>
      <c r="C940" s="99">
        <v>439.709991</v>
      </c>
      <c r="D940" s="99">
        <v>439.709991</v>
      </c>
      <c r="E940" s="99">
        <v>439.709991</v>
      </c>
      <c r="F940" s="99">
        <v>439.709991</v>
      </c>
      <c r="G940" s="99">
        <v>0</v>
      </c>
    </row>
    <row r="941" spans="1:7" x14ac:dyDescent="0.2">
      <c r="A941" s="100">
        <v>33498</v>
      </c>
      <c r="B941" s="99">
        <v>439.42999300000002</v>
      </c>
      <c r="C941" s="99">
        <v>439.42999300000002</v>
      </c>
      <c r="D941" s="99">
        <v>439.42999300000002</v>
      </c>
      <c r="E941" s="99">
        <v>439.42999300000002</v>
      </c>
      <c r="F941" s="99">
        <v>439.42999300000002</v>
      </c>
      <c r="G941" s="99">
        <v>0</v>
      </c>
    </row>
    <row r="942" spans="1:7" x14ac:dyDescent="0.2">
      <c r="A942" s="100">
        <v>33499</v>
      </c>
      <c r="B942" s="99">
        <v>441.07000699999998</v>
      </c>
      <c r="C942" s="99">
        <v>441.07000699999998</v>
      </c>
      <c r="D942" s="99">
        <v>441.07000699999998</v>
      </c>
      <c r="E942" s="99">
        <v>441.07000699999998</v>
      </c>
      <c r="F942" s="99">
        <v>441.07000699999998</v>
      </c>
      <c r="G942" s="99">
        <v>0</v>
      </c>
    </row>
    <row r="943" spans="1:7" x14ac:dyDescent="0.2">
      <c r="A943" s="100">
        <v>33500</v>
      </c>
      <c r="B943" s="99">
        <v>441.77999899999998</v>
      </c>
      <c r="C943" s="99">
        <v>441.77999899999998</v>
      </c>
      <c r="D943" s="99">
        <v>441.77999899999998</v>
      </c>
      <c r="E943" s="99">
        <v>441.77999899999998</v>
      </c>
      <c r="F943" s="99">
        <v>441.77999899999998</v>
      </c>
      <c r="G943" s="99">
        <v>0</v>
      </c>
    </row>
    <row r="944" spans="1:7" x14ac:dyDescent="0.2">
      <c r="A944" s="100">
        <v>33501</v>
      </c>
      <c r="B944" s="99">
        <v>442.26998900000001</v>
      </c>
      <c r="C944" s="99">
        <v>442.26998900000001</v>
      </c>
      <c r="D944" s="99">
        <v>442.26998900000001</v>
      </c>
      <c r="E944" s="99">
        <v>442.26998900000001</v>
      </c>
      <c r="F944" s="99">
        <v>442.26998900000001</v>
      </c>
      <c r="G944" s="99">
        <v>0</v>
      </c>
    </row>
    <row r="945" spans="1:7" x14ac:dyDescent="0.2">
      <c r="A945" s="100">
        <v>33504</v>
      </c>
      <c r="B945" s="99">
        <v>440</v>
      </c>
      <c r="C945" s="99">
        <v>440</v>
      </c>
      <c r="D945" s="99">
        <v>440</v>
      </c>
      <c r="E945" s="99">
        <v>440</v>
      </c>
      <c r="F945" s="99">
        <v>440</v>
      </c>
      <c r="G945" s="99">
        <v>0</v>
      </c>
    </row>
    <row r="946" spans="1:7" x14ac:dyDescent="0.2">
      <c r="A946" s="100">
        <v>33505</v>
      </c>
      <c r="B946" s="99">
        <v>442.209991</v>
      </c>
      <c r="C946" s="99">
        <v>442.209991</v>
      </c>
      <c r="D946" s="99">
        <v>442.209991</v>
      </c>
      <c r="E946" s="99">
        <v>442.209991</v>
      </c>
      <c r="F946" s="99">
        <v>442.209991</v>
      </c>
      <c r="G946" s="99">
        <v>0</v>
      </c>
    </row>
    <row r="947" spans="1:7" x14ac:dyDescent="0.2">
      <c r="A947" s="100">
        <v>33506</v>
      </c>
      <c r="B947" s="99">
        <v>441.290009</v>
      </c>
      <c r="C947" s="99">
        <v>441.290009</v>
      </c>
      <c r="D947" s="99">
        <v>441.290009</v>
      </c>
      <c r="E947" s="99">
        <v>441.290009</v>
      </c>
      <c r="F947" s="99">
        <v>441.290009</v>
      </c>
      <c r="G947" s="99">
        <v>0</v>
      </c>
    </row>
    <row r="948" spans="1:7" x14ac:dyDescent="0.2">
      <c r="A948" s="100">
        <v>33507</v>
      </c>
      <c r="B948" s="99">
        <v>440.85000600000001</v>
      </c>
      <c r="C948" s="99">
        <v>440.85000600000001</v>
      </c>
      <c r="D948" s="99">
        <v>440.85000600000001</v>
      </c>
      <c r="E948" s="99">
        <v>440.85000600000001</v>
      </c>
      <c r="F948" s="99">
        <v>440.85000600000001</v>
      </c>
      <c r="G948" s="99">
        <v>0</v>
      </c>
    </row>
    <row r="949" spans="1:7" x14ac:dyDescent="0.2">
      <c r="A949" s="100">
        <v>33508</v>
      </c>
      <c r="B949" s="99">
        <v>440.17999300000002</v>
      </c>
      <c r="C949" s="99">
        <v>440.17999300000002</v>
      </c>
      <c r="D949" s="99">
        <v>440.17999300000002</v>
      </c>
      <c r="E949" s="99">
        <v>440.17999300000002</v>
      </c>
      <c r="F949" s="99">
        <v>440.17999300000002</v>
      </c>
      <c r="G949" s="99">
        <v>0</v>
      </c>
    </row>
    <row r="950" spans="1:7" x14ac:dyDescent="0.2">
      <c r="A950" s="100">
        <v>33511</v>
      </c>
      <c r="B950" s="99">
        <v>442.52999899999998</v>
      </c>
      <c r="C950" s="99">
        <v>442.52999899999998</v>
      </c>
      <c r="D950" s="99">
        <v>442.52999899999998</v>
      </c>
      <c r="E950" s="99">
        <v>442.52999899999998</v>
      </c>
      <c r="F950" s="99">
        <v>442.52999899999998</v>
      </c>
      <c r="G950" s="99">
        <v>0</v>
      </c>
    </row>
    <row r="951" spans="1:7" x14ac:dyDescent="0.2">
      <c r="A951" s="100">
        <v>33512</v>
      </c>
      <c r="B951" s="99">
        <v>444.07998700000002</v>
      </c>
      <c r="C951" s="99">
        <v>444.07998700000002</v>
      </c>
      <c r="D951" s="99">
        <v>444.07998700000002</v>
      </c>
      <c r="E951" s="99">
        <v>444.07998700000002</v>
      </c>
      <c r="F951" s="99">
        <v>444.07998700000002</v>
      </c>
      <c r="G951" s="99">
        <v>0</v>
      </c>
    </row>
    <row r="952" spans="1:7" x14ac:dyDescent="0.2">
      <c r="A952" s="100">
        <v>33513</v>
      </c>
      <c r="B952" s="99">
        <v>443.01001000000002</v>
      </c>
      <c r="C952" s="99">
        <v>443.01001000000002</v>
      </c>
      <c r="D952" s="99">
        <v>443.01001000000002</v>
      </c>
      <c r="E952" s="99">
        <v>443.01001000000002</v>
      </c>
      <c r="F952" s="99">
        <v>443.01001000000002</v>
      </c>
      <c r="G952" s="99">
        <v>0</v>
      </c>
    </row>
    <row r="953" spans="1:7" x14ac:dyDescent="0.2">
      <c r="A953" s="100">
        <v>33514</v>
      </c>
      <c r="B953" s="99">
        <v>438.69000199999999</v>
      </c>
      <c r="C953" s="99">
        <v>438.69000199999999</v>
      </c>
      <c r="D953" s="99">
        <v>438.69000199999999</v>
      </c>
      <c r="E953" s="99">
        <v>438.69000199999999</v>
      </c>
      <c r="F953" s="99">
        <v>438.69000199999999</v>
      </c>
      <c r="G953" s="99">
        <v>0</v>
      </c>
    </row>
    <row r="954" spans="1:7" x14ac:dyDescent="0.2">
      <c r="A954" s="100">
        <v>33515</v>
      </c>
      <c r="B954" s="99">
        <v>435.22000100000002</v>
      </c>
      <c r="C954" s="99">
        <v>435.22000100000002</v>
      </c>
      <c r="D954" s="99">
        <v>435.22000100000002</v>
      </c>
      <c r="E954" s="99">
        <v>435.22000100000002</v>
      </c>
      <c r="F954" s="99">
        <v>435.22000100000002</v>
      </c>
      <c r="G954" s="99">
        <v>0</v>
      </c>
    </row>
    <row r="955" spans="1:7" x14ac:dyDescent="0.2">
      <c r="A955" s="100">
        <v>33518</v>
      </c>
      <c r="B955" s="99">
        <v>433.26998900000001</v>
      </c>
      <c r="C955" s="99">
        <v>433.26998900000001</v>
      </c>
      <c r="D955" s="99">
        <v>433.26998900000001</v>
      </c>
      <c r="E955" s="99">
        <v>433.26998900000001</v>
      </c>
      <c r="F955" s="99">
        <v>433.26998900000001</v>
      </c>
      <c r="G955" s="99">
        <v>0</v>
      </c>
    </row>
    <row r="956" spans="1:7" x14ac:dyDescent="0.2">
      <c r="A956" s="100">
        <v>33519</v>
      </c>
      <c r="B956" s="99">
        <v>434.63000499999998</v>
      </c>
      <c r="C956" s="99">
        <v>434.63000499999998</v>
      </c>
      <c r="D956" s="99">
        <v>434.63000499999998</v>
      </c>
      <c r="E956" s="99">
        <v>434.63000499999998</v>
      </c>
      <c r="F956" s="99">
        <v>434.63000499999998</v>
      </c>
      <c r="G956" s="99">
        <v>0</v>
      </c>
    </row>
    <row r="957" spans="1:7" x14ac:dyDescent="0.2">
      <c r="A957" s="100">
        <v>33520</v>
      </c>
      <c r="B957" s="99">
        <v>430.22000100000002</v>
      </c>
      <c r="C957" s="99">
        <v>430.22000100000002</v>
      </c>
      <c r="D957" s="99">
        <v>430.22000100000002</v>
      </c>
      <c r="E957" s="99">
        <v>430.22000100000002</v>
      </c>
      <c r="F957" s="99">
        <v>430.22000100000002</v>
      </c>
      <c r="G957" s="99">
        <v>0</v>
      </c>
    </row>
    <row r="958" spans="1:7" x14ac:dyDescent="0.2">
      <c r="A958" s="100">
        <v>33521</v>
      </c>
      <c r="B958" s="99">
        <v>434.5</v>
      </c>
      <c r="C958" s="99">
        <v>434.5</v>
      </c>
      <c r="D958" s="99">
        <v>434.5</v>
      </c>
      <c r="E958" s="99">
        <v>434.5</v>
      </c>
      <c r="F958" s="99">
        <v>434.5</v>
      </c>
      <c r="G958" s="99">
        <v>0</v>
      </c>
    </row>
    <row r="959" spans="1:7" x14ac:dyDescent="0.2">
      <c r="A959" s="100">
        <v>33522</v>
      </c>
      <c r="B959" s="99">
        <v>435.60000600000001</v>
      </c>
      <c r="C959" s="99">
        <v>435.60000600000001</v>
      </c>
      <c r="D959" s="99">
        <v>435.60000600000001</v>
      </c>
      <c r="E959" s="99">
        <v>435.60000600000001</v>
      </c>
      <c r="F959" s="99">
        <v>435.60000600000001</v>
      </c>
      <c r="G959" s="99">
        <v>0</v>
      </c>
    </row>
    <row r="960" spans="1:7" x14ac:dyDescent="0.2">
      <c r="A960" s="100">
        <v>33525</v>
      </c>
      <c r="B960" s="99">
        <v>441.32998700000002</v>
      </c>
      <c r="C960" s="99">
        <v>441.32998700000002</v>
      </c>
      <c r="D960" s="99">
        <v>441.32998700000002</v>
      </c>
      <c r="E960" s="99">
        <v>441.32998700000002</v>
      </c>
      <c r="F960" s="99">
        <v>441.32998700000002</v>
      </c>
      <c r="G960" s="99">
        <v>0</v>
      </c>
    </row>
    <row r="961" spans="1:7" x14ac:dyDescent="0.2">
      <c r="A961" s="100">
        <v>33526</v>
      </c>
      <c r="B961" s="99">
        <v>446.540009</v>
      </c>
      <c r="C961" s="99">
        <v>446.540009</v>
      </c>
      <c r="D961" s="99">
        <v>446.540009</v>
      </c>
      <c r="E961" s="99">
        <v>446.540009</v>
      </c>
      <c r="F961" s="99">
        <v>446.540009</v>
      </c>
      <c r="G961" s="99">
        <v>0</v>
      </c>
    </row>
    <row r="962" spans="1:7" x14ac:dyDescent="0.2">
      <c r="A962" s="100">
        <v>33527</v>
      </c>
      <c r="B962" s="99">
        <v>448.58999599999999</v>
      </c>
      <c r="C962" s="99">
        <v>448.58999599999999</v>
      </c>
      <c r="D962" s="99">
        <v>448.58999599999999</v>
      </c>
      <c r="E962" s="99">
        <v>448.58999599999999</v>
      </c>
      <c r="F962" s="99">
        <v>448.58999599999999</v>
      </c>
      <c r="G962" s="99">
        <v>0</v>
      </c>
    </row>
    <row r="963" spans="1:7" x14ac:dyDescent="0.2">
      <c r="A963" s="100">
        <v>33528</v>
      </c>
      <c r="B963" s="99">
        <v>447.60000600000001</v>
      </c>
      <c r="C963" s="99">
        <v>447.60000600000001</v>
      </c>
      <c r="D963" s="99">
        <v>447.60000600000001</v>
      </c>
      <c r="E963" s="99">
        <v>447.60000600000001</v>
      </c>
      <c r="F963" s="99">
        <v>447.60000600000001</v>
      </c>
      <c r="G963" s="99">
        <v>0</v>
      </c>
    </row>
    <row r="964" spans="1:7" x14ac:dyDescent="0.2">
      <c r="A964" s="100">
        <v>33529</v>
      </c>
      <c r="B964" s="99">
        <v>448.26001000000002</v>
      </c>
      <c r="C964" s="99">
        <v>448.26001000000002</v>
      </c>
      <c r="D964" s="99">
        <v>448.26001000000002</v>
      </c>
      <c r="E964" s="99">
        <v>448.26001000000002</v>
      </c>
      <c r="F964" s="99">
        <v>448.26001000000002</v>
      </c>
      <c r="G964" s="99">
        <v>0</v>
      </c>
    </row>
    <row r="965" spans="1:7" x14ac:dyDescent="0.2">
      <c r="A965" s="100">
        <v>33532</v>
      </c>
      <c r="B965" s="99">
        <v>445.45001200000002</v>
      </c>
      <c r="C965" s="99">
        <v>445.45001200000002</v>
      </c>
      <c r="D965" s="99">
        <v>445.45001200000002</v>
      </c>
      <c r="E965" s="99">
        <v>445.45001200000002</v>
      </c>
      <c r="F965" s="99">
        <v>445.45001200000002</v>
      </c>
      <c r="G965" s="99">
        <v>0</v>
      </c>
    </row>
    <row r="966" spans="1:7" x14ac:dyDescent="0.2">
      <c r="A966" s="100">
        <v>33533</v>
      </c>
      <c r="B966" s="99">
        <v>442.959991</v>
      </c>
      <c r="C966" s="99">
        <v>442.959991</v>
      </c>
      <c r="D966" s="99">
        <v>442.959991</v>
      </c>
      <c r="E966" s="99">
        <v>442.959991</v>
      </c>
      <c r="F966" s="99">
        <v>442.959991</v>
      </c>
      <c r="G966" s="99">
        <v>0</v>
      </c>
    </row>
    <row r="967" spans="1:7" x14ac:dyDescent="0.2">
      <c r="A967" s="100">
        <v>33534</v>
      </c>
      <c r="B967" s="99">
        <v>443.07998700000002</v>
      </c>
      <c r="C967" s="99">
        <v>443.07998700000002</v>
      </c>
      <c r="D967" s="99">
        <v>443.07998700000002</v>
      </c>
      <c r="E967" s="99">
        <v>443.07998700000002</v>
      </c>
      <c r="F967" s="99">
        <v>443.07998700000002</v>
      </c>
      <c r="G967" s="99">
        <v>0</v>
      </c>
    </row>
    <row r="968" spans="1:7" x14ac:dyDescent="0.2">
      <c r="A968" s="100">
        <v>33535</v>
      </c>
      <c r="B968" s="99">
        <v>439.79998799999998</v>
      </c>
      <c r="C968" s="99">
        <v>439.79998799999998</v>
      </c>
      <c r="D968" s="99">
        <v>439.79998799999998</v>
      </c>
      <c r="E968" s="99">
        <v>439.79998799999998</v>
      </c>
      <c r="F968" s="99">
        <v>439.79998799999998</v>
      </c>
      <c r="G968" s="99">
        <v>0</v>
      </c>
    </row>
    <row r="969" spans="1:7" x14ac:dyDescent="0.2">
      <c r="A969" s="100">
        <v>33536</v>
      </c>
      <c r="B969" s="99">
        <v>438.83999599999999</v>
      </c>
      <c r="C969" s="99">
        <v>438.83999599999999</v>
      </c>
      <c r="D969" s="99">
        <v>438.83999599999999</v>
      </c>
      <c r="E969" s="99">
        <v>438.83999599999999</v>
      </c>
      <c r="F969" s="99">
        <v>438.83999599999999</v>
      </c>
      <c r="G969" s="99">
        <v>0</v>
      </c>
    </row>
    <row r="970" spans="1:7" x14ac:dyDescent="0.2">
      <c r="A970" s="100">
        <v>33539</v>
      </c>
      <c r="B970" s="99">
        <v>445.01001000000002</v>
      </c>
      <c r="C970" s="99">
        <v>445.01001000000002</v>
      </c>
      <c r="D970" s="99">
        <v>445.01001000000002</v>
      </c>
      <c r="E970" s="99">
        <v>445.01001000000002</v>
      </c>
      <c r="F970" s="99">
        <v>445.01001000000002</v>
      </c>
      <c r="G970" s="99">
        <v>0</v>
      </c>
    </row>
    <row r="971" spans="1:7" x14ac:dyDescent="0.2">
      <c r="A971" s="100">
        <v>33540</v>
      </c>
      <c r="B971" s="99">
        <v>447.35998499999999</v>
      </c>
      <c r="C971" s="99">
        <v>447.35998499999999</v>
      </c>
      <c r="D971" s="99">
        <v>447.35998499999999</v>
      </c>
      <c r="E971" s="99">
        <v>447.35998499999999</v>
      </c>
      <c r="F971" s="99">
        <v>447.35998499999999</v>
      </c>
      <c r="G971" s="99">
        <v>0</v>
      </c>
    </row>
    <row r="972" spans="1:7" x14ac:dyDescent="0.2">
      <c r="A972" s="100">
        <v>33541</v>
      </c>
      <c r="B972" s="99">
        <v>449.04998799999998</v>
      </c>
      <c r="C972" s="99">
        <v>449.04998799999998</v>
      </c>
      <c r="D972" s="99">
        <v>449.04998799999998</v>
      </c>
      <c r="E972" s="99">
        <v>449.04998799999998</v>
      </c>
      <c r="F972" s="99">
        <v>449.04998799999998</v>
      </c>
      <c r="G972" s="99">
        <v>0</v>
      </c>
    </row>
    <row r="973" spans="1:7" x14ac:dyDescent="0.2">
      <c r="A973" s="100">
        <v>33542</v>
      </c>
      <c r="B973" s="99">
        <v>448.48001099999999</v>
      </c>
      <c r="C973" s="99">
        <v>448.48001099999999</v>
      </c>
      <c r="D973" s="99">
        <v>448.48001099999999</v>
      </c>
      <c r="E973" s="99">
        <v>448.48001099999999</v>
      </c>
      <c r="F973" s="99">
        <v>448.48001099999999</v>
      </c>
      <c r="G973" s="99">
        <v>0</v>
      </c>
    </row>
    <row r="974" spans="1:7" x14ac:dyDescent="0.2">
      <c r="A974" s="100">
        <v>33543</v>
      </c>
      <c r="B974" s="99">
        <v>447.20001200000002</v>
      </c>
      <c r="C974" s="99">
        <v>447.20001200000002</v>
      </c>
      <c r="D974" s="99">
        <v>447.20001200000002</v>
      </c>
      <c r="E974" s="99">
        <v>447.20001200000002</v>
      </c>
      <c r="F974" s="99">
        <v>447.20001200000002</v>
      </c>
      <c r="G974" s="99">
        <v>0</v>
      </c>
    </row>
    <row r="975" spans="1:7" x14ac:dyDescent="0.2">
      <c r="A975" s="100">
        <v>33546</v>
      </c>
      <c r="B975" s="99">
        <v>446.38000499999998</v>
      </c>
      <c r="C975" s="99">
        <v>446.38000499999998</v>
      </c>
      <c r="D975" s="99">
        <v>446.38000499999998</v>
      </c>
      <c r="E975" s="99">
        <v>446.38000499999998</v>
      </c>
      <c r="F975" s="99">
        <v>446.38000499999998</v>
      </c>
      <c r="G975" s="99">
        <v>0</v>
      </c>
    </row>
    <row r="976" spans="1:7" x14ac:dyDescent="0.2">
      <c r="A976" s="100">
        <v>33547</v>
      </c>
      <c r="B976" s="99">
        <v>444.82000699999998</v>
      </c>
      <c r="C976" s="99">
        <v>444.82000699999998</v>
      </c>
      <c r="D976" s="99">
        <v>444.82000699999998</v>
      </c>
      <c r="E976" s="99">
        <v>444.82000699999998</v>
      </c>
      <c r="F976" s="99">
        <v>444.82000699999998</v>
      </c>
      <c r="G976" s="99">
        <v>0</v>
      </c>
    </row>
    <row r="977" spans="1:7" x14ac:dyDescent="0.2">
      <c r="A977" s="100">
        <v>33548</v>
      </c>
      <c r="B977" s="99">
        <v>446.36999500000002</v>
      </c>
      <c r="C977" s="99">
        <v>446.36999500000002</v>
      </c>
      <c r="D977" s="99">
        <v>446.36999500000002</v>
      </c>
      <c r="E977" s="99">
        <v>446.36999500000002</v>
      </c>
      <c r="F977" s="99">
        <v>446.36999500000002</v>
      </c>
      <c r="G977" s="99">
        <v>0</v>
      </c>
    </row>
    <row r="978" spans="1:7" x14ac:dyDescent="0.2">
      <c r="A978" s="100">
        <v>33549</v>
      </c>
      <c r="B978" s="99">
        <v>450.73001099999999</v>
      </c>
      <c r="C978" s="99">
        <v>450.73001099999999</v>
      </c>
      <c r="D978" s="99">
        <v>450.73001099999999</v>
      </c>
      <c r="E978" s="99">
        <v>450.73001099999999</v>
      </c>
      <c r="F978" s="99">
        <v>450.73001099999999</v>
      </c>
      <c r="G978" s="99">
        <v>0</v>
      </c>
    </row>
    <row r="979" spans="1:7" x14ac:dyDescent="0.2">
      <c r="A979" s="100">
        <v>33550</v>
      </c>
      <c r="B979" s="99">
        <v>450</v>
      </c>
      <c r="C979" s="99">
        <v>450</v>
      </c>
      <c r="D979" s="99">
        <v>450</v>
      </c>
      <c r="E979" s="99">
        <v>450</v>
      </c>
      <c r="F979" s="99">
        <v>450</v>
      </c>
      <c r="G979" s="99">
        <v>0</v>
      </c>
    </row>
    <row r="980" spans="1:7" x14ac:dyDescent="0.2">
      <c r="A980" s="100">
        <v>33553</v>
      </c>
      <c r="B980" s="99">
        <v>450.26001000000002</v>
      </c>
      <c r="C980" s="99">
        <v>450.26001000000002</v>
      </c>
      <c r="D980" s="99">
        <v>450.26001000000002</v>
      </c>
      <c r="E980" s="99">
        <v>450.26001000000002</v>
      </c>
      <c r="F980" s="99">
        <v>450.26001000000002</v>
      </c>
      <c r="G980" s="99">
        <v>0</v>
      </c>
    </row>
    <row r="981" spans="1:7" x14ac:dyDescent="0.2">
      <c r="A981" s="100">
        <v>33554</v>
      </c>
      <c r="B981" s="99">
        <v>454.44000199999999</v>
      </c>
      <c r="C981" s="99">
        <v>454.44000199999999</v>
      </c>
      <c r="D981" s="99">
        <v>454.44000199999999</v>
      </c>
      <c r="E981" s="99">
        <v>454.44000199999999</v>
      </c>
      <c r="F981" s="99">
        <v>454.44000199999999</v>
      </c>
      <c r="G981" s="99">
        <v>0</v>
      </c>
    </row>
    <row r="982" spans="1:7" x14ac:dyDescent="0.2">
      <c r="A982" s="100">
        <v>33555</v>
      </c>
      <c r="B982" s="99">
        <v>455.25</v>
      </c>
      <c r="C982" s="99">
        <v>455.25</v>
      </c>
      <c r="D982" s="99">
        <v>455.25</v>
      </c>
      <c r="E982" s="99">
        <v>455.25</v>
      </c>
      <c r="F982" s="99">
        <v>455.25</v>
      </c>
      <c r="G982" s="99">
        <v>0</v>
      </c>
    </row>
    <row r="983" spans="1:7" x14ac:dyDescent="0.2">
      <c r="A983" s="100">
        <v>33556</v>
      </c>
      <c r="B983" s="99">
        <v>455</v>
      </c>
      <c r="C983" s="99">
        <v>455</v>
      </c>
      <c r="D983" s="99">
        <v>455</v>
      </c>
      <c r="E983" s="99">
        <v>455</v>
      </c>
      <c r="F983" s="99">
        <v>455</v>
      </c>
      <c r="G983" s="99">
        <v>0</v>
      </c>
    </row>
    <row r="984" spans="1:7" x14ac:dyDescent="0.2">
      <c r="A984" s="100">
        <v>33557</v>
      </c>
      <c r="B984" s="99">
        <v>438.35998499999999</v>
      </c>
      <c r="C984" s="99">
        <v>438.35998499999999</v>
      </c>
      <c r="D984" s="99">
        <v>438.35998499999999</v>
      </c>
      <c r="E984" s="99">
        <v>438.35998499999999</v>
      </c>
      <c r="F984" s="99">
        <v>438.35998499999999</v>
      </c>
      <c r="G984" s="99">
        <v>0</v>
      </c>
    </row>
    <row r="985" spans="1:7" x14ac:dyDescent="0.2">
      <c r="A985" s="100">
        <v>33560</v>
      </c>
      <c r="B985" s="99">
        <v>441.51001000000002</v>
      </c>
      <c r="C985" s="99">
        <v>441.51001000000002</v>
      </c>
      <c r="D985" s="99">
        <v>441.51001000000002</v>
      </c>
      <c r="E985" s="99">
        <v>441.51001000000002</v>
      </c>
      <c r="F985" s="99">
        <v>441.51001000000002</v>
      </c>
      <c r="G985" s="99">
        <v>0</v>
      </c>
    </row>
    <row r="986" spans="1:7" x14ac:dyDescent="0.2">
      <c r="A986" s="100">
        <v>33561</v>
      </c>
      <c r="B986" s="99">
        <v>434.85998499999999</v>
      </c>
      <c r="C986" s="99">
        <v>434.85998499999999</v>
      </c>
      <c r="D986" s="99">
        <v>434.85998499999999</v>
      </c>
      <c r="E986" s="99">
        <v>434.85998499999999</v>
      </c>
      <c r="F986" s="99">
        <v>434.85998499999999</v>
      </c>
      <c r="G986" s="99">
        <v>0</v>
      </c>
    </row>
    <row r="987" spans="1:7" x14ac:dyDescent="0.2">
      <c r="A987" s="100">
        <v>33562</v>
      </c>
      <c r="B987" s="99">
        <v>433.85998499999999</v>
      </c>
      <c r="C987" s="99">
        <v>433.85998499999999</v>
      </c>
      <c r="D987" s="99">
        <v>433.85998499999999</v>
      </c>
      <c r="E987" s="99">
        <v>433.85998499999999</v>
      </c>
      <c r="F987" s="99">
        <v>433.85998499999999</v>
      </c>
      <c r="G987" s="99">
        <v>0</v>
      </c>
    </row>
    <row r="988" spans="1:7" x14ac:dyDescent="0.2">
      <c r="A988" s="100">
        <v>33563</v>
      </c>
      <c r="B988" s="99">
        <v>435.61999500000002</v>
      </c>
      <c r="C988" s="99">
        <v>435.61999500000002</v>
      </c>
      <c r="D988" s="99">
        <v>435.61999500000002</v>
      </c>
      <c r="E988" s="99">
        <v>435.61999500000002</v>
      </c>
      <c r="F988" s="99">
        <v>435.61999500000002</v>
      </c>
      <c r="G988" s="99">
        <v>0</v>
      </c>
    </row>
    <row r="989" spans="1:7" x14ac:dyDescent="0.2">
      <c r="A989" s="100">
        <v>33564</v>
      </c>
      <c r="B989" s="99">
        <v>431.25</v>
      </c>
      <c r="C989" s="99">
        <v>431.25</v>
      </c>
      <c r="D989" s="99">
        <v>431.25</v>
      </c>
      <c r="E989" s="99">
        <v>431.25</v>
      </c>
      <c r="F989" s="99">
        <v>431.25</v>
      </c>
      <c r="G989" s="99">
        <v>0</v>
      </c>
    </row>
    <row r="990" spans="1:7" x14ac:dyDescent="0.2">
      <c r="A990" s="100">
        <v>33567</v>
      </c>
      <c r="B990" s="99">
        <v>430.45001200000002</v>
      </c>
      <c r="C990" s="99">
        <v>430.45001200000002</v>
      </c>
      <c r="D990" s="99">
        <v>430.45001200000002</v>
      </c>
      <c r="E990" s="99">
        <v>430.45001200000002</v>
      </c>
      <c r="F990" s="99">
        <v>430.45001200000002</v>
      </c>
      <c r="G990" s="99">
        <v>0</v>
      </c>
    </row>
    <row r="991" spans="1:7" x14ac:dyDescent="0.2">
      <c r="A991" s="100">
        <v>33568</v>
      </c>
      <c r="B991" s="99">
        <v>433.45001200000002</v>
      </c>
      <c r="C991" s="99">
        <v>433.45001200000002</v>
      </c>
      <c r="D991" s="99">
        <v>433.45001200000002</v>
      </c>
      <c r="E991" s="99">
        <v>433.45001200000002</v>
      </c>
      <c r="F991" s="99">
        <v>433.45001200000002</v>
      </c>
      <c r="G991" s="99">
        <v>0</v>
      </c>
    </row>
    <row r="992" spans="1:7" x14ac:dyDescent="0.2">
      <c r="A992" s="100">
        <v>33569</v>
      </c>
      <c r="B992" s="99">
        <v>431.89999399999999</v>
      </c>
      <c r="C992" s="99">
        <v>431.89999399999999</v>
      </c>
      <c r="D992" s="99">
        <v>431.89999399999999</v>
      </c>
      <c r="E992" s="99">
        <v>431.89999399999999</v>
      </c>
      <c r="F992" s="99">
        <v>431.89999399999999</v>
      </c>
      <c r="G992" s="99">
        <v>0</v>
      </c>
    </row>
    <row r="993" spans="1:7" x14ac:dyDescent="0.2">
      <c r="A993" s="100">
        <v>33571</v>
      </c>
      <c r="B993" s="99">
        <v>430.41000400000001</v>
      </c>
      <c r="C993" s="99">
        <v>430.41000400000001</v>
      </c>
      <c r="D993" s="99">
        <v>430.41000400000001</v>
      </c>
      <c r="E993" s="99">
        <v>430.41000400000001</v>
      </c>
      <c r="F993" s="99">
        <v>430.41000400000001</v>
      </c>
      <c r="G993" s="99">
        <v>0</v>
      </c>
    </row>
    <row r="994" spans="1:7" x14ac:dyDescent="0.2">
      <c r="A994" s="100">
        <v>33574</v>
      </c>
      <c r="B994" s="99">
        <v>437.67001299999998</v>
      </c>
      <c r="C994" s="99">
        <v>437.67001299999998</v>
      </c>
      <c r="D994" s="99">
        <v>437.67001299999998</v>
      </c>
      <c r="E994" s="99">
        <v>437.67001299999998</v>
      </c>
      <c r="F994" s="99">
        <v>437.67001299999998</v>
      </c>
      <c r="G994" s="99">
        <v>0</v>
      </c>
    </row>
    <row r="995" spans="1:7" x14ac:dyDescent="0.2">
      <c r="A995" s="100">
        <v>33575</v>
      </c>
      <c r="B995" s="99">
        <v>437.26998900000001</v>
      </c>
      <c r="C995" s="99">
        <v>437.26998900000001</v>
      </c>
      <c r="D995" s="99">
        <v>437.26998900000001</v>
      </c>
      <c r="E995" s="99">
        <v>437.26998900000001</v>
      </c>
      <c r="F995" s="99">
        <v>437.26998900000001</v>
      </c>
      <c r="G995" s="99">
        <v>0</v>
      </c>
    </row>
    <row r="996" spans="1:7" x14ac:dyDescent="0.2">
      <c r="A996" s="100">
        <v>33576</v>
      </c>
      <c r="B996" s="99">
        <v>436.27999899999998</v>
      </c>
      <c r="C996" s="99">
        <v>436.27999899999998</v>
      </c>
      <c r="D996" s="99">
        <v>436.27999899999998</v>
      </c>
      <c r="E996" s="99">
        <v>436.27999899999998</v>
      </c>
      <c r="F996" s="99">
        <v>436.27999899999998</v>
      </c>
      <c r="G996" s="99">
        <v>0</v>
      </c>
    </row>
    <row r="997" spans="1:7" x14ac:dyDescent="0.2">
      <c r="A997" s="100">
        <v>33577</v>
      </c>
      <c r="B997" s="99">
        <v>433.22000100000002</v>
      </c>
      <c r="C997" s="99">
        <v>433.22000100000002</v>
      </c>
      <c r="D997" s="99">
        <v>433.22000100000002</v>
      </c>
      <c r="E997" s="99">
        <v>433.22000100000002</v>
      </c>
      <c r="F997" s="99">
        <v>433.22000100000002</v>
      </c>
      <c r="G997" s="99">
        <v>0</v>
      </c>
    </row>
    <row r="998" spans="1:7" x14ac:dyDescent="0.2">
      <c r="A998" s="100">
        <v>33578</v>
      </c>
      <c r="B998" s="99">
        <v>435.19000199999999</v>
      </c>
      <c r="C998" s="99">
        <v>435.19000199999999</v>
      </c>
      <c r="D998" s="99">
        <v>435.19000199999999</v>
      </c>
      <c r="E998" s="99">
        <v>435.19000199999999</v>
      </c>
      <c r="F998" s="99">
        <v>435.19000199999999</v>
      </c>
      <c r="G998" s="99">
        <v>0</v>
      </c>
    </row>
    <row r="999" spans="1:7" x14ac:dyDescent="0.2">
      <c r="A999" s="100">
        <v>33581</v>
      </c>
      <c r="B999" s="99">
        <v>434.29998799999998</v>
      </c>
      <c r="C999" s="99">
        <v>434.29998799999998</v>
      </c>
      <c r="D999" s="99">
        <v>434.29998799999998</v>
      </c>
      <c r="E999" s="99">
        <v>434.29998799999998</v>
      </c>
      <c r="F999" s="99">
        <v>434.29998799999998</v>
      </c>
      <c r="G999" s="99">
        <v>0</v>
      </c>
    </row>
    <row r="1000" spans="1:7" x14ac:dyDescent="0.2">
      <c r="A1000" s="100">
        <v>33582</v>
      </c>
      <c r="B1000" s="99">
        <v>434.02999899999998</v>
      </c>
      <c r="C1000" s="99">
        <v>434.02999899999998</v>
      </c>
      <c r="D1000" s="99">
        <v>434.02999899999998</v>
      </c>
      <c r="E1000" s="99">
        <v>434.02999899999998</v>
      </c>
      <c r="F1000" s="99">
        <v>434.02999899999998</v>
      </c>
      <c r="G1000" s="99">
        <v>0</v>
      </c>
    </row>
    <row r="1001" spans="1:7" x14ac:dyDescent="0.2">
      <c r="A1001" s="100">
        <v>33583</v>
      </c>
      <c r="B1001" s="99">
        <v>433.80999800000001</v>
      </c>
      <c r="C1001" s="99">
        <v>433.80999800000001</v>
      </c>
      <c r="D1001" s="99">
        <v>433.80999800000001</v>
      </c>
      <c r="E1001" s="99">
        <v>433.80999800000001</v>
      </c>
      <c r="F1001" s="99">
        <v>433.80999800000001</v>
      </c>
      <c r="G1001" s="99">
        <v>0</v>
      </c>
    </row>
    <row r="1002" spans="1:7" x14ac:dyDescent="0.2">
      <c r="A1002" s="100">
        <v>33584</v>
      </c>
      <c r="B1002" s="99">
        <v>438.23998999999998</v>
      </c>
      <c r="C1002" s="99">
        <v>438.23998999999998</v>
      </c>
      <c r="D1002" s="99">
        <v>438.23998999999998</v>
      </c>
      <c r="E1002" s="99">
        <v>438.23998999999998</v>
      </c>
      <c r="F1002" s="99">
        <v>438.23998999999998</v>
      </c>
      <c r="G1002" s="99">
        <v>0</v>
      </c>
    </row>
    <row r="1003" spans="1:7" x14ac:dyDescent="0.2">
      <c r="A1003" s="100">
        <v>33585</v>
      </c>
      <c r="B1003" s="99">
        <v>441.60000600000001</v>
      </c>
      <c r="C1003" s="99">
        <v>441.60000600000001</v>
      </c>
      <c r="D1003" s="99">
        <v>441.60000600000001</v>
      </c>
      <c r="E1003" s="99">
        <v>441.60000600000001</v>
      </c>
      <c r="F1003" s="99">
        <v>441.60000600000001</v>
      </c>
      <c r="G1003" s="99">
        <v>0</v>
      </c>
    </row>
    <row r="1004" spans="1:7" x14ac:dyDescent="0.2">
      <c r="A1004" s="100">
        <v>33588</v>
      </c>
      <c r="B1004" s="99">
        <v>441.60998499999999</v>
      </c>
      <c r="C1004" s="99">
        <v>441.60998499999999</v>
      </c>
      <c r="D1004" s="99">
        <v>441.60998499999999</v>
      </c>
      <c r="E1004" s="99">
        <v>441.60998499999999</v>
      </c>
      <c r="F1004" s="99">
        <v>441.60998499999999</v>
      </c>
      <c r="G1004" s="99">
        <v>0</v>
      </c>
    </row>
    <row r="1005" spans="1:7" x14ac:dyDescent="0.2">
      <c r="A1005" s="100">
        <v>33589</v>
      </c>
      <c r="B1005" s="99">
        <v>439.69000199999999</v>
      </c>
      <c r="C1005" s="99">
        <v>439.69000199999999</v>
      </c>
      <c r="D1005" s="99">
        <v>439.69000199999999</v>
      </c>
      <c r="E1005" s="99">
        <v>439.69000199999999</v>
      </c>
      <c r="F1005" s="99">
        <v>439.69000199999999</v>
      </c>
      <c r="G1005" s="99">
        <v>0</v>
      </c>
    </row>
    <row r="1006" spans="1:7" x14ac:dyDescent="0.2">
      <c r="A1006" s="100">
        <v>33590</v>
      </c>
      <c r="B1006" s="99">
        <v>440.540009</v>
      </c>
      <c r="C1006" s="99">
        <v>440.540009</v>
      </c>
      <c r="D1006" s="99">
        <v>440.540009</v>
      </c>
      <c r="E1006" s="99">
        <v>440.540009</v>
      </c>
      <c r="F1006" s="99">
        <v>440.540009</v>
      </c>
      <c r="G1006" s="99">
        <v>0</v>
      </c>
    </row>
    <row r="1007" spans="1:7" x14ac:dyDescent="0.2">
      <c r="A1007" s="100">
        <v>33591</v>
      </c>
      <c r="B1007" s="99">
        <v>439.44000199999999</v>
      </c>
      <c r="C1007" s="99">
        <v>439.44000199999999</v>
      </c>
      <c r="D1007" s="99">
        <v>439.44000199999999</v>
      </c>
      <c r="E1007" s="99">
        <v>439.44000199999999</v>
      </c>
      <c r="F1007" s="99">
        <v>439.44000199999999</v>
      </c>
      <c r="G1007" s="99">
        <v>0</v>
      </c>
    </row>
    <row r="1008" spans="1:7" x14ac:dyDescent="0.2">
      <c r="A1008" s="100">
        <v>33592</v>
      </c>
      <c r="B1008" s="99">
        <v>444.64999399999999</v>
      </c>
      <c r="C1008" s="99">
        <v>444.64999399999999</v>
      </c>
      <c r="D1008" s="99">
        <v>444.64999399999999</v>
      </c>
      <c r="E1008" s="99">
        <v>444.64999399999999</v>
      </c>
      <c r="F1008" s="99">
        <v>444.64999399999999</v>
      </c>
      <c r="G1008" s="99">
        <v>0</v>
      </c>
    </row>
    <row r="1009" spans="1:7" x14ac:dyDescent="0.2">
      <c r="A1009" s="100">
        <v>33595</v>
      </c>
      <c r="B1009" s="99">
        <v>455.89001500000001</v>
      </c>
      <c r="C1009" s="99">
        <v>455.89001500000001</v>
      </c>
      <c r="D1009" s="99">
        <v>455.89001500000001</v>
      </c>
      <c r="E1009" s="99">
        <v>455.89001500000001</v>
      </c>
      <c r="F1009" s="99">
        <v>455.89001500000001</v>
      </c>
      <c r="G1009" s="99">
        <v>0</v>
      </c>
    </row>
    <row r="1010" spans="1:7" x14ac:dyDescent="0.2">
      <c r="A1010" s="100">
        <v>33596</v>
      </c>
      <c r="B1010" s="99">
        <v>459.05999800000001</v>
      </c>
      <c r="C1010" s="99">
        <v>459.05999800000001</v>
      </c>
      <c r="D1010" s="99">
        <v>459.05999800000001</v>
      </c>
      <c r="E1010" s="99">
        <v>459.05999800000001</v>
      </c>
      <c r="F1010" s="99">
        <v>459.05999800000001</v>
      </c>
      <c r="G1010" s="99">
        <v>0</v>
      </c>
    </row>
    <row r="1011" spans="1:7" x14ac:dyDescent="0.2">
      <c r="A1011" s="100">
        <v>33598</v>
      </c>
      <c r="B1011" s="99">
        <v>465.42001299999998</v>
      </c>
      <c r="C1011" s="99">
        <v>465.42001299999998</v>
      </c>
      <c r="D1011" s="99">
        <v>465.42001299999998</v>
      </c>
      <c r="E1011" s="99">
        <v>465.42001299999998</v>
      </c>
      <c r="F1011" s="99">
        <v>465.42001299999998</v>
      </c>
      <c r="G1011" s="99">
        <v>0</v>
      </c>
    </row>
    <row r="1012" spans="1:7" x14ac:dyDescent="0.2">
      <c r="A1012" s="100">
        <v>33599</v>
      </c>
      <c r="B1012" s="99">
        <v>467.41000400000001</v>
      </c>
      <c r="C1012" s="99">
        <v>467.41000400000001</v>
      </c>
      <c r="D1012" s="99">
        <v>467.41000400000001</v>
      </c>
      <c r="E1012" s="99">
        <v>467.41000400000001</v>
      </c>
      <c r="F1012" s="99">
        <v>467.41000400000001</v>
      </c>
      <c r="G1012" s="99">
        <v>0</v>
      </c>
    </row>
    <row r="1013" spans="1:7" x14ac:dyDescent="0.2">
      <c r="A1013" s="100">
        <v>33602</v>
      </c>
      <c r="B1013" s="99">
        <v>477.39001500000001</v>
      </c>
      <c r="C1013" s="99">
        <v>477.39001500000001</v>
      </c>
      <c r="D1013" s="99">
        <v>477.39001500000001</v>
      </c>
      <c r="E1013" s="99">
        <v>477.39001500000001</v>
      </c>
      <c r="F1013" s="99">
        <v>477.39001500000001</v>
      </c>
      <c r="G1013" s="99">
        <v>0</v>
      </c>
    </row>
    <row r="1014" spans="1:7" x14ac:dyDescent="0.2">
      <c r="A1014" s="100">
        <v>33603</v>
      </c>
      <c r="B1014" s="99">
        <v>479.63000499999998</v>
      </c>
      <c r="C1014" s="99">
        <v>479.63000499999998</v>
      </c>
      <c r="D1014" s="99">
        <v>479.63000499999998</v>
      </c>
      <c r="E1014" s="99">
        <v>479.63000499999998</v>
      </c>
      <c r="F1014" s="99">
        <v>479.63000499999998</v>
      </c>
      <c r="G1014" s="99">
        <v>0</v>
      </c>
    </row>
    <row r="1015" spans="1:7" x14ac:dyDescent="0.2">
      <c r="A1015" s="100">
        <v>33605</v>
      </c>
      <c r="B1015" s="99">
        <v>479.83999599999999</v>
      </c>
      <c r="C1015" s="99">
        <v>479.83999599999999</v>
      </c>
      <c r="D1015" s="99">
        <v>479.83999599999999</v>
      </c>
      <c r="E1015" s="99">
        <v>479.83999599999999</v>
      </c>
      <c r="F1015" s="99">
        <v>479.83999599999999</v>
      </c>
      <c r="G1015" s="99">
        <v>0</v>
      </c>
    </row>
    <row r="1016" spans="1:7" x14ac:dyDescent="0.2">
      <c r="A1016" s="100">
        <v>33606</v>
      </c>
      <c r="B1016" s="99">
        <v>482.23998999999998</v>
      </c>
      <c r="C1016" s="99">
        <v>482.23998999999998</v>
      </c>
      <c r="D1016" s="99">
        <v>482.23998999999998</v>
      </c>
      <c r="E1016" s="99">
        <v>482.23998999999998</v>
      </c>
      <c r="F1016" s="99">
        <v>482.23998999999998</v>
      </c>
      <c r="G1016" s="99">
        <v>0</v>
      </c>
    </row>
    <row r="1017" spans="1:7" x14ac:dyDescent="0.2">
      <c r="A1017" s="100">
        <v>33609</v>
      </c>
      <c r="B1017" s="99">
        <v>480.85000600000001</v>
      </c>
      <c r="C1017" s="99">
        <v>480.85000600000001</v>
      </c>
      <c r="D1017" s="99">
        <v>480.85000600000001</v>
      </c>
      <c r="E1017" s="99">
        <v>480.85000600000001</v>
      </c>
      <c r="F1017" s="99">
        <v>480.85000600000001</v>
      </c>
      <c r="G1017" s="99">
        <v>0</v>
      </c>
    </row>
    <row r="1018" spans="1:7" x14ac:dyDescent="0.2">
      <c r="A1018" s="100">
        <v>33610</v>
      </c>
      <c r="B1018" s="99">
        <v>480.23001099999999</v>
      </c>
      <c r="C1018" s="99">
        <v>480.23001099999999</v>
      </c>
      <c r="D1018" s="99">
        <v>480.23001099999999</v>
      </c>
      <c r="E1018" s="99">
        <v>480.23001099999999</v>
      </c>
      <c r="F1018" s="99">
        <v>480.23001099999999</v>
      </c>
      <c r="G1018" s="99">
        <v>0</v>
      </c>
    </row>
    <row r="1019" spans="1:7" x14ac:dyDescent="0.2">
      <c r="A1019" s="100">
        <v>33611</v>
      </c>
      <c r="B1019" s="99">
        <v>481.02999899999998</v>
      </c>
      <c r="C1019" s="99">
        <v>481.02999899999998</v>
      </c>
      <c r="D1019" s="99">
        <v>481.02999899999998</v>
      </c>
      <c r="E1019" s="99">
        <v>481.02999899999998</v>
      </c>
      <c r="F1019" s="99">
        <v>481.02999899999998</v>
      </c>
      <c r="G1019" s="99">
        <v>0</v>
      </c>
    </row>
    <row r="1020" spans="1:7" x14ac:dyDescent="0.2">
      <c r="A1020" s="100">
        <v>33612</v>
      </c>
      <c r="B1020" s="99">
        <v>480.5</v>
      </c>
      <c r="C1020" s="99">
        <v>480.5</v>
      </c>
      <c r="D1020" s="99">
        <v>480.5</v>
      </c>
      <c r="E1020" s="99">
        <v>480.5</v>
      </c>
      <c r="F1020" s="99">
        <v>480.5</v>
      </c>
      <c r="G1020" s="99">
        <v>0</v>
      </c>
    </row>
    <row r="1021" spans="1:7" x14ac:dyDescent="0.2">
      <c r="A1021" s="100">
        <v>33613</v>
      </c>
      <c r="B1021" s="99">
        <v>477.60998499999999</v>
      </c>
      <c r="C1021" s="99">
        <v>477.60998499999999</v>
      </c>
      <c r="D1021" s="99">
        <v>477.60998499999999</v>
      </c>
      <c r="E1021" s="99">
        <v>477.60998499999999</v>
      </c>
      <c r="F1021" s="99">
        <v>477.60998499999999</v>
      </c>
      <c r="G1021" s="99">
        <v>0</v>
      </c>
    </row>
    <row r="1022" spans="1:7" x14ac:dyDescent="0.2">
      <c r="A1022" s="100">
        <v>33616</v>
      </c>
      <c r="B1022" s="99">
        <v>476.75</v>
      </c>
      <c r="C1022" s="99">
        <v>476.75</v>
      </c>
      <c r="D1022" s="99">
        <v>476.75</v>
      </c>
      <c r="E1022" s="99">
        <v>476.75</v>
      </c>
      <c r="F1022" s="99">
        <v>476.75</v>
      </c>
      <c r="G1022" s="99">
        <v>0</v>
      </c>
    </row>
    <row r="1023" spans="1:7" x14ac:dyDescent="0.2">
      <c r="A1023" s="100">
        <v>33617</v>
      </c>
      <c r="B1023" s="99">
        <v>483.77999899999998</v>
      </c>
      <c r="C1023" s="99">
        <v>483.77999899999998</v>
      </c>
      <c r="D1023" s="99">
        <v>483.77999899999998</v>
      </c>
      <c r="E1023" s="99">
        <v>483.77999899999998</v>
      </c>
      <c r="F1023" s="99">
        <v>483.77999899999998</v>
      </c>
      <c r="G1023" s="99">
        <v>0</v>
      </c>
    </row>
    <row r="1024" spans="1:7" x14ac:dyDescent="0.2">
      <c r="A1024" s="100">
        <v>33618</v>
      </c>
      <c r="B1024" s="99">
        <v>484.20001200000002</v>
      </c>
      <c r="C1024" s="99">
        <v>484.20001200000002</v>
      </c>
      <c r="D1024" s="99">
        <v>484.20001200000002</v>
      </c>
      <c r="E1024" s="99">
        <v>484.20001200000002</v>
      </c>
      <c r="F1024" s="99">
        <v>484.20001200000002</v>
      </c>
      <c r="G1024" s="99">
        <v>0</v>
      </c>
    </row>
    <row r="1025" spans="1:7" x14ac:dyDescent="0.2">
      <c r="A1025" s="100">
        <v>33619</v>
      </c>
      <c r="B1025" s="99">
        <v>481.26998900000001</v>
      </c>
      <c r="C1025" s="99">
        <v>481.26998900000001</v>
      </c>
      <c r="D1025" s="99">
        <v>481.26998900000001</v>
      </c>
      <c r="E1025" s="99">
        <v>481.26998900000001</v>
      </c>
      <c r="F1025" s="99">
        <v>481.26998900000001</v>
      </c>
      <c r="G1025" s="99">
        <v>0</v>
      </c>
    </row>
    <row r="1026" spans="1:7" x14ac:dyDescent="0.2">
      <c r="A1026" s="100">
        <v>33620</v>
      </c>
      <c r="B1026" s="99">
        <v>482.04998799999998</v>
      </c>
      <c r="C1026" s="99">
        <v>482.04998799999998</v>
      </c>
      <c r="D1026" s="99">
        <v>482.04998799999998</v>
      </c>
      <c r="E1026" s="99">
        <v>482.04998799999998</v>
      </c>
      <c r="F1026" s="99">
        <v>482.04998799999998</v>
      </c>
      <c r="G1026" s="99">
        <v>0</v>
      </c>
    </row>
    <row r="1027" spans="1:7" x14ac:dyDescent="0.2">
      <c r="A1027" s="100">
        <v>33623</v>
      </c>
      <c r="B1027" s="99">
        <v>479.17001299999998</v>
      </c>
      <c r="C1027" s="99">
        <v>479.17001299999998</v>
      </c>
      <c r="D1027" s="99">
        <v>479.17001299999998</v>
      </c>
      <c r="E1027" s="99">
        <v>479.17001299999998</v>
      </c>
      <c r="F1027" s="99">
        <v>479.17001299999998</v>
      </c>
      <c r="G1027" s="99">
        <v>0</v>
      </c>
    </row>
    <row r="1028" spans="1:7" x14ac:dyDescent="0.2">
      <c r="A1028" s="100">
        <v>33624</v>
      </c>
      <c r="B1028" s="99">
        <v>474.89999399999999</v>
      </c>
      <c r="C1028" s="99">
        <v>474.89999399999999</v>
      </c>
      <c r="D1028" s="99">
        <v>474.89999399999999</v>
      </c>
      <c r="E1028" s="99">
        <v>474.89999399999999</v>
      </c>
      <c r="F1028" s="99">
        <v>474.89999399999999</v>
      </c>
      <c r="G1028" s="99">
        <v>0</v>
      </c>
    </row>
    <row r="1029" spans="1:7" x14ac:dyDescent="0.2">
      <c r="A1029" s="100">
        <v>33625</v>
      </c>
      <c r="B1029" s="99">
        <v>481.22000100000002</v>
      </c>
      <c r="C1029" s="99">
        <v>481.22000100000002</v>
      </c>
      <c r="D1029" s="99">
        <v>481.22000100000002</v>
      </c>
      <c r="E1029" s="99">
        <v>481.22000100000002</v>
      </c>
      <c r="F1029" s="99">
        <v>481.22000100000002</v>
      </c>
      <c r="G1029" s="99">
        <v>0</v>
      </c>
    </row>
    <row r="1030" spans="1:7" x14ac:dyDescent="0.2">
      <c r="A1030" s="100">
        <v>33626</v>
      </c>
      <c r="B1030" s="99">
        <v>477.57998700000002</v>
      </c>
      <c r="C1030" s="99">
        <v>477.57998700000002</v>
      </c>
      <c r="D1030" s="99">
        <v>477.57998700000002</v>
      </c>
      <c r="E1030" s="99">
        <v>477.57998700000002</v>
      </c>
      <c r="F1030" s="99">
        <v>477.57998700000002</v>
      </c>
      <c r="G1030" s="99">
        <v>0</v>
      </c>
    </row>
    <row r="1031" spans="1:7" x14ac:dyDescent="0.2">
      <c r="A1031" s="100">
        <v>33627</v>
      </c>
      <c r="B1031" s="99">
        <v>478.17999300000002</v>
      </c>
      <c r="C1031" s="99">
        <v>478.17999300000002</v>
      </c>
      <c r="D1031" s="99">
        <v>478.17999300000002</v>
      </c>
      <c r="E1031" s="99">
        <v>478.17999300000002</v>
      </c>
      <c r="F1031" s="99">
        <v>478.17999300000002</v>
      </c>
      <c r="G1031" s="99">
        <v>0</v>
      </c>
    </row>
    <row r="1032" spans="1:7" x14ac:dyDescent="0.2">
      <c r="A1032" s="100">
        <v>33630</v>
      </c>
      <c r="B1032" s="99">
        <v>477.70001200000002</v>
      </c>
      <c r="C1032" s="99">
        <v>477.70001200000002</v>
      </c>
      <c r="D1032" s="99">
        <v>477.70001200000002</v>
      </c>
      <c r="E1032" s="99">
        <v>477.70001200000002</v>
      </c>
      <c r="F1032" s="99">
        <v>477.70001200000002</v>
      </c>
      <c r="G1032" s="99">
        <v>0</v>
      </c>
    </row>
    <row r="1033" spans="1:7" x14ac:dyDescent="0.2">
      <c r="A1033" s="100">
        <v>33631</v>
      </c>
      <c r="B1033" s="99">
        <v>477.73001099999999</v>
      </c>
      <c r="C1033" s="99">
        <v>477.73001099999999</v>
      </c>
      <c r="D1033" s="99">
        <v>477.73001099999999</v>
      </c>
      <c r="E1033" s="99">
        <v>477.73001099999999</v>
      </c>
      <c r="F1033" s="99">
        <v>477.73001099999999</v>
      </c>
      <c r="G1033" s="99">
        <v>0</v>
      </c>
    </row>
    <row r="1034" spans="1:7" x14ac:dyDescent="0.2">
      <c r="A1034" s="100">
        <v>33632</v>
      </c>
      <c r="B1034" s="99">
        <v>472.45001200000002</v>
      </c>
      <c r="C1034" s="99">
        <v>472.45001200000002</v>
      </c>
      <c r="D1034" s="99">
        <v>472.45001200000002</v>
      </c>
      <c r="E1034" s="99">
        <v>472.45001200000002</v>
      </c>
      <c r="F1034" s="99">
        <v>472.45001200000002</v>
      </c>
      <c r="G1034" s="99">
        <v>0</v>
      </c>
    </row>
    <row r="1035" spans="1:7" x14ac:dyDescent="0.2">
      <c r="A1035" s="100">
        <v>33633</v>
      </c>
      <c r="B1035" s="99">
        <v>473.94000199999999</v>
      </c>
      <c r="C1035" s="99">
        <v>473.94000199999999</v>
      </c>
      <c r="D1035" s="99">
        <v>473.94000199999999</v>
      </c>
      <c r="E1035" s="99">
        <v>473.94000199999999</v>
      </c>
      <c r="F1035" s="99">
        <v>473.94000199999999</v>
      </c>
      <c r="G1035" s="99">
        <v>0</v>
      </c>
    </row>
    <row r="1036" spans="1:7" x14ac:dyDescent="0.2">
      <c r="A1036" s="100">
        <v>33634</v>
      </c>
      <c r="B1036" s="99">
        <v>470.70001200000002</v>
      </c>
      <c r="C1036" s="99">
        <v>470.70001200000002</v>
      </c>
      <c r="D1036" s="99">
        <v>470.70001200000002</v>
      </c>
      <c r="E1036" s="99">
        <v>470.70001200000002</v>
      </c>
      <c r="F1036" s="99">
        <v>470.70001200000002</v>
      </c>
      <c r="G1036" s="99">
        <v>0</v>
      </c>
    </row>
    <row r="1037" spans="1:7" x14ac:dyDescent="0.2">
      <c r="A1037" s="100">
        <v>33637</v>
      </c>
      <c r="B1037" s="99">
        <v>471.67999300000002</v>
      </c>
      <c r="C1037" s="99">
        <v>471.67999300000002</v>
      </c>
      <c r="D1037" s="99">
        <v>471.67999300000002</v>
      </c>
      <c r="E1037" s="99">
        <v>471.67999300000002</v>
      </c>
      <c r="F1037" s="99">
        <v>471.67999300000002</v>
      </c>
      <c r="G1037" s="99">
        <v>0</v>
      </c>
    </row>
    <row r="1038" spans="1:7" x14ac:dyDescent="0.2">
      <c r="A1038" s="100">
        <v>33638</v>
      </c>
      <c r="B1038" s="99">
        <v>476.83999599999999</v>
      </c>
      <c r="C1038" s="99">
        <v>476.83999599999999</v>
      </c>
      <c r="D1038" s="99">
        <v>476.83999599999999</v>
      </c>
      <c r="E1038" s="99">
        <v>476.83999599999999</v>
      </c>
      <c r="F1038" s="99">
        <v>476.83999599999999</v>
      </c>
      <c r="G1038" s="99">
        <v>0</v>
      </c>
    </row>
    <row r="1039" spans="1:7" x14ac:dyDescent="0.2">
      <c r="A1039" s="100">
        <v>33639</v>
      </c>
      <c r="B1039" s="99">
        <v>477.01998900000001</v>
      </c>
      <c r="C1039" s="99">
        <v>477.01998900000001</v>
      </c>
      <c r="D1039" s="99">
        <v>477.01998900000001</v>
      </c>
      <c r="E1039" s="99">
        <v>477.01998900000001</v>
      </c>
      <c r="F1039" s="99">
        <v>477.01998900000001</v>
      </c>
      <c r="G1039" s="99">
        <v>0</v>
      </c>
    </row>
    <row r="1040" spans="1:7" x14ac:dyDescent="0.2">
      <c r="A1040" s="100">
        <v>33640</v>
      </c>
      <c r="B1040" s="99">
        <v>477.11999500000002</v>
      </c>
      <c r="C1040" s="99">
        <v>477.11999500000002</v>
      </c>
      <c r="D1040" s="99">
        <v>477.11999500000002</v>
      </c>
      <c r="E1040" s="99">
        <v>477.11999500000002</v>
      </c>
      <c r="F1040" s="99">
        <v>477.11999500000002</v>
      </c>
      <c r="G1040" s="99">
        <v>0</v>
      </c>
    </row>
    <row r="1041" spans="1:7" x14ac:dyDescent="0.2">
      <c r="A1041" s="100">
        <v>33641</v>
      </c>
      <c r="B1041" s="99">
        <v>474.07000699999998</v>
      </c>
      <c r="C1041" s="99">
        <v>474.07000699999998</v>
      </c>
      <c r="D1041" s="99">
        <v>474.07000699999998</v>
      </c>
      <c r="E1041" s="99">
        <v>474.07000699999998</v>
      </c>
      <c r="F1041" s="99">
        <v>474.07000699999998</v>
      </c>
      <c r="G1041" s="99">
        <v>0</v>
      </c>
    </row>
    <row r="1042" spans="1:7" x14ac:dyDescent="0.2">
      <c r="A1042" s="100">
        <v>33644</v>
      </c>
      <c r="B1042" s="99">
        <v>477.39999399999999</v>
      </c>
      <c r="C1042" s="99">
        <v>477.39999399999999</v>
      </c>
      <c r="D1042" s="99">
        <v>477.39999399999999</v>
      </c>
      <c r="E1042" s="99">
        <v>477.39999399999999</v>
      </c>
      <c r="F1042" s="99">
        <v>477.39999399999999</v>
      </c>
      <c r="G1042" s="99">
        <v>0</v>
      </c>
    </row>
    <row r="1043" spans="1:7" x14ac:dyDescent="0.2">
      <c r="A1043" s="100">
        <v>33645</v>
      </c>
      <c r="B1043" s="99">
        <v>477.44000199999999</v>
      </c>
      <c r="C1043" s="99">
        <v>477.44000199999999</v>
      </c>
      <c r="D1043" s="99">
        <v>477.44000199999999</v>
      </c>
      <c r="E1043" s="99">
        <v>477.44000199999999</v>
      </c>
      <c r="F1043" s="99">
        <v>477.44000199999999</v>
      </c>
      <c r="G1043" s="99">
        <v>0</v>
      </c>
    </row>
    <row r="1044" spans="1:7" x14ac:dyDescent="0.2">
      <c r="A1044" s="100">
        <v>33646</v>
      </c>
      <c r="B1044" s="99">
        <v>481.35000600000001</v>
      </c>
      <c r="C1044" s="99">
        <v>481.35000600000001</v>
      </c>
      <c r="D1044" s="99">
        <v>481.35000600000001</v>
      </c>
      <c r="E1044" s="99">
        <v>481.35000600000001</v>
      </c>
      <c r="F1044" s="99">
        <v>481.35000600000001</v>
      </c>
      <c r="G1044" s="99">
        <v>0</v>
      </c>
    </row>
    <row r="1045" spans="1:7" x14ac:dyDescent="0.2">
      <c r="A1045" s="100">
        <v>33647</v>
      </c>
      <c r="B1045" s="99">
        <v>477.41000400000001</v>
      </c>
      <c r="C1045" s="99">
        <v>477.41000400000001</v>
      </c>
      <c r="D1045" s="99">
        <v>477.41000400000001</v>
      </c>
      <c r="E1045" s="99">
        <v>477.41000400000001</v>
      </c>
      <c r="F1045" s="99">
        <v>477.41000400000001</v>
      </c>
      <c r="G1045" s="99">
        <v>0</v>
      </c>
    </row>
    <row r="1046" spans="1:7" x14ac:dyDescent="0.2">
      <c r="A1046" s="100">
        <v>33648</v>
      </c>
      <c r="B1046" s="99">
        <v>476.17999300000002</v>
      </c>
      <c r="C1046" s="99">
        <v>476.17999300000002</v>
      </c>
      <c r="D1046" s="99">
        <v>476.17999300000002</v>
      </c>
      <c r="E1046" s="99">
        <v>476.17999300000002</v>
      </c>
      <c r="F1046" s="99">
        <v>476.17999300000002</v>
      </c>
      <c r="G1046" s="99">
        <v>0</v>
      </c>
    </row>
    <row r="1047" spans="1:7" x14ac:dyDescent="0.2">
      <c r="A1047" s="100">
        <v>33652</v>
      </c>
      <c r="B1047" s="99">
        <v>470.32000699999998</v>
      </c>
      <c r="C1047" s="99">
        <v>470.32000699999998</v>
      </c>
      <c r="D1047" s="99">
        <v>470.32000699999998</v>
      </c>
      <c r="E1047" s="99">
        <v>470.32000699999998</v>
      </c>
      <c r="F1047" s="99">
        <v>470.32000699999998</v>
      </c>
      <c r="G1047" s="99">
        <v>0</v>
      </c>
    </row>
    <row r="1048" spans="1:7" x14ac:dyDescent="0.2">
      <c r="A1048" s="100">
        <v>33653</v>
      </c>
      <c r="B1048" s="99">
        <v>471.35000600000001</v>
      </c>
      <c r="C1048" s="99">
        <v>471.35000600000001</v>
      </c>
      <c r="D1048" s="99">
        <v>471.35000600000001</v>
      </c>
      <c r="E1048" s="99">
        <v>471.35000600000001</v>
      </c>
      <c r="F1048" s="99">
        <v>471.35000600000001</v>
      </c>
      <c r="G1048" s="99">
        <v>0</v>
      </c>
    </row>
    <row r="1049" spans="1:7" x14ac:dyDescent="0.2">
      <c r="A1049" s="100">
        <v>33654</v>
      </c>
      <c r="B1049" s="99">
        <v>477.89001500000001</v>
      </c>
      <c r="C1049" s="99">
        <v>477.89001500000001</v>
      </c>
      <c r="D1049" s="99">
        <v>477.89001500000001</v>
      </c>
      <c r="E1049" s="99">
        <v>477.89001500000001</v>
      </c>
      <c r="F1049" s="99">
        <v>477.89001500000001</v>
      </c>
      <c r="G1049" s="99">
        <v>0</v>
      </c>
    </row>
    <row r="1050" spans="1:7" x14ac:dyDescent="0.2">
      <c r="A1050" s="100">
        <v>33655</v>
      </c>
      <c r="B1050" s="99">
        <v>475.07998700000002</v>
      </c>
      <c r="C1050" s="99">
        <v>475.07998700000002</v>
      </c>
      <c r="D1050" s="99">
        <v>475.07998700000002</v>
      </c>
      <c r="E1050" s="99">
        <v>475.07998700000002</v>
      </c>
      <c r="F1050" s="99">
        <v>475.07998700000002</v>
      </c>
      <c r="G1050" s="99">
        <v>0</v>
      </c>
    </row>
    <row r="1051" spans="1:7" x14ac:dyDescent="0.2">
      <c r="A1051" s="100">
        <v>33658</v>
      </c>
      <c r="B1051" s="99">
        <v>476.13000499999998</v>
      </c>
      <c r="C1051" s="99">
        <v>476.13000499999998</v>
      </c>
      <c r="D1051" s="99">
        <v>476.13000499999998</v>
      </c>
      <c r="E1051" s="99">
        <v>476.13000499999998</v>
      </c>
      <c r="F1051" s="99">
        <v>476.13000499999998</v>
      </c>
      <c r="G1051" s="99">
        <v>0</v>
      </c>
    </row>
    <row r="1052" spans="1:7" x14ac:dyDescent="0.2">
      <c r="A1052" s="100">
        <v>33659</v>
      </c>
      <c r="B1052" s="99">
        <v>474.16000400000001</v>
      </c>
      <c r="C1052" s="99">
        <v>474.16000400000001</v>
      </c>
      <c r="D1052" s="99">
        <v>474.16000400000001</v>
      </c>
      <c r="E1052" s="99">
        <v>474.16000400000001</v>
      </c>
      <c r="F1052" s="99">
        <v>474.16000400000001</v>
      </c>
      <c r="G1052" s="99">
        <v>0</v>
      </c>
    </row>
    <row r="1053" spans="1:7" x14ac:dyDescent="0.2">
      <c r="A1053" s="100">
        <v>33660</v>
      </c>
      <c r="B1053" s="99">
        <v>479.82000699999998</v>
      </c>
      <c r="C1053" s="99">
        <v>479.82000699999998</v>
      </c>
      <c r="D1053" s="99">
        <v>479.82000699999998</v>
      </c>
      <c r="E1053" s="99">
        <v>479.82000699999998</v>
      </c>
      <c r="F1053" s="99">
        <v>479.82000699999998</v>
      </c>
      <c r="G1053" s="99">
        <v>0</v>
      </c>
    </row>
    <row r="1054" spans="1:7" x14ac:dyDescent="0.2">
      <c r="A1054" s="100">
        <v>33661</v>
      </c>
      <c r="B1054" s="99">
        <v>478.11999500000002</v>
      </c>
      <c r="C1054" s="99">
        <v>478.11999500000002</v>
      </c>
      <c r="D1054" s="99">
        <v>478.11999500000002</v>
      </c>
      <c r="E1054" s="99">
        <v>478.11999500000002</v>
      </c>
      <c r="F1054" s="99">
        <v>478.11999500000002</v>
      </c>
      <c r="G1054" s="99">
        <v>0</v>
      </c>
    </row>
    <row r="1055" spans="1:7" x14ac:dyDescent="0.2">
      <c r="A1055" s="100">
        <v>33662</v>
      </c>
      <c r="B1055" s="99">
        <v>476.790009</v>
      </c>
      <c r="C1055" s="99">
        <v>476.790009</v>
      </c>
      <c r="D1055" s="99">
        <v>476.790009</v>
      </c>
      <c r="E1055" s="99">
        <v>476.790009</v>
      </c>
      <c r="F1055" s="99">
        <v>476.790009</v>
      </c>
      <c r="G1055" s="99">
        <v>0</v>
      </c>
    </row>
    <row r="1056" spans="1:7" x14ac:dyDescent="0.2">
      <c r="A1056" s="100">
        <v>33665</v>
      </c>
      <c r="B1056" s="99">
        <v>476.66000400000001</v>
      </c>
      <c r="C1056" s="99">
        <v>476.66000400000001</v>
      </c>
      <c r="D1056" s="99">
        <v>476.66000400000001</v>
      </c>
      <c r="E1056" s="99">
        <v>476.66000400000001</v>
      </c>
      <c r="F1056" s="99">
        <v>476.66000400000001</v>
      </c>
      <c r="G1056" s="99">
        <v>0</v>
      </c>
    </row>
    <row r="1057" spans="1:7" x14ac:dyDescent="0.2">
      <c r="A1057" s="100">
        <v>33666</v>
      </c>
      <c r="B1057" s="99">
        <v>477.27999899999998</v>
      </c>
      <c r="C1057" s="99">
        <v>477.27999899999998</v>
      </c>
      <c r="D1057" s="99">
        <v>477.27999899999998</v>
      </c>
      <c r="E1057" s="99">
        <v>477.27999899999998</v>
      </c>
      <c r="F1057" s="99">
        <v>477.27999899999998</v>
      </c>
      <c r="G1057" s="99">
        <v>0</v>
      </c>
    </row>
    <row r="1058" spans="1:7" x14ac:dyDescent="0.2">
      <c r="A1058" s="100">
        <v>33667</v>
      </c>
      <c r="B1058" s="99">
        <v>473.23998999999998</v>
      </c>
      <c r="C1058" s="99">
        <v>473.23998999999998</v>
      </c>
      <c r="D1058" s="99">
        <v>473.23998999999998</v>
      </c>
      <c r="E1058" s="99">
        <v>473.23998999999998</v>
      </c>
      <c r="F1058" s="99">
        <v>473.23998999999998</v>
      </c>
      <c r="G1058" s="99">
        <v>0</v>
      </c>
    </row>
    <row r="1059" spans="1:7" x14ac:dyDescent="0.2">
      <c r="A1059" s="100">
        <v>33668</v>
      </c>
      <c r="B1059" s="99">
        <v>470.01001000000002</v>
      </c>
      <c r="C1059" s="99">
        <v>470.01001000000002</v>
      </c>
      <c r="D1059" s="99">
        <v>470.01001000000002</v>
      </c>
      <c r="E1059" s="99">
        <v>470.01001000000002</v>
      </c>
      <c r="F1059" s="99">
        <v>470.01001000000002</v>
      </c>
      <c r="G1059" s="99">
        <v>0</v>
      </c>
    </row>
    <row r="1060" spans="1:7" x14ac:dyDescent="0.2">
      <c r="A1060" s="100">
        <v>33669</v>
      </c>
      <c r="B1060" s="99">
        <v>467.709991</v>
      </c>
      <c r="C1060" s="99">
        <v>467.709991</v>
      </c>
      <c r="D1060" s="99">
        <v>467.709991</v>
      </c>
      <c r="E1060" s="99">
        <v>467.709991</v>
      </c>
      <c r="F1060" s="99">
        <v>467.709991</v>
      </c>
      <c r="G1060" s="99">
        <v>0</v>
      </c>
    </row>
    <row r="1061" spans="1:7" x14ac:dyDescent="0.2">
      <c r="A1061" s="100">
        <v>33672</v>
      </c>
      <c r="B1061" s="99">
        <v>468.70001200000002</v>
      </c>
      <c r="C1061" s="99">
        <v>468.70001200000002</v>
      </c>
      <c r="D1061" s="99">
        <v>468.70001200000002</v>
      </c>
      <c r="E1061" s="99">
        <v>468.70001200000002</v>
      </c>
      <c r="F1061" s="99">
        <v>468.70001200000002</v>
      </c>
      <c r="G1061" s="99">
        <v>0</v>
      </c>
    </row>
    <row r="1062" spans="1:7" x14ac:dyDescent="0.2">
      <c r="A1062" s="100">
        <v>33673</v>
      </c>
      <c r="B1062" s="99">
        <v>470.709991</v>
      </c>
      <c r="C1062" s="99">
        <v>470.709991</v>
      </c>
      <c r="D1062" s="99">
        <v>470.709991</v>
      </c>
      <c r="E1062" s="99">
        <v>470.709991</v>
      </c>
      <c r="F1062" s="99">
        <v>470.709991</v>
      </c>
      <c r="G1062" s="99">
        <v>0</v>
      </c>
    </row>
    <row r="1063" spans="1:7" x14ac:dyDescent="0.2">
      <c r="A1063" s="100">
        <v>33674</v>
      </c>
      <c r="B1063" s="99">
        <v>467.41000400000001</v>
      </c>
      <c r="C1063" s="99">
        <v>467.41000400000001</v>
      </c>
      <c r="D1063" s="99">
        <v>467.41000400000001</v>
      </c>
      <c r="E1063" s="99">
        <v>467.41000400000001</v>
      </c>
      <c r="F1063" s="99">
        <v>467.41000400000001</v>
      </c>
      <c r="G1063" s="99">
        <v>0</v>
      </c>
    </row>
    <row r="1064" spans="1:7" x14ac:dyDescent="0.2">
      <c r="A1064" s="100">
        <v>33675</v>
      </c>
      <c r="B1064" s="99">
        <v>467.25</v>
      </c>
      <c r="C1064" s="99">
        <v>467.25</v>
      </c>
      <c r="D1064" s="99">
        <v>467.25</v>
      </c>
      <c r="E1064" s="99">
        <v>467.25</v>
      </c>
      <c r="F1064" s="99">
        <v>467.25</v>
      </c>
      <c r="G1064" s="99">
        <v>0</v>
      </c>
    </row>
    <row r="1065" spans="1:7" x14ac:dyDescent="0.2">
      <c r="A1065" s="100">
        <v>33676</v>
      </c>
      <c r="B1065" s="99">
        <v>469.51998900000001</v>
      </c>
      <c r="C1065" s="99">
        <v>469.51998900000001</v>
      </c>
      <c r="D1065" s="99">
        <v>469.51998900000001</v>
      </c>
      <c r="E1065" s="99">
        <v>469.51998900000001</v>
      </c>
      <c r="F1065" s="99">
        <v>469.51998900000001</v>
      </c>
      <c r="G1065" s="99">
        <v>0</v>
      </c>
    </row>
    <row r="1066" spans="1:7" x14ac:dyDescent="0.2">
      <c r="A1066" s="100">
        <v>33679</v>
      </c>
      <c r="B1066" s="99">
        <v>470.17999300000002</v>
      </c>
      <c r="C1066" s="99">
        <v>470.17999300000002</v>
      </c>
      <c r="D1066" s="99">
        <v>470.17999300000002</v>
      </c>
      <c r="E1066" s="99">
        <v>470.17999300000002</v>
      </c>
      <c r="F1066" s="99">
        <v>470.17999300000002</v>
      </c>
      <c r="G1066" s="99">
        <v>0</v>
      </c>
    </row>
    <row r="1067" spans="1:7" x14ac:dyDescent="0.2">
      <c r="A1067" s="100">
        <v>33680</v>
      </c>
      <c r="B1067" s="99">
        <v>473.92001299999998</v>
      </c>
      <c r="C1067" s="99">
        <v>473.92001299999998</v>
      </c>
      <c r="D1067" s="99">
        <v>473.92001299999998</v>
      </c>
      <c r="E1067" s="99">
        <v>473.92001299999998</v>
      </c>
      <c r="F1067" s="99">
        <v>473.92001299999998</v>
      </c>
      <c r="G1067" s="99">
        <v>0</v>
      </c>
    </row>
    <row r="1068" spans="1:7" x14ac:dyDescent="0.2">
      <c r="A1068" s="100">
        <v>33681</v>
      </c>
      <c r="B1068" s="99">
        <v>473.42001299999998</v>
      </c>
      <c r="C1068" s="99">
        <v>473.42001299999998</v>
      </c>
      <c r="D1068" s="99">
        <v>473.42001299999998</v>
      </c>
      <c r="E1068" s="99">
        <v>473.42001299999998</v>
      </c>
      <c r="F1068" s="99">
        <v>473.42001299999998</v>
      </c>
      <c r="G1068" s="99">
        <v>0</v>
      </c>
    </row>
    <row r="1069" spans="1:7" x14ac:dyDescent="0.2">
      <c r="A1069" s="100">
        <v>33682</v>
      </c>
      <c r="B1069" s="99">
        <v>474.17999300000002</v>
      </c>
      <c r="C1069" s="99">
        <v>474.17999300000002</v>
      </c>
      <c r="D1069" s="99">
        <v>474.17999300000002</v>
      </c>
      <c r="E1069" s="99">
        <v>474.17999300000002</v>
      </c>
      <c r="F1069" s="99">
        <v>474.17999300000002</v>
      </c>
      <c r="G1069" s="99">
        <v>0</v>
      </c>
    </row>
    <row r="1070" spans="1:7" x14ac:dyDescent="0.2">
      <c r="A1070" s="100">
        <v>33683</v>
      </c>
      <c r="B1070" s="99">
        <v>475.92001299999998</v>
      </c>
      <c r="C1070" s="99">
        <v>475.92001299999998</v>
      </c>
      <c r="D1070" s="99">
        <v>475.92001299999998</v>
      </c>
      <c r="E1070" s="99">
        <v>475.92001299999998</v>
      </c>
      <c r="F1070" s="99">
        <v>475.92001299999998</v>
      </c>
      <c r="G1070" s="99">
        <v>0</v>
      </c>
    </row>
    <row r="1071" spans="1:7" x14ac:dyDescent="0.2">
      <c r="A1071" s="100">
        <v>33686</v>
      </c>
      <c r="B1071" s="99">
        <v>474.32000699999998</v>
      </c>
      <c r="C1071" s="99">
        <v>474.32000699999998</v>
      </c>
      <c r="D1071" s="99">
        <v>474.32000699999998</v>
      </c>
      <c r="E1071" s="99">
        <v>474.32000699999998</v>
      </c>
      <c r="F1071" s="99">
        <v>474.32000699999998</v>
      </c>
      <c r="G1071" s="99">
        <v>0</v>
      </c>
    </row>
    <row r="1072" spans="1:7" x14ac:dyDescent="0.2">
      <c r="A1072" s="100">
        <v>33687</v>
      </c>
      <c r="B1072" s="99">
        <v>473.13000499999998</v>
      </c>
      <c r="C1072" s="99">
        <v>473.13000499999998</v>
      </c>
      <c r="D1072" s="99">
        <v>473.13000499999998</v>
      </c>
      <c r="E1072" s="99">
        <v>473.13000499999998</v>
      </c>
      <c r="F1072" s="99">
        <v>473.13000499999998</v>
      </c>
      <c r="G1072" s="99">
        <v>0</v>
      </c>
    </row>
    <row r="1073" spans="1:7" x14ac:dyDescent="0.2">
      <c r="A1073" s="100">
        <v>33688</v>
      </c>
      <c r="B1073" s="99">
        <v>471.79998799999998</v>
      </c>
      <c r="C1073" s="99">
        <v>471.79998799999998</v>
      </c>
      <c r="D1073" s="99">
        <v>471.79998799999998</v>
      </c>
      <c r="E1073" s="99">
        <v>471.79998799999998</v>
      </c>
      <c r="F1073" s="99">
        <v>471.79998799999998</v>
      </c>
      <c r="G1073" s="99">
        <v>0</v>
      </c>
    </row>
    <row r="1074" spans="1:7" x14ac:dyDescent="0.2">
      <c r="A1074" s="100">
        <v>33689</v>
      </c>
      <c r="B1074" s="99">
        <v>472.209991</v>
      </c>
      <c r="C1074" s="99">
        <v>472.209991</v>
      </c>
      <c r="D1074" s="99">
        <v>472.209991</v>
      </c>
      <c r="E1074" s="99">
        <v>472.209991</v>
      </c>
      <c r="F1074" s="99">
        <v>472.209991</v>
      </c>
      <c r="G1074" s="99">
        <v>0</v>
      </c>
    </row>
    <row r="1075" spans="1:7" x14ac:dyDescent="0.2">
      <c r="A1075" s="100">
        <v>33690</v>
      </c>
      <c r="B1075" s="99">
        <v>467.17001299999998</v>
      </c>
      <c r="C1075" s="99">
        <v>467.17001299999998</v>
      </c>
      <c r="D1075" s="99">
        <v>467.17001299999998</v>
      </c>
      <c r="E1075" s="99">
        <v>467.17001299999998</v>
      </c>
      <c r="F1075" s="99">
        <v>467.17001299999998</v>
      </c>
      <c r="G1075" s="99">
        <v>0</v>
      </c>
    </row>
    <row r="1076" spans="1:7" x14ac:dyDescent="0.2">
      <c r="A1076" s="100">
        <v>33693</v>
      </c>
      <c r="B1076" s="99">
        <v>466.70001200000002</v>
      </c>
      <c r="C1076" s="99">
        <v>466.70001200000002</v>
      </c>
      <c r="D1076" s="99">
        <v>466.70001200000002</v>
      </c>
      <c r="E1076" s="99">
        <v>466.70001200000002</v>
      </c>
      <c r="F1076" s="99">
        <v>466.70001200000002</v>
      </c>
      <c r="G1076" s="99">
        <v>0</v>
      </c>
    </row>
    <row r="1077" spans="1:7" x14ac:dyDescent="0.2">
      <c r="A1077" s="100">
        <v>33694</v>
      </c>
      <c r="B1077" s="99">
        <v>467.51998900000001</v>
      </c>
      <c r="C1077" s="99">
        <v>467.51998900000001</v>
      </c>
      <c r="D1077" s="99">
        <v>467.51998900000001</v>
      </c>
      <c r="E1077" s="99">
        <v>467.51998900000001</v>
      </c>
      <c r="F1077" s="99">
        <v>467.51998900000001</v>
      </c>
      <c r="G1077" s="99">
        <v>0</v>
      </c>
    </row>
    <row r="1078" spans="1:7" x14ac:dyDescent="0.2">
      <c r="A1078" s="100">
        <v>33695</v>
      </c>
      <c r="B1078" s="99">
        <v>468.16000400000001</v>
      </c>
      <c r="C1078" s="99">
        <v>468.16000400000001</v>
      </c>
      <c r="D1078" s="99">
        <v>468.16000400000001</v>
      </c>
      <c r="E1078" s="99">
        <v>468.16000400000001</v>
      </c>
      <c r="F1078" s="99">
        <v>468.16000400000001</v>
      </c>
      <c r="G1078" s="99">
        <v>0</v>
      </c>
    </row>
    <row r="1079" spans="1:7" x14ac:dyDescent="0.2">
      <c r="A1079" s="100">
        <v>33696</v>
      </c>
      <c r="B1079" s="99">
        <v>463.85998499999999</v>
      </c>
      <c r="C1079" s="99">
        <v>463.85998499999999</v>
      </c>
      <c r="D1079" s="99">
        <v>463.85998499999999</v>
      </c>
      <c r="E1079" s="99">
        <v>463.85998499999999</v>
      </c>
      <c r="F1079" s="99">
        <v>463.85998499999999</v>
      </c>
      <c r="G1079" s="99">
        <v>0</v>
      </c>
    </row>
    <row r="1080" spans="1:7" x14ac:dyDescent="0.2">
      <c r="A1080" s="100">
        <v>33697</v>
      </c>
      <c r="B1080" s="99">
        <v>465.10998499999999</v>
      </c>
      <c r="C1080" s="99">
        <v>465.10998499999999</v>
      </c>
      <c r="D1080" s="99">
        <v>465.10998499999999</v>
      </c>
      <c r="E1080" s="99">
        <v>465.10998499999999</v>
      </c>
      <c r="F1080" s="99">
        <v>465.10998499999999</v>
      </c>
      <c r="G1080" s="99">
        <v>0</v>
      </c>
    </row>
    <row r="1081" spans="1:7" x14ac:dyDescent="0.2">
      <c r="A1081" s="100">
        <v>33700</v>
      </c>
      <c r="B1081" s="99">
        <v>469.98998999999998</v>
      </c>
      <c r="C1081" s="99">
        <v>469.98998999999998</v>
      </c>
      <c r="D1081" s="99">
        <v>469.98998999999998</v>
      </c>
      <c r="E1081" s="99">
        <v>469.98998999999998</v>
      </c>
      <c r="F1081" s="99">
        <v>469.98998999999998</v>
      </c>
      <c r="G1081" s="99">
        <v>0</v>
      </c>
    </row>
    <row r="1082" spans="1:7" x14ac:dyDescent="0.2">
      <c r="A1082" s="100">
        <v>33701</v>
      </c>
      <c r="B1082" s="99">
        <v>461.290009</v>
      </c>
      <c r="C1082" s="99">
        <v>461.290009</v>
      </c>
      <c r="D1082" s="99">
        <v>461.290009</v>
      </c>
      <c r="E1082" s="99">
        <v>461.290009</v>
      </c>
      <c r="F1082" s="99">
        <v>461.290009</v>
      </c>
      <c r="G1082" s="99">
        <v>0</v>
      </c>
    </row>
    <row r="1083" spans="1:7" x14ac:dyDescent="0.2">
      <c r="A1083" s="100">
        <v>33702</v>
      </c>
      <c r="B1083" s="99">
        <v>457.16000400000001</v>
      </c>
      <c r="C1083" s="99">
        <v>457.16000400000001</v>
      </c>
      <c r="D1083" s="99">
        <v>457.16000400000001</v>
      </c>
      <c r="E1083" s="99">
        <v>457.16000400000001</v>
      </c>
      <c r="F1083" s="99">
        <v>457.16000400000001</v>
      </c>
      <c r="G1083" s="99">
        <v>0</v>
      </c>
    </row>
    <row r="1084" spans="1:7" x14ac:dyDescent="0.2">
      <c r="A1084" s="100">
        <v>33703</v>
      </c>
      <c r="B1084" s="99">
        <v>464.32000699999998</v>
      </c>
      <c r="C1084" s="99">
        <v>464.32000699999998</v>
      </c>
      <c r="D1084" s="99">
        <v>464.32000699999998</v>
      </c>
      <c r="E1084" s="99">
        <v>464.32000699999998</v>
      </c>
      <c r="F1084" s="99">
        <v>464.32000699999998</v>
      </c>
      <c r="G1084" s="99">
        <v>0</v>
      </c>
    </row>
    <row r="1085" spans="1:7" x14ac:dyDescent="0.2">
      <c r="A1085" s="100">
        <v>33704</v>
      </c>
      <c r="B1085" s="99">
        <v>468.58999599999999</v>
      </c>
      <c r="C1085" s="99">
        <v>468.58999599999999</v>
      </c>
      <c r="D1085" s="99">
        <v>468.58999599999999</v>
      </c>
      <c r="E1085" s="99">
        <v>468.58999599999999</v>
      </c>
      <c r="F1085" s="99">
        <v>468.58999599999999</v>
      </c>
      <c r="G1085" s="99">
        <v>0</v>
      </c>
    </row>
    <row r="1086" spans="1:7" x14ac:dyDescent="0.2">
      <c r="A1086" s="100">
        <v>33707</v>
      </c>
      <c r="B1086" s="99">
        <v>470.67999300000002</v>
      </c>
      <c r="C1086" s="99">
        <v>470.67999300000002</v>
      </c>
      <c r="D1086" s="99">
        <v>470.67999300000002</v>
      </c>
      <c r="E1086" s="99">
        <v>470.67999300000002</v>
      </c>
      <c r="F1086" s="99">
        <v>470.67999300000002</v>
      </c>
      <c r="G1086" s="99">
        <v>0</v>
      </c>
    </row>
    <row r="1087" spans="1:7" x14ac:dyDescent="0.2">
      <c r="A1087" s="100">
        <v>33708</v>
      </c>
      <c r="B1087" s="99">
        <v>477.98998999999998</v>
      </c>
      <c r="C1087" s="99">
        <v>477.98998999999998</v>
      </c>
      <c r="D1087" s="99">
        <v>477.98998999999998</v>
      </c>
      <c r="E1087" s="99">
        <v>477.98998999999998</v>
      </c>
      <c r="F1087" s="99">
        <v>477.98998999999998</v>
      </c>
      <c r="G1087" s="99">
        <v>0</v>
      </c>
    </row>
    <row r="1088" spans="1:7" x14ac:dyDescent="0.2">
      <c r="A1088" s="100">
        <v>33709</v>
      </c>
      <c r="B1088" s="99">
        <v>482.5</v>
      </c>
      <c r="C1088" s="99">
        <v>482.5</v>
      </c>
      <c r="D1088" s="99">
        <v>482.5</v>
      </c>
      <c r="E1088" s="99">
        <v>482.5</v>
      </c>
      <c r="F1088" s="99">
        <v>482.5</v>
      </c>
      <c r="G1088" s="99">
        <v>0</v>
      </c>
    </row>
    <row r="1089" spans="1:7" x14ac:dyDescent="0.2">
      <c r="A1089" s="100">
        <v>33710</v>
      </c>
      <c r="B1089" s="99">
        <v>482.25</v>
      </c>
      <c r="C1089" s="99">
        <v>482.25</v>
      </c>
      <c r="D1089" s="99">
        <v>482.25</v>
      </c>
      <c r="E1089" s="99">
        <v>482.25</v>
      </c>
      <c r="F1089" s="99">
        <v>482.25</v>
      </c>
      <c r="G1089" s="99">
        <v>0</v>
      </c>
    </row>
    <row r="1090" spans="1:7" x14ac:dyDescent="0.2">
      <c r="A1090" s="100">
        <v>33714</v>
      </c>
      <c r="B1090" s="99">
        <v>475.47000100000002</v>
      </c>
      <c r="C1090" s="99">
        <v>475.47000100000002</v>
      </c>
      <c r="D1090" s="99">
        <v>475.47000100000002</v>
      </c>
      <c r="E1090" s="99">
        <v>475.47000100000002</v>
      </c>
      <c r="F1090" s="99">
        <v>475.47000100000002</v>
      </c>
      <c r="G1090" s="99">
        <v>0</v>
      </c>
    </row>
    <row r="1091" spans="1:7" x14ac:dyDescent="0.2">
      <c r="A1091" s="100">
        <v>33715</v>
      </c>
      <c r="B1091" s="99">
        <v>475.60000600000001</v>
      </c>
      <c r="C1091" s="99">
        <v>475.60000600000001</v>
      </c>
      <c r="D1091" s="99">
        <v>475.60000600000001</v>
      </c>
      <c r="E1091" s="99">
        <v>475.60000600000001</v>
      </c>
      <c r="F1091" s="99">
        <v>475.60000600000001</v>
      </c>
      <c r="G1091" s="99">
        <v>0</v>
      </c>
    </row>
    <row r="1092" spans="1:7" x14ac:dyDescent="0.2">
      <c r="A1092" s="100">
        <v>33716</v>
      </c>
      <c r="B1092" s="99">
        <v>475.07998700000002</v>
      </c>
      <c r="C1092" s="99">
        <v>475.07998700000002</v>
      </c>
      <c r="D1092" s="99">
        <v>475.07998700000002</v>
      </c>
      <c r="E1092" s="99">
        <v>475.07998700000002</v>
      </c>
      <c r="F1092" s="99">
        <v>475.07998700000002</v>
      </c>
      <c r="G1092" s="99">
        <v>0</v>
      </c>
    </row>
    <row r="1093" spans="1:7" x14ac:dyDescent="0.2">
      <c r="A1093" s="100">
        <v>33717</v>
      </c>
      <c r="B1093" s="99">
        <v>477.16000400000001</v>
      </c>
      <c r="C1093" s="99">
        <v>477.16000400000001</v>
      </c>
      <c r="D1093" s="99">
        <v>477.16000400000001</v>
      </c>
      <c r="E1093" s="99">
        <v>477.16000400000001</v>
      </c>
      <c r="F1093" s="99">
        <v>477.16000400000001</v>
      </c>
      <c r="G1093" s="99">
        <v>0</v>
      </c>
    </row>
    <row r="1094" spans="1:7" x14ac:dyDescent="0.2">
      <c r="A1094" s="100">
        <v>33718</v>
      </c>
      <c r="B1094" s="99">
        <v>474.20001200000002</v>
      </c>
      <c r="C1094" s="99">
        <v>474.20001200000002</v>
      </c>
      <c r="D1094" s="99">
        <v>474.20001200000002</v>
      </c>
      <c r="E1094" s="99">
        <v>474.20001200000002</v>
      </c>
      <c r="F1094" s="99">
        <v>474.20001200000002</v>
      </c>
      <c r="G1094" s="99">
        <v>0</v>
      </c>
    </row>
    <row r="1095" spans="1:7" x14ac:dyDescent="0.2">
      <c r="A1095" s="100">
        <v>33721</v>
      </c>
      <c r="B1095" s="99">
        <v>473.61999500000002</v>
      </c>
      <c r="C1095" s="99">
        <v>473.61999500000002</v>
      </c>
      <c r="D1095" s="99">
        <v>473.61999500000002</v>
      </c>
      <c r="E1095" s="99">
        <v>473.61999500000002</v>
      </c>
      <c r="F1095" s="99">
        <v>473.61999500000002</v>
      </c>
      <c r="G1095" s="99">
        <v>0</v>
      </c>
    </row>
    <row r="1096" spans="1:7" x14ac:dyDescent="0.2">
      <c r="A1096" s="100">
        <v>33722</v>
      </c>
      <c r="B1096" s="99">
        <v>474.47000100000002</v>
      </c>
      <c r="C1096" s="99">
        <v>474.47000100000002</v>
      </c>
      <c r="D1096" s="99">
        <v>474.47000100000002</v>
      </c>
      <c r="E1096" s="99">
        <v>474.47000100000002</v>
      </c>
      <c r="F1096" s="99">
        <v>474.47000100000002</v>
      </c>
      <c r="G1096" s="99">
        <v>0</v>
      </c>
    </row>
    <row r="1097" spans="1:7" x14ac:dyDescent="0.2">
      <c r="A1097" s="100">
        <v>33723</v>
      </c>
      <c r="B1097" s="99">
        <v>477.83999599999999</v>
      </c>
      <c r="C1097" s="99">
        <v>477.83999599999999</v>
      </c>
      <c r="D1097" s="99">
        <v>477.83999599999999</v>
      </c>
      <c r="E1097" s="99">
        <v>477.83999599999999</v>
      </c>
      <c r="F1097" s="99">
        <v>477.83999599999999</v>
      </c>
      <c r="G1097" s="99">
        <v>0</v>
      </c>
    </row>
    <row r="1098" spans="1:7" x14ac:dyDescent="0.2">
      <c r="A1098" s="100">
        <v>33724</v>
      </c>
      <c r="B1098" s="99">
        <v>481.25</v>
      </c>
      <c r="C1098" s="99">
        <v>481.25</v>
      </c>
      <c r="D1098" s="99">
        <v>481.25</v>
      </c>
      <c r="E1098" s="99">
        <v>481.25</v>
      </c>
      <c r="F1098" s="99">
        <v>481.25</v>
      </c>
      <c r="G1098" s="99">
        <v>0</v>
      </c>
    </row>
    <row r="1099" spans="1:7" x14ac:dyDescent="0.2">
      <c r="A1099" s="100">
        <v>33725</v>
      </c>
      <c r="B1099" s="99">
        <v>478.45001200000002</v>
      </c>
      <c r="C1099" s="99">
        <v>478.45001200000002</v>
      </c>
      <c r="D1099" s="99">
        <v>478.45001200000002</v>
      </c>
      <c r="E1099" s="99">
        <v>478.45001200000002</v>
      </c>
      <c r="F1099" s="99">
        <v>478.45001200000002</v>
      </c>
      <c r="G1099" s="99">
        <v>0</v>
      </c>
    </row>
    <row r="1100" spans="1:7" x14ac:dyDescent="0.2">
      <c r="A1100" s="100">
        <v>33728</v>
      </c>
      <c r="B1100" s="99">
        <v>483.76998900000001</v>
      </c>
      <c r="C1100" s="99">
        <v>483.76998900000001</v>
      </c>
      <c r="D1100" s="99">
        <v>483.76998900000001</v>
      </c>
      <c r="E1100" s="99">
        <v>483.76998900000001</v>
      </c>
      <c r="F1100" s="99">
        <v>483.76998900000001</v>
      </c>
      <c r="G1100" s="99">
        <v>0</v>
      </c>
    </row>
    <row r="1101" spans="1:7" x14ac:dyDescent="0.2">
      <c r="A1101" s="100">
        <v>33729</v>
      </c>
      <c r="B1101" s="99">
        <v>483.76001000000002</v>
      </c>
      <c r="C1101" s="99">
        <v>483.76001000000002</v>
      </c>
      <c r="D1101" s="99">
        <v>483.76001000000002</v>
      </c>
      <c r="E1101" s="99">
        <v>483.76001000000002</v>
      </c>
      <c r="F1101" s="99">
        <v>483.76001000000002</v>
      </c>
      <c r="G1101" s="99">
        <v>0</v>
      </c>
    </row>
    <row r="1102" spans="1:7" x14ac:dyDescent="0.2">
      <c r="A1102" s="100">
        <v>33730</v>
      </c>
      <c r="B1102" s="99">
        <v>483.75</v>
      </c>
      <c r="C1102" s="99">
        <v>483.75</v>
      </c>
      <c r="D1102" s="99">
        <v>483.75</v>
      </c>
      <c r="E1102" s="99">
        <v>483.75</v>
      </c>
      <c r="F1102" s="99">
        <v>483.75</v>
      </c>
      <c r="G1102" s="99">
        <v>0</v>
      </c>
    </row>
    <row r="1103" spans="1:7" x14ac:dyDescent="0.2">
      <c r="A1103" s="100">
        <v>33731</v>
      </c>
      <c r="B1103" s="99">
        <v>483.04998799999998</v>
      </c>
      <c r="C1103" s="99">
        <v>483.04998799999998</v>
      </c>
      <c r="D1103" s="99">
        <v>483.04998799999998</v>
      </c>
      <c r="E1103" s="99">
        <v>483.04998799999998</v>
      </c>
      <c r="F1103" s="99">
        <v>483.04998799999998</v>
      </c>
      <c r="G1103" s="99">
        <v>0</v>
      </c>
    </row>
    <row r="1104" spans="1:7" x14ac:dyDescent="0.2">
      <c r="A1104" s="100">
        <v>33732</v>
      </c>
      <c r="B1104" s="99">
        <v>483.29998799999998</v>
      </c>
      <c r="C1104" s="99">
        <v>483.29998799999998</v>
      </c>
      <c r="D1104" s="99">
        <v>483.29998799999998</v>
      </c>
      <c r="E1104" s="99">
        <v>483.29998799999998</v>
      </c>
      <c r="F1104" s="99">
        <v>483.29998799999998</v>
      </c>
      <c r="G1104" s="99">
        <v>0</v>
      </c>
    </row>
    <row r="1105" spans="1:7" x14ac:dyDescent="0.2">
      <c r="A1105" s="100">
        <v>33735</v>
      </c>
      <c r="B1105" s="99">
        <v>486.35000600000001</v>
      </c>
      <c r="C1105" s="99">
        <v>486.35000600000001</v>
      </c>
      <c r="D1105" s="99">
        <v>486.35000600000001</v>
      </c>
      <c r="E1105" s="99">
        <v>486.35000600000001</v>
      </c>
      <c r="F1105" s="99">
        <v>486.35000600000001</v>
      </c>
      <c r="G1105" s="99">
        <v>0</v>
      </c>
    </row>
    <row r="1106" spans="1:7" x14ac:dyDescent="0.2">
      <c r="A1106" s="100">
        <v>33736</v>
      </c>
      <c r="B1106" s="99">
        <v>483.82998700000002</v>
      </c>
      <c r="C1106" s="99">
        <v>483.82998700000002</v>
      </c>
      <c r="D1106" s="99">
        <v>483.82998700000002</v>
      </c>
      <c r="E1106" s="99">
        <v>483.82998700000002</v>
      </c>
      <c r="F1106" s="99">
        <v>483.82998700000002</v>
      </c>
      <c r="G1106" s="99">
        <v>0</v>
      </c>
    </row>
    <row r="1107" spans="1:7" x14ac:dyDescent="0.2">
      <c r="A1107" s="100">
        <v>33737</v>
      </c>
      <c r="B1107" s="99">
        <v>484.04998799999998</v>
      </c>
      <c r="C1107" s="99">
        <v>484.04998799999998</v>
      </c>
      <c r="D1107" s="99">
        <v>484.04998799999998</v>
      </c>
      <c r="E1107" s="99">
        <v>484.04998799999998</v>
      </c>
      <c r="F1107" s="99">
        <v>484.04998799999998</v>
      </c>
      <c r="G1107" s="99">
        <v>0</v>
      </c>
    </row>
    <row r="1108" spans="1:7" x14ac:dyDescent="0.2">
      <c r="A1108" s="100">
        <v>33738</v>
      </c>
      <c r="B1108" s="99">
        <v>480.23998999999998</v>
      </c>
      <c r="C1108" s="99">
        <v>480.23998999999998</v>
      </c>
      <c r="D1108" s="99">
        <v>480.23998999999998</v>
      </c>
      <c r="E1108" s="99">
        <v>480.23998999999998</v>
      </c>
      <c r="F1108" s="99">
        <v>480.23998999999998</v>
      </c>
      <c r="G1108" s="99">
        <v>0</v>
      </c>
    </row>
    <row r="1109" spans="1:7" x14ac:dyDescent="0.2">
      <c r="A1109" s="100">
        <v>33739</v>
      </c>
      <c r="B1109" s="99">
        <v>476.94000199999999</v>
      </c>
      <c r="C1109" s="99">
        <v>476.94000199999999</v>
      </c>
      <c r="D1109" s="99">
        <v>476.94000199999999</v>
      </c>
      <c r="E1109" s="99">
        <v>476.94000199999999</v>
      </c>
      <c r="F1109" s="99">
        <v>476.94000199999999</v>
      </c>
      <c r="G1109" s="99">
        <v>0</v>
      </c>
    </row>
    <row r="1110" spans="1:7" x14ac:dyDescent="0.2">
      <c r="A1110" s="100">
        <v>33742</v>
      </c>
      <c r="B1110" s="99">
        <v>480.290009</v>
      </c>
      <c r="C1110" s="99">
        <v>480.290009</v>
      </c>
      <c r="D1110" s="99">
        <v>480.290009</v>
      </c>
      <c r="E1110" s="99">
        <v>480.290009</v>
      </c>
      <c r="F1110" s="99">
        <v>480.290009</v>
      </c>
      <c r="G1110" s="99">
        <v>0</v>
      </c>
    </row>
    <row r="1111" spans="1:7" x14ac:dyDescent="0.2">
      <c r="A1111" s="100">
        <v>33743</v>
      </c>
      <c r="B1111" s="99">
        <v>484.45001200000002</v>
      </c>
      <c r="C1111" s="99">
        <v>484.45001200000002</v>
      </c>
      <c r="D1111" s="99">
        <v>484.45001200000002</v>
      </c>
      <c r="E1111" s="99">
        <v>484.45001200000002</v>
      </c>
      <c r="F1111" s="99">
        <v>484.45001200000002</v>
      </c>
      <c r="G1111" s="99">
        <v>0</v>
      </c>
    </row>
    <row r="1112" spans="1:7" x14ac:dyDescent="0.2">
      <c r="A1112" s="100">
        <v>33744</v>
      </c>
      <c r="B1112" s="99">
        <v>483.33999599999999</v>
      </c>
      <c r="C1112" s="99">
        <v>483.33999599999999</v>
      </c>
      <c r="D1112" s="99">
        <v>483.33999599999999</v>
      </c>
      <c r="E1112" s="99">
        <v>483.33999599999999</v>
      </c>
      <c r="F1112" s="99">
        <v>483.33999599999999</v>
      </c>
      <c r="G1112" s="99">
        <v>0</v>
      </c>
    </row>
    <row r="1113" spans="1:7" x14ac:dyDescent="0.2">
      <c r="A1113" s="100">
        <v>33745</v>
      </c>
      <c r="B1113" s="99">
        <v>480.10000600000001</v>
      </c>
      <c r="C1113" s="99">
        <v>480.10000600000001</v>
      </c>
      <c r="D1113" s="99">
        <v>480.10000600000001</v>
      </c>
      <c r="E1113" s="99">
        <v>480.10000600000001</v>
      </c>
      <c r="F1113" s="99">
        <v>480.10000600000001</v>
      </c>
      <c r="G1113" s="99">
        <v>0</v>
      </c>
    </row>
    <row r="1114" spans="1:7" x14ac:dyDescent="0.2">
      <c r="A1114" s="100">
        <v>33746</v>
      </c>
      <c r="B1114" s="99">
        <v>481.85998499999999</v>
      </c>
      <c r="C1114" s="99">
        <v>481.85998499999999</v>
      </c>
      <c r="D1114" s="99">
        <v>481.85998499999999</v>
      </c>
      <c r="E1114" s="99">
        <v>481.85998499999999</v>
      </c>
      <c r="F1114" s="99">
        <v>481.85998499999999</v>
      </c>
      <c r="G1114" s="99">
        <v>0</v>
      </c>
    </row>
    <row r="1115" spans="1:7" x14ac:dyDescent="0.2">
      <c r="A1115" s="100">
        <v>33750</v>
      </c>
      <c r="B1115" s="99">
        <v>478.95001200000002</v>
      </c>
      <c r="C1115" s="99">
        <v>478.95001200000002</v>
      </c>
      <c r="D1115" s="99">
        <v>478.95001200000002</v>
      </c>
      <c r="E1115" s="99">
        <v>478.95001200000002</v>
      </c>
      <c r="F1115" s="99">
        <v>478.95001200000002</v>
      </c>
      <c r="G1115" s="99">
        <v>0</v>
      </c>
    </row>
    <row r="1116" spans="1:7" x14ac:dyDescent="0.2">
      <c r="A1116" s="100">
        <v>33751</v>
      </c>
      <c r="B1116" s="99">
        <v>479.85000600000001</v>
      </c>
      <c r="C1116" s="99">
        <v>479.85000600000001</v>
      </c>
      <c r="D1116" s="99">
        <v>479.85000600000001</v>
      </c>
      <c r="E1116" s="99">
        <v>479.85000600000001</v>
      </c>
      <c r="F1116" s="99">
        <v>479.85000600000001</v>
      </c>
      <c r="G1116" s="99">
        <v>0</v>
      </c>
    </row>
    <row r="1117" spans="1:7" x14ac:dyDescent="0.2">
      <c r="A1117" s="100">
        <v>33752</v>
      </c>
      <c r="B1117" s="99">
        <v>485.209991</v>
      </c>
      <c r="C1117" s="99">
        <v>485.209991</v>
      </c>
      <c r="D1117" s="99">
        <v>485.209991</v>
      </c>
      <c r="E1117" s="99">
        <v>485.209991</v>
      </c>
      <c r="F1117" s="99">
        <v>485.209991</v>
      </c>
      <c r="G1117" s="99">
        <v>0</v>
      </c>
    </row>
    <row r="1118" spans="1:7" x14ac:dyDescent="0.2">
      <c r="A1118" s="100">
        <v>33753</v>
      </c>
      <c r="B1118" s="99">
        <v>483.60000600000001</v>
      </c>
      <c r="C1118" s="99">
        <v>483.60000600000001</v>
      </c>
      <c r="D1118" s="99">
        <v>483.60000600000001</v>
      </c>
      <c r="E1118" s="99">
        <v>483.60000600000001</v>
      </c>
      <c r="F1118" s="99">
        <v>483.60000600000001</v>
      </c>
      <c r="G1118" s="99">
        <v>0</v>
      </c>
    </row>
    <row r="1119" spans="1:7" x14ac:dyDescent="0.2">
      <c r="A1119" s="100">
        <v>33756</v>
      </c>
      <c r="B1119" s="99">
        <v>486.040009</v>
      </c>
      <c r="C1119" s="99">
        <v>486.040009</v>
      </c>
      <c r="D1119" s="99">
        <v>486.040009</v>
      </c>
      <c r="E1119" s="99">
        <v>486.040009</v>
      </c>
      <c r="F1119" s="99">
        <v>486.040009</v>
      </c>
      <c r="G1119" s="99">
        <v>0</v>
      </c>
    </row>
    <row r="1120" spans="1:7" x14ac:dyDescent="0.2">
      <c r="A1120" s="100">
        <v>33757</v>
      </c>
      <c r="B1120" s="99">
        <v>481.76998900000001</v>
      </c>
      <c r="C1120" s="99">
        <v>481.76998900000001</v>
      </c>
      <c r="D1120" s="99">
        <v>481.76998900000001</v>
      </c>
      <c r="E1120" s="99">
        <v>481.76998900000001</v>
      </c>
      <c r="F1120" s="99">
        <v>481.76998900000001</v>
      </c>
      <c r="G1120" s="99">
        <v>0</v>
      </c>
    </row>
    <row r="1121" spans="1:7" x14ac:dyDescent="0.2">
      <c r="A1121" s="100">
        <v>33758</v>
      </c>
      <c r="B1121" s="99">
        <v>483.05999800000001</v>
      </c>
      <c r="C1121" s="99">
        <v>483.05999800000001</v>
      </c>
      <c r="D1121" s="99">
        <v>483.05999800000001</v>
      </c>
      <c r="E1121" s="99">
        <v>483.05999800000001</v>
      </c>
      <c r="F1121" s="99">
        <v>483.05999800000001</v>
      </c>
      <c r="G1121" s="99">
        <v>0</v>
      </c>
    </row>
    <row r="1122" spans="1:7" x14ac:dyDescent="0.2">
      <c r="A1122" s="100">
        <v>33759</v>
      </c>
      <c r="B1122" s="99">
        <v>481.57000699999998</v>
      </c>
      <c r="C1122" s="99">
        <v>481.57000699999998</v>
      </c>
      <c r="D1122" s="99">
        <v>481.57000699999998</v>
      </c>
      <c r="E1122" s="99">
        <v>481.57000699999998</v>
      </c>
      <c r="F1122" s="99">
        <v>481.57000699999998</v>
      </c>
      <c r="G1122" s="99">
        <v>0</v>
      </c>
    </row>
    <row r="1123" spans="1:7" x14ac:dyDescent="0.2">
      <c r="A1123" s="100">
        <v>33760</v>
      </c>
      <c r="B1123" s="99">
        <v>481.82998700000002</v>
      </c>
      <c r="C1123" s="99">
        <v>481.82998700000002</v>
      </c>
      <c r="D1123" s="99">
        <v>481.82998700000002</v>
      </c>
      <c r="E1123" s="99">
        <v>481.82998700000002</v>
      </c>
      <c r="F1123" s="99">
        <v>481.82998700000002</v>
      </c>
      <c r="G1123" s="99">
        <v>0</v>
      </c>
    </row>
    <row r="1124" spans="1:7" x14ac:dyDescent="0.2">
      <c r="A1124" s="100">
        <v>33763</v>
      </c>
      <c r="B1124" s="99">
        <v>481.73998999999998</v>
      </c>
      <c r="C1124" s="99">
        <v>481.73998999999998</v>
      </c>
      <c r="D1124" s="99">
        <v>481.73998999999998</v>
      </c>
      <c r="E1124" s="99">
        <v>481.73998999999998</v>
      </c>
      <c r="F1124" s="99">
        <v>481.73998999999998</v>
      </c>
      <c r="G1124" s="99">
        <v>0</v>
      </c>
    </row>
    <row r="1125" spans="1:7" x14ac:dyDescent="0.2">
      <c r="A1125" s="100">
        <v>33764</v>
      </c>
      <c r="B1125" s="99">
        <v>478.10000600000001</v>
      </c>
      <c r="C1125" s="99">
        <v>478.10000600000001</v>
      </c>
      <c r="D1125" s="99">
        <v>478.10000600000001</v>
      </c>
      <c r="E1125" s="99">
        <v>478.10000600000001</v>
      </c>
      <c r="F1125" s="99">
        <v>478.10000600000001</v>
      </c>
      <c r="G1125" s="99">
        <v>0</v>
      </c>
    </row>
    <row r="1126" spans="1:7" x14ac:dyDescent="0.2">
      <c r="A1126" s="100">
        <v>33765</v>
      </c>
      <c r="B1126" s="99">
        <v>474.82998700000002</v>
      </c>
      <c r="C1126" s="99">
        <v>474.82998700000002</v>
      </c>
      <c r="D1126" s="99">
        <v>474.82998700000002</v>
      </c>
      <c r="E1126" s="99">
        <v>474.82998700000002</v>
      </c>
      <c r="F1126" s="99">
        <v>474.82998700000002</v>
      </c>
      <c r="G1126" s="99">
        <v>0</v>
      </c>
    </row>
    <row r="1127" spans="1:7" x14ac:dyDescent="0.2">
      <c r="A1127" s="100">
        <v>33766</v>
      </c>
      <c r="B1127" s="99">
        <v>476.92999300000002</v>
      </c>
      <c r="C1127" s="99">
        <v>476.92999300000002</v>
      </c>
      <c r="D1127" s="99">
        <v>476.92999300000002</v>
      </c>
      <c r="E1127" s="99">
        <v>476.92999300000002</v>
      </c>
      <c r="F1127" s="99">
        <v>476.92999300000002</v>
      </c>
      <c r="G1127" s="99">
        <v>0</v>
      </c>
    </row>
    <row r="1128" spans="1:7" x14ac:dyDescent="0.2">
      <c r="A1128" s="100">
        <v>33767</v>
      </c>
      <c r="B1128" s="99">
        <v>477.77999899999998</v>
      </c>
      <c r="C1128" s="99">
        <v>477.77999899999998</v>
      </c>
      <c r="D1128" s="99">
        <v>477.77999899999998</v>
      </c>
      <c r="E1128" s="99">
        <v>477.77999899999998</v>
      </c>
      <c r="F1128" s="99">
        <v>477.77999899999998</v>
      </c>
      <c r="G1128" s="99">
        <v>0</v>
      </c>
    </row>
    <row r="1129" spans="1:7" x14ac:dyDescent="0.2">
      <c r="A1129" s="100">
        <v>33770</v>
      </c>
      <c r="B1129" s="99">
        <v>478.41000400000001</v>
      </c>
      <c r="C1129" s="99">
        <v>478.41000400000001</v>
      </c>
      <c r="D1129" s="99">
        <v>478.41000400000001</v>
      </c>
      <c r="E1129" s="99">
        <v>478.41000400000001</v>
      </c>
      <c r="F1129" s="99">
        <v>478.41000400000001</v>
      </c>
      <c r="G1129" s="99">
        <v>0</v>
      </c>
    </row>
    <row r="1130" spans="1:7" x14ac:dyDescent="0.2">
      <c r="A1130" s="100">
        <v>33771</v>
      </c>
      <c r="B1130" s="99">
        <v>476.16000400000001</v>
      </c>
      <c r="C1130" s="99">
        <v>476.16000400000001</v>
      </c>
      <c r="D1130" s="99">
        <v>476.16000400000001</v>
      </c>
      <c r="E1130" s="99">
        <v>476.16000400000001</v>
      </c>
      <c r="F1130" s="99">
        <v>476.16000400000001</v>
      </c>
      <c r="G1130" s="99">
        <v>0</v>
      </c>
    </row>
    <row r="1131" spans="1:7" x14ac:dyDescent="0.2">
      <c r="A1131" s="100">
        <v>33772</v>
      </c>
      <c r="B1131" s="99">
        <v>469.08999599999999</v>
      </c>
      <c r="C1131" s="99">
        <v>469.08999599999999</v>
      </c>
      <c r="D1131" s="99">
        <v>469.08999599999999</v>
      </c>
      <c r="E1131" s="99">
        <v>469.08999599999999</v>
      </c>
      <c r="F1131" s="99">
        <v>469.08999599999999</v>
      </c>
      <c r="G1131" s="99">
        <v>0</v>
      </c>
    </row>
    <row r="1132" spans="1:7" x14ac:dyDescent="0.2">
      <c r="A1132" s="100">
        <v>33773</v>
      </c>
      <c r="B1132" s="99">
        <v>467.58999599999999</v>
      </c>
      <c r="C1132" s="99">
        <v>467.58999599999999</v>
      </c>
      <c r="D1132" s="99">
        <v>467.58999599999999</v>
      </c>
      <c r="E1132" s="99">
        <v>467.58999599999999</v>
      </c>
      <c r="F1132" s="99">
        <v>467.58999599999999</v>
      </c>
      <c r="G1132" s="99">
        <v>0</v>
      </c>
    </row>
    <row r="1133" spans="1:7" x14ac:dyDescent="0.2">
      <c r="A1133" s="100">
        <v>33774</v>
      </c>
      <c r="B1133" s="99">
        <v>470.76001000000002</v>
      </c>
      <c r="C1133" s="99">
        <v>470.76001000000002</v>
      </c>
      <c r="D1133" s="99">
        <v>470.76001000000002</v>
      </c>
      <c r="E1133" s="99">
        <v>470.76001000000002</v>
      </c>
      <c r="F1133" s="99">
        <v>470.76001000000002</v>
      </c>
      <c r="G1133" s="99">
        <v>0</v>
      </c>
    </row>
    <row r="1134" spans="1:7" x14ac:dyDescent="0.2">
      <c r="A1134" s="100">
        <v>33777</v>
      </c>
      <c r="B1134" s="99">
        <v>470.45001200000002</v>
      </c>
      <c r="C1134" s="99">
        <v>470.45001200000002</v>
      </c>
      <c r="D1134" s="99">
        <v>470.45001200000002</v>
      </c>
      <c r="E1134" s="99">
        <v>470.45001200000002</v>
      </c>
      <c r="F1134" s="99">
        <v>470.45001200000002</v>
      </c>
      <c r="G1134" s="99">
        <v>0</v>
      </c>
    </row>
    <row r="1135" spans="1:7" x14ac:dyDescent="0.2">
      <c r="A1135" s="100">
        <v>33778</v>
      </c>
      <c r="B1135" s="99">
        <v>471.20001200000002</v>
      </c>
      <c r="C1135" s="99">
        <v>471.20001200000002</v>
      </c>
      <c r="D1135" s="99">
        <v>471.20001200000002</v>
      </c>
      <c r="E1135" s="99">
        <v>471.20001200000002</v>
      </c>
      <c r="F1135" s="99">
        <v>471.20001200000002</v>
      </c>
      <c r="G1135" s="99">
        <v>0</v>
      </c>
    </row>
    <row r="1136" spans="1:7" x14ac:dyDescent="0.2">
      <c r="A1136" s="100">
        <v>33779</v>
      </c>
      <c r="B1136" s="99">
        <v>471.209991</v>
      </c>
      <c r="C1136" s="99">
        <v>471.209991</v>
      </c>
      <c r="D1136" s="99">
        <v>471.209991</v>
      </c>
      <c r="E1136" s="99">
        <v>471.209991</v>
      </c>
      <c r="F1136" s="99">
        <v>471.209991</v>
      </c>
      <c r="G1136" s="99">
        <v>0</v>
      </c>
    </row>
    <row r="1137" spans="1:7" x14ac:dyDescent="0.2">
      <c r="A1137" s="100">
        <v>33780</v>
      </c>
      <c r="B1137" s="99">
        <v>470.39001500000001</v>
      </c>
      <c r="C1137" s="99">
        <v>470.39001500000001</v>
      </c>
      <c r="D1137" s="99">
        <v>470.39001500000001</v>
      </c>
      <c r="E1137" s="99">
        <v>470.39001500000001</v>
      </c>
      <c r="F1137" s="99">
        <v>470.39001500000001</v>
      </c>
      <c r="G1137" s="99">
        <v>0</v>
      </c>
    </row>
    <row r="1138" spans="1:7" x14ac:dyDescent="0.2">
      <c r="A1138" s="100">
        <v>33781</v>
      </c>
      <c r="B1138" s="99">
        <v>470.89999399999999</v>
      </c>
      <c r="C1138" s="99">
        <v>470.89999399999999</v>
      </c>
      <c r="D1138" s="99">
        <v>470.89999399999999</v>
      </c>
      <c r="E1138" s="99">
        <v>470.89999399999999</v>
      </c>
      <c r="F1138" s="99">
        <v>470.89999399999999</v>
      </c>
      <c r="G1138" s="99">
        <v>0</v>
      </c>
    </row>
    <row r="1139" spans="1:7" x14ac:dyDescent="0.2">
      <c r="A1139" s="100">
        <v>33784</v>
      </c>
      <c r="B1139" s="99">
        <v>477.33999599999999</v>
      </c>
      <c r="C1139" s="99">
        <v>477.33999599999999</v>
      </c>
      <c r="D1139" s="99">
        <v>477.33999599999999</v>
      </c>
      <c r="E1139" s="99">
        <v>477.33999599999999</v>
      </c>
      <c r="F1139" s="99">
        <v>477.33999599999999</v>
      </c>
      <c r="G1139" s="99">
        <v>0</v>
      </c>
    </row>
    <row r="1140" spans="1:7" x14ac:dyDescent="0.2">
      <c r="A1140" s="100">
        <v>33785</v>
      </c>
      <c r="B1140" s="99">
        <v>476.41000400000001</v>
      </c>
      <c r="C1140" s="99">
        <v>476.41000400000001</v>
      </c>
      <c r="D1140" s="99">
        <v>476.41000400000001</v>
      </c>
      <c r="E1140" s="99">
        <v>476.41000400000001</v>
      </c>
      <c r="F1140" s="99">
        <v>476.41000400000001</v>
      </c>
      <c r="G1140" s="99">
        <v>0</v>
      </c>
    </row>
    <row r="1141" spans="1:7" x14ac:dyDescent="0.2">
      <c r="A1141" s="100">
        <v>33786</v>
      </c>
      <c r="B1141" s="99">
        <v>481.95001200000002</v>
      </c>
      <c r="C1141" s="99">
        <v>481.95001200000002</v>
      </c>
      <c r="D1141" s="99">
        <v>481.95001200000002</v>
      </c>
      <c r="E1141" s="99">
        <v>481.95001200000002</v>
      </c>
      <c r="F1141" s="99">
        <v>481.95001200000002</v>
      </c>
      <c r="G1141" s="99">
        <v>0</v>
      </c>
    </row>
    <row r="1142" spans="1:7" x14ac:dyDescent="0.2">
      <c r="A1142" s="100">
        <v>33787</v>
      </c>
      <c r="B1142" s="99">
        <v>480.66000400000001</v>
      </c>
      <c r="C1142" s="99">
        <v>480.66000400000001</v>
      </c>
      <c r="D1142" s="99">
        <v>480.66000400000001</v>
      </c>
      <c r="E1142" s="99">
        <v>480.66000400000001</v>
      </c>
      <c r="F1142" s="99">
        <v>480.66000400000001</v>
      </c>
      <c r="G1142" s="99">
        <v>0</v>
      </c>
    </row>
    <row r="1143" spans="1:7" x14ac:dyDescent="0.2">
      <c r="A1143" s="100">
        <v>33791</v>
      </c>
      <c r="B1143" s="99">
        <v>483.32000699999998</v>
      </c>
      <c r="C1143" s="99">
        <v>483.32000699999998</v>
      </c>
      <c r="D1143" s="99">
        <v>483.32000699999998</v>
      </c>
      <c r="E1143" s="99">
        <v>483.32000699999998</v>
      </c>
      <c r="F1143" s="99">
        <v>483.32000699999998</v>
      </c>
      <c r="G1143" s="99">
        <v>0</v>
      </c>
    </row>
    <row r="1144" spans="1:7" x14ac:dyDescent="0.2">
      <c r="A1144" s="100">
        <v>33792</v>
      </c>
      <c r="B1144" s="99">
        <v>477.86999500000002</v>
      </c>
      <c r="C1144" s="99">
        <v>477.86999500000002</v>
      </c>
      <c r="D1144" s="99">
        <v>477.86999500000002</v>
      </c>
      <c r="E1144" s="99">
        <v>477.86999500000002</v>
      </c>
      <c r="F1144" s="99">
        <v>477.86999500000002</v>
      </c>
      <c r="G1144" s="99">
        <v>0</v>
      </c>
    </row>
    <row r="1145" spans="1:7" x14ac:dyDescent="0.2">
      <c r="A1145" s="100">
        <v>33793</v>
      </c>
      <c r="B1145" s="99">
        <v>479.17999300000002</v>
      </c>
      <c r="C1145" s="99">
        <v>479.17999300000002</v>
      </c>
      <c r="D1145" s="99">
        <v>479.17999300000002</v>
      </c>
      <c r="E1145" s="99">
        <v>479.17999300000002</v>
      </c>
      <c r="F1145" s="99">
        <v>479.17999300000002</v>
      </c>
      <c r="G1145" s="99">
        <v>0</v>
      </c>
    </row>
    <row r="1146" spans="1:7" x14ac:dyDescent="0.2">
      <c r="A1146" s="100">
        <v>33794</v>
      </c>
      <c r="B1146" s="99">
        <v>483.82998700000002</v>
      </c>
      <c r="C1146" s="99">
        <v>483.82998700000002</v>
      </c>
      <c r="D1146" s="99">
        <v>483.82998700000002</v>
      </c>
      <c r="E1146" s="99">
        <v>483.82998700000002</v>
      </c>
      <c r="F1146" s="99">
        <v>483.82998700000002</v>
      </c>
      <c r="G1146" s="99">
        <v>0</v>
      </c>
    </row>
    <row r="1147" spans="1:7" x14ac:dyDescent="0.2">
      <c r="A1147" s="100">
        <v>33795</v>
      </c>
      <c r="B1147" s="99">
        <v>484.290009</v>
      </c>
      <c r="C1147" s="99">
        <v>484.290009</v>
      </c>
      <c r="D1147" s="99">
        <v>484.290009</v>
      </c>
      <c r="E1147" s="99">
        <v>484.290009</v>
      </c>
      <c r="F1147" s="99">
        <v>484.290009</v>
      </c>
      <c r="G1147" s="99">
        <v>0</v>
      </c>
    </row>
    <row r="1148" spans="1:7" x14ac:dyDescent="0.2">
      <c r="A1148" s="100">
        <v>33798</v>
      </c>
      <c r="B1148" s="99">
        <v>484.58999599999999</v>
      </c>
      <c r="C1148" s="99">
        <v>484.58999599999999</v>
      </c>
      <c r="D1148" s="99">
        <v>484.58999599999999</v>
      </c>
      <c r="E1148" s="99">
        <v>484.58999599999999</v>
      </c>
      <c r="F1148" s="99">
        <v>484.58999599999999</v>
      </c>
      <c r="G1148" s="99">
        <v>0</v>
      </c>
    </row>
    <row r="1149" spans="1:7" x14ac:dyDescent="0.2">
      <c r="A1149" s="100">
        <v>33799</v>
      </c>
      <c r="B1149" s="99">
        <v>487.88000499999998</v>
      </c>
      <c r="C1149" s="99">
        <v>487.88000499999998</v>
      </c>
      <c r="D1149" s="99">
        <v>487.88000499999998</v>
      </c>
      <c r="E1149" s="99">
        <v>487.88000499999998</v>
      </c>
      <c r="F1149" s="99">
        <v>487.88000499999998</v>
      </c>
      <c r="G1149" s="99">
        <v>0</v>
      </c>
    </row>
    <row r="1150" spans="1:7" x14ac:dyDescent="0.2">
      <c r="A1150" s="100">
        <v>33800</v>
      </c>
      <c r="B1150" s="99">
        <v>487.209991</v>
      </c>
      <c r="C1150" s="99">
        <v>487.209991</v>
      </c>
      <c r="D1150" s="99">
        <v>487.209991</v>
      </c>
      <c r="E1150" s="99">
        <v>487.209991</v>
      </c>
      <c r="F1150" s="99">
        <v>487.209991</v>
      </c>
      <c r="G1150" s="99">
        <v>0</v>
      </c>
    </row>
    <row r="1151" spans="1:7" x14ac:dyDescent="0.2">
      <c r="A1151" s="100">
        <v>33801</v>
      </c>
      <c r="B1151" s="99">
        <v>487.76001000000002</v>
      </c>
      <c r="C1151" s="99">
        <v>487.76001000000002</v>
      </c>
      <c r="D1151" s="99">
        <v>487.76001000000002</v>
      </c>
      <c r="E1151" s="99">
        <v>487.76001000000002</v>
      </c>
      <c r="F1151" s="99">
        <v>487.76001000000002</v>
      </c>
      <c r="G1151" s="99">
        <v>0</v>
      </c>
    </row>
    <row r="1152" spans="1:7" x14ac:dyDescent="0.2">
      <c r="A1152" s="100">
        <v>33802</v>
      </c>
      <c r="B1152" s="99">
        <v>485.52999899999998</v>
      </c>
      <c r="C1152" s="99">
        <v>485.52999899999998</v>
      </c>
      <c r="D1152" s="99">
        <v>485.52999899999998</v>
      </c>
      <c r="E1152" s="99">
        <v>485.52999899999998</v>
      </c>
      <c r="F1152" s="99">
        <v>485.52999899999998</v>
      </c>
      <c r="G1152" s="99">
        <v>0</v>
      </c>
    </row>
    <row r="1153" spans="1:7" x14ac:dyDescent="0.2">
      <c r="A1153" s="100">
        <v>33805</v>
      </c>
      <c r="B1153" s="99">
        <v>483.39001500000001</v>
      </c>
      <c r="C1153" s="99">
        <v>483.39001500000001</v>
      </c>
      <c r="D1153" s="99">
        <v>483.39001500000001</v>
      </c>
      <c r="E1153" s="99">
        <v>483.39001500000001</v>
      </c>
      <c r="F1153" s="99">
        <v>483.39001500000001</v>
      </c>
      <c r="G1153" s="99">
        <v>0</v>
      </c>
    </row>
    <row r="1154" spans="1:7" x14ac:dyDescent="0.2">
      <c r="A1154" s="100">
        <v>33806</v>
      </c>
      <c r="B1154" s="99">
        <v>483.41000400000001</v>
      </c>
      <c r="C1154" s="99">
        <v>483.41000400000001</v>
      </c>
      <c r="D1154" s="99">
        <v>483.41000400000001</v>
      </c>
      <c r="E1154" s="99">
        <v>483.41000400000001</v>
      </c>
      <c r="F1154" s="99">
        <v>483.41000400000001</v>
      </c>
      <c r="G1154" s="99">
        <v>0</v>
      </c>
    </row>
    <row r="1155" spans="1:7" x14ac:dyDescent="0.2">
      <c r="A1155" s="100">
        <v>33807</v>
      </c>
      <c r="B1155" s="99">
        <v>480.10000600000001</v>
      </c>
      <c r="C1155" s="99">
        <v>480.10000600000001</v>
      </c>
      <c r="D1155" s="99">
        <v>480.10000600000001</v>
      </c>
      <c r="E1155" s="99">
        <v>480.10000600000001</v>
      </c>
      <c r="F1155" s="99">
        <v>480.10000600000001</v>
      </c>
      <c r="G1155" s="99">
        <v>0</v>
      </c>
    </row>
    <row r="1156" spans="1:7" x14ac:dyDescent="0.2">
      <c r="A1156" s="100">
        <v>33808</v>
      </c>
      <c r="B1156" s="99">
        <v>481.45001200000002</v>
      </c>
      <c r="C1156" s="99">
        <v>481.45001200000002</v>
      </c>
      <c r="D1156" s="99">
        <v>481.45001200000002</v>
      </c>
      <c r="E1156" s="99">
        <v>481.45001200000002</v>
      </c>
      <c r="F1156" s="99">
        <v>481.45001200000002</v>
      </c>
      <c r="G1156" s="99">
        <v>0</v>
      </c>
    </row>
    <row r="1157" spans="1:7" x14ac:dyDescent="0.2">
      <c r="A1157" s="100">
        <v>33809</v>
      </c>
      <c r="B1157" s="99">
        <v>480.89001500000001</v>
      </c>
      <c r="C1157" s="99">
        <v>480.89001500000001</v>
      </c>
      <c r="D1157" s="99">
        <v>480.89001500000001</v>
      </c>
      <c r="E1157" s="99">
        <v>480.89001500000001</v>
      </c>
      <c r="F1157" s="99">
        <v>480.89001500000001</v>
      </c>
      <c r="G1157" s="99">
        <v>0</v>
      </c>
    </row>
    <row r="1158" spans="1:7" x14ac:dyDescent="0.2">
      <c r="A1158" s="100">
        <v>33812</v>
      </c>
      <c r="B1158" s="99">
        <v>480.92001299999998</v>
      </c>
      <c r="C1158" s="99">
        <v>480.92001299999998</v>
      </c>
      <c r="D1158" s="99">
        <v>480.92001299999998</v>
      </c>
      <c r="E1158" s="99">
        <v>480.92001299999998</v>
      </c>
      <c r="F1158" s="99">
        <v>480.92001299999998</v>
      </c>
      <c r="G1158" s="99">
        <v>0</v>
      </c>
    </row>
    <row r="1159" spans="1:7" x14ac:dyDescent="0.2">
      <c r="A1159" s="100">
        <v>33813</v>
      </c>
      <c r="B1159" s="99">
        <v>487.98001099999999</v>
      </c>
      <c r="C1159" s="99">
        <v>487.98001099999999</v>
      </c>
      <c r="D1159" s="99">
        <v>487.98001099999999</v>
      </c>
      <c r="E1159" s="99">
        <v>487.98001099999999</v>
      </c>
      <c r="F1159" s="99">
        <v>487.98001099999999</v>
      </c>
      <c r="G1159" s="99">
        <v>0</v>
      </c>
    </row>
    <row r="1160" spans="1:7" x14ac:dyDescent="0.2">
      <c r="A1160" s="100">
        <v>33814</v>
      </c>
      <c r="B1160" s="99">
        <v>493.51998900000001</v>
      </c>
      <c r="C1160" s="99">
        <v>493.51998900000001</v>
      </c>
      <c r="D1160" s="99">
        <v>493.51998900000001</v>
      </c>
      <c r="E1160" s="99">
        <v>493.51998900000001</v>
      </c>
      <c r="F1160" s="99">
        <v>493.51998900000001</v>
      </c>
      <c r="G1160" s="99">
        <v>0</v>
      </c>
    </row>
    <row r="1161" spans="1:7" x14ac:dyDescent="0.2">
      <c r="A1161" s="100">
        <v>33815</v>
      </c>
      <c r="B1161" s="99">
        <v>495.51001000000002</v>
      </c>
      <c r="C1161" s="99">
        <v>495.51001000000002</v>
      </c>
      <c r="D1161" s="99">
        <v>495.51001000000002</v>
      </c>
      <c r="E1161" s="99">
        <v>495.51001000000002</v>
      </c>
      <c r="F1161" s="99">
        <v>495.51001000000002</v>
      </c>
      <c r="G1161" s="99">
        <v>0</v>
      </c>
    </row>
    <row r="1162" spans="1:7" x14ac:dyDescent="0.2">
      <c r="A1162" s="100">
        <v>33816</v>
      </c>
      <c r="B1162" s="99">
        <v>495.86999500000002</v>
      </c>
      <c r="C1162" s="99">
        <v>495.86999500000002</v>
      </c>
      <c r="D1162" s="99">
        <v>495.86999500000002</v>
      </c>
      <c r="E1162" s="99">
        <v>495.86999500000002</v>
      </c>
      <c r="F1162" s="99">
        <v>495.86999500000002</v>
      </c>
      <c r="G1162" s="99">
        <v>0</v>
      </c>
    </row>
    <row r="1163" spans="1:7" x14ac:dyDescent="0.2">
      <c r="A1163" s="100">
        <v>33819</v>
      </c>
      <c r="B1163" s="99">
        <v>497.04998799999998</v>
      </c>
      <c r="C1163" s="99">
        <v>497.04998799999998</v>
      </c>
      <c r="D1163" s="99">
        <v>497.04998799999998</v>
      </c>
      <c r="E1163" s="99">
        <v>497.04998799999998</v>
      </c>
      <c r="F1163" s="99">
        <v>497.04998799999998</v>
      </c>
      <c r="G1163" s="99">
        <v>0</v>
      </c>
    </row>
    <row r="1164" spans="1:7" x14ac:dyDescent="0.2">
      <c r="A1164" s="100">
        <v>33820</v>
      </c>
      <c r="B1164" s="99">
        <v>496.39001500000001</v>
      </c>
      <c r="C1164" s="99">
        <v>496.39001500000001</v>
      </c>
      <c r="D1164" s="99">
        <v>496.39001500000001</v>
      </c>
      <c r="E1164" s="99">
        <v>496.39001500000001</v>
      </c>
      <c r="F1164" s="99">
        <v>496.39001500000001</v>
      </c>
      <c r="G1164" s="99">
        <v>0</v>
      </c>
    </row>
    <row r="1165" spans="1:7" x14ac:dyDescent="0.2">
      <c r="A1165" s="100">
        <v>33821</v>
      </c>
      <c r="B1165" s="99">
        <v>493.85998499999999</v>
      </c>
      <c r="C1165" s="99">
        <v>493.85998499999999</v>
      </c>
      <c r="D1165" s="99">
        <v>493.85998499999999</v>
      </c>
      <c r="E1165" s="99">
        <v>493.85998499999999</v>
      </c>
      <c r="F1165" s="99">
        <v>493.85998499999999</v>
      </c>
      <c r="G1165" s="99">
        <v>0</v>
      </c>
    </row>
    <row r="1166" spans="1:7" x14ac:dyDescent="0.2">
      <c r="A1166" s="100">
        <v>33822</v>
      </c>
      <c r="B1166" s="99">
        <v>492.16000400000001</v>
      </c>
      <c r="C1166" s="99">
        <v>492.16000400000001</v>
      </c>
      <c r="D1166" s="99">
        <v>492.16000400000001</v>
      </c>
      <c r="E1166" s="99">
        <v>492.16000400000001</v>
      </c>
      <c r="F1166" s="99">
        <v>492.16000400000001</v>
      </c>
      <c r="G1166" s="99">
        <v>0</v>
      </c>
    </row>
    <row r="1167" spans="1:7" x14ac:dyDescent="0.2">
      <c r="A1167" s="100">
        <v>33823</v>
      </c>
      <c r="B1167" s="99">
        <v>490.36999500000002</v>
      </c>
      <c r="C1167" s="99">
        <v>490.36999500000002</v>
      </c>
      <c r="D1167" s="99">
        <v>490.36999500000002</v>
      </c>
      <c r="E1167" s="99">
        <v>490.36999500000002</v>
      </c>
      <c r="F1167" s="99">
        <v>490.36999500000002</v>
      </c>
      <c r="G1167" s="99">
        <v>0</v>
      </c>
    </row>
    <row r="1168" spans="1:7" x14ac:dyDescent="0.2">
      <c r="A1168" s="100">
        <v>33826</v>
      </c>
      <c r="B1168" s="99">
        <v>491.22000100000002</v>
      </c>
      <c r="C1168" s="99">
        <v>491.22000100000002</v>
      </c>
      <c r="D1168" s="99">
        <v>491.22000100000002</v>
      </c>
      <c r="E1168" s="99">
        <v>491.22000100000002</v>
      </c>
      <c r="F1168" s="99">
        <v>491.22000100000002</v>
      </c>
      <c r="G1168" s="99">
        <v>0</v>
      </c>
    </row>
    <row r="1169" spans="1:7" x14ac:dyDescent="0.2">
      <c r="A1169" s="100">
        <v>33827</v>
      </c>
      <c r="B1169" s="99">
        <v>490.63000499999998</v>
      </c>
      <c r="C1169" s="99">
        <v>490.63000499999998</v>
      </c>
      <c r="D1169" s="99">
        <v>490.63000499999998</v>
      </c>
      <c r="E1169" s="99">
        <v>490.63000499999998</v>
      </c>
      <c r="F1169" s="99">
        <v>490.63000499999998</v>
      </c>
      <c r="G1169" s="99">
        <v>0</v>
      </c>
    </row>
    <row r="1170" spans="1:7" x14ac:dyDescent="0.2">
      <c r="A1170" s="100">
        <v>33828</v>
      </c>
      <c r="B1170" s="99">
        <v>489.35000600000001</v>
      </c>
      <c r="C1170" s="99">
        <v>489.35000600000001</v>
      </c>
      <c r="D1170" s="99">
        <v>489.35000600000001</v>
      </c>
      <c r="E1170" s="99">
        <v>489.35000600000001</v>
      </c>
      <c r="F1170" s="99">
        <v>489.35000600000001</v>
      </c>
      <c r="G1170" s="99">
        <v>0</v>
      </c>
    </row>
    <row r="1171" spans="1:7" x14ac:dyDescent="0.2">
      <c r="A1171" s="100">
        <v>33829</v>
      </c>
      <c r="B1171" s="99">
        <v>489.32000699999998</v>
      </c>
      <c r="C1171" s="99">
        <v>489.32000699999998</v>
      </c>
      <c r="D1171" s="99">
        <v>489.32000699999998</v>
      </c>
      <c r="E1171" s="99">
        <v>489.32000699999998</v>
      </c>
      <c r="F1171" s="99">
        <v>489.32000699999998</v>
      </c>
      <c r="G1171" s="99">
        <v>0</v>
      </c>
    </row>
    <row r="1172" spans="1:7" x14ac:dyDescent="0.2">
      <c r="A1172" s="100">
        <v>33830</v>
      </c>
      <c r="B1172" s="99">
        <v>491.959991</v>
      </c>
      <c r="C1172" s="99">
        <v>491.959991</v>
      </c>
      <c r="D1172" s="99">
        <v>491.959991</v>
      </c>
      <c r="E1172" s="99">
        <v>491.959991</v>
      </c>
      <c r="F1172" s="99">
        <v>491.959991</v>
      </c>
      <c r="G1172" s="99">
        <v>0</v>
      </c>
    </row>
    <row r="1173" spans="1:7" x14ac:dyDescent="0.2">
      <c r="A1173" s="100">
        <v>33833</v>
      </c>
      <c r="B1173" s="99">
        <v>493.01998900000001</v>
      </c>
      <c r="C1173" s="99">
        <v>493.01998900000001</v>
      </c>
      <c r="D1173" s="99">
        <v>493.01998900000001</v>
      </c>
      <c r="E1173" s="99">
        <v>493.01998900000001</v>
      </c>
      <c r="F1173" s="99">
        <v>493.01998900000001</v>
      </c>
      <c r="G1173" s="99">
        <v>0</v>
      </c>
    </row>
    <row r="1174" spans="1:7" x14ac:dyDescent="0.2">
      <c r="A1174" s="100">
        <v>33834</v>
      </c>
      <c r="B1174" s="99">
        <v>493.82998700000002</v>
      </c>
      <c r="C1174" s="99">
        <v>493.82998700000002</v>
      </c>
      <c r="D1174" s="99">
        <v>493.82998700000002</v>
      </c>
      <c r="E1174" s="99">
        <v>493.82998700000002</v>
      </c>
      <c r="F1174" s="99">
        <v>493.82998700000002</v>
      </c>
      <c r="G1174" s="99">
        <v>0</v>
      </c>
    </row>
    <row r="1175" spans="1:7" x14ac:dyDescent="0.2">
      <c r="A1175" s="100">
        <v>33835</v>
      </c>
      <c r="B1175" s="99">
        <v>490.14001500000001</v>
      </c>
      <c r="C1175" s="99">
        <v>490.14001500000001</v>
      </c>
      <c r="D1175" s="99">
        <v>490.14001500000001</v>
      </c>
      <c r="E1175" s="99">
        <v>490.14001500000001</v>
      </c>
      <c r="F1175" s="99">
        <v>490.14001500000001</v>
      </c>
      <c r="G1175" s="99">
        <v>0</v>
      </c>
    </row>
    <row r="1176" spans="1:7" x14ac:dyDescent="0.2">
      <c r="A1176" s="100">
        <v>33836</v>
      </c>
      <c r="B1176" s="99">
        <v>490.26001000000002</v>
      </c>
      <c r="C1176" s="99">
        <v>490.26001000000002</v>
      </c>
      <c r="D1176" s="99">
        <v>490.26001000000002</v>
      </c>
      <c r="E1176" s="99">
        <v>490.26001000000002</v>
      </c>
      <c r="F1176" s="99">
        <v>490.26001000000002</v>
      </c>
      <c r="G1176" s="99">
        <v>0</v>
      </c>
    </row>
    <row r="1177" spans="1:7" x14ac:dyDescent="0.2">
      <c r="A1177" s="100">
        <v>33837</v>
      </c>
      <c r="B1177" s="99">
        <v>486.26998900000001</v>
      </c>
      <c r="C1177" s="99">
        <v>486.26998900000001</v>
      </c>
      <c r="D1177" s="99">
        <v>486.26998900000001</v>
      </c>
      <c r="E1177" s="99">
        <v>486.26998900000001</v>
      </c>
      <c r="F1177" s="99">
        <v>486.26998900000001</v>
      </c>
      <c r="G1177" s="99">
        <v>0</v>
      </c>
    </row>
    <row r="1178" spans="1:7" x14ac:dyDescent="0.2">
      <c r="A1178" s="100">
        <v>33840</v>
      </c>
      <c r="B1178" s="99">
        <v>481.48998999999998</v>
      </c>
      <c r="C1178" s="99">
        <v>481.48998999999998</v>
      </c>
      <c r="D1178" s="99">
        <v>481.48998999999998</v>
      </c>
      <c r="E1178" s="99">
        <v>481.48998999999998</v>
      </c>
      <c r="F1178" s="99">
        <v>481.48998999999998</v>
      </c>
      <c r="G1178" s="99">
        <v>0</v>
      </c>
    </row>
    <row r="1179" spans="1:7" x14ac:dyDescent="0.2">
      <c r="A1179" s="100">
        <v>33841</v>
      </c>
      <c r="B1179" s="99">
        <v>482.60998499999999</v>
      </c>
      <c r="C1179" s="99">
        <v>482.60998499999999</v>
      </c>
      <c r="D1179" s="99">
        <v>482.60998499999999</v>
      </c>
      <c r="E1179" s="99">
        <v>482.60998499999999</v>
      </c>
      <c r="F1179" s="99">
        <v>482.60998499999999</v>
      </c>
      <c r="G1179" s="99">
        <v>0</v>
      </c>
    </row>
    <row r="1180" spans="1:7" x14ac:dyDescent="0.2">
      <c r="A1180" s="100">
        <v>33842</v>
      </c>
      <c r="B1180" s="99">
        <v>484.94000199999999</v>
      </c>
      <c r="C1180" s="99">
        <v>484.94000199999999</v>
      </c>
      <c r="D1180" s="99">
        <v>484.94000199999999</v>
      </c>
      <c r="E1180" s="99">
        <v>484.94000199999999</v>
      </c>
      <c r="F1180" s="99">
        <v>484.94000199999999</v>
      </c>
      <c r="G1180" s="99">
        <v>0</v>
      </c>
    </row>
    <row r="1181" spans="1:7" x14ac:dyDescent="0.2">
      <c r="A1181" s="100">
        <v>33843</v>
      </c>
      <c r="B1181" s="99">
        <v>484.98001099999999</v>
      </c>
      <c r="C1181" s="99">
        <v>484.98001099999999</v>
      </c>
      <c r="D1181" s="99">
        <v>484.98001099999999</v>
      </c>
      <c r="E1181" s="99">
        <v>484.98001099999999</v>
      </c>
      <c r="F1181" s="99">
        <v>484.98001099999999</v>
      </c>
      <c r="G1181" s="99">
        <v>0</v>
      </c>
    </row>
    <row r="1182" spans="1:7" x14ac:dyDescent="0.2">
      <c r="A1182" s="100">
        <v>33844</v>
      </c>
      <c r="B1182" s="99">
        <v>486.51998900000001</v>
      </c>
      <c r="C1182" s="99">
        <v>486.51998900000001</v>
      </c>
      <c r="D1182" s="99">
        <v>486.51998900000001</v>
      </c>
      <c r="E1182" s="99">
        <v>486.51998900000001</v>
      </c>
      <c r="F1182" s="99">
        <v>486.51998900000001</v>
      </c>
      <c r="G1182" s="99">
        <v>0</v>
      </c>
    </row>
    <row r="1183" spans="1:7" x14ac:dyDescent="0.2">
      <c r="A1183" s="100">
        <v>33847</v>
      </c>
      <c r="B1183" s="99">
        <v>485.72000100000002</v>
      </c>
      <c r="C1183" s="99">
        <v>485.72000100000002</v>
      </c>
      <c r="D1183" s="99">
        <v>485.72000100000002</v>
      </c>
      <c r="E1183" s="99">
        <v>485.72000100000002</v>
      </c>
      <c r="F1183" s="99">
        <v>485.72000100000002</v>
      </c>
      <c r="G1183" s="99">
        <v>0</v>
      </c>
    </row>
    <row r="1184" spans="1:7" x14ac:dyDescent="0.2">
      <c r="A1184" s="100">
        <v>33848</v>
      </c>
      <c r="B1184" s="99">
        <v>488.23001099999999</v>
      </c>
      <c r="C1184" s="99">
        <v>488.23001099999999</v>
      </c>
      <c r="D1184" s="99">
        <v>488.23001099999999</v>
      </c>
      <c r="E1184" s="99">
        <v>488.23001099999999</v>
      </c>
      <c r="F1184" s="99">
        <v>488.23001099999999</v>
      </c>
      <c r="G1184" s="99">
        <v>0</v>
      </c>
    </row>
    <row r="1185" spans="1:7" x14ac:dyDescent="0.2">
      <c r="A1185" s="100">
        <v>33849</v>
      </c>
      <c r="B1185" s="99">
        <v>490.51001000000002</v>
      </c>
      <c r="C1185" s="99">
        <v>490.51001000000002</v>
      </c>
      <c r="D1185" s="99">
        <v>490.51001000000002</v>
      </c>
      <c r="E1185" s="99">
        <v>490.51001000000002</v>
      </c>
      <c r="F1185" s="99">
        <v>490.51001000000002</v>
      </c>
      <c r="G1185" s="99">
        <v>0</v>
      </c>
    </row>
    <row r="1186" spans="1:7" x14ac:dyDescent="0.2">
      <c r="A1186" s="100">
        <v>33850</v>
      </c>
      <c r="B1186" s="99">
        <v>490.540009</v>
      </c>
      <c r="C1186" s="99">
        <v>490.540009</v>
      </c>
      <c r="D1186" s="99">
        <v>490.540009</v>
      </c>
      <c r="E1186" s="99">
        <v>490.540009</v>
      </c>
      <c r="F1186" s="99">
        <v>490.540009</v>
      </c>
      <c r="G1186" s="99">
        <v>0</v>
      </c>
    </row>
    <row r="1187" spans="1:7" x14ac:dyDescent="0.2">
      <c r="A1187" s="100">
        <v>33851</v>
      </c>
      <c r="B1187" s="99">
        <v>489.52999899999998</v>
      </c>
      <c r="C1187" s="99">
        <v>489.52999899999998</v>
      </c>
      <c r="D1187" s="99">
        <v>489.52999899999998</v>
      </c>
      <c r="E1187" s="99">
        <v>489.52999899999998</v>
      </c>
      <c r="F1187" s="99">
        <v>489.52999899999998</v>
      </c>
      <c r="G1187" s="99">
        <v>0</v>
      </c>
    </row>
    <row r="1188" spans="1:7" x14ac:dyDescent="0.2">
      <c r="A1188" s="100">
        <v>33855</v>
      </c>
      <c r="B1188" s="99">
        <v>486.459991</v>
      </c>
      <c r="C1188" s="99">
        <v>486.459991</v>
      </c>
      <c r="D1188" s="99">
        <v>486.459991</v>
      </c>
      <c r="E1188" s="99">
        <v>486.459991</v>
      </c>
      <c r="F1188" s="99">
        <v>486.459991</v>
      </c>
      <c r="G1188" s="99">
        <v>0</v>
      </c>
    </row>
    <row r="1189" spans="1:7" x14ac:dyDescent="0.2">
      <c r="A1189" s="100">
        <v>33856</v>
      </c>
      <c r="B1189" s="99">
        <v>488.91000400000001</v>
      </c>
      <c r="C1189" s="99">
        <v>488.91000400000001</v>
      </c>
      <c r="D1189" s="99">
        <v>488.91000400000001</v>
      </c>
      <c r="E1189" s="99">
        <v>488.91000400000001</v>
      </c>
      <c r="F1189" s="99">
        <v>488.91000400000001</v>
      </c>
      <c r="G1189" s="99">
        <v>0</v>
      </c>
    </row>
    <row r="1190" spans="1:7" x14ac:dyDescent="0.2">
      <c r="A1190" s="100">
        <v>33857</v>
      </c>
      <c r="B1190" s="99">
        <v>493.14001500000001</v>
      </c>
      <c r="C1190" s="99">
        <v>493.14001500000001</v>
      </c>
      <c r="D1190" s="99">
        <v>493.14001500000001</v>
      </c>
      <c r="E1190" s="99">
        <v>493.14001500000001</v>
      </c>
      <c r="F1190" s="99">
        <v>493.14001500000001</v>
      </c>
      <c r="G1190" s="99">
        <v>0</v>
      </c>
    </row>
    <row r="1191" spans="1:7" x14ac:dyDescent="0.2">
      <c r="A1191" s="100">
        <v>33858</v>
      </c>
      <c r="B1191" s="99">
        <v>492.709991</v>
      </c>
      <c r="C1191" s="99">
        <v>492.709991</v>
      </c>
      <c r="D1191" s="99">
        <v>492.709991</v>
      </c>
      <c r="E1191" s="99">
        <v>492.709991</v>
      </c>
      <c r="F1191" s="99">
        <v>492.709991</v>
      </c>
      <c r="G1191" s="99">
        <v>0</v>
      </c>
    </row>
    <row r="1192" spans="1:7" x14ac:dyDescent="0.2">
      <c r="A1192" s="100">
        <v>33861</v>
      </c>
      <c r="B1192" s="99">
        <v>499.60998499999999</v>
      </c>
      <c r="C1192" s="99">
        <v>499.60998499999999</v>
      </c>
      <c r="D1192" s="99">
        <v>499.60998499999999</v>
      </c>
      <c r="E1192" s="99">
        <v>499.60998499999999</v>
      </c>
      <c r="F1192" s="99">
        <v>499.60998499999999</v>
      </c>
      <c r="G1192" s="99">
        <v>0</v>
      </c>
    </row>
    <row r="1193" spans="1:7" x14ac:dyDescent="0.2">
      <c r="A1193" s="100">
        <v>33862</v>
      </c>
      <c r="B1193" s="99">
        <v>493.209991</v>
      </c>
      <c r="C1193" s="99">
        <v>493.209991</v>
      </c>
      <c r="D1193" s="99">
        <v>493.209991</v>
      </c>
      <c r="E1193" s="99">
        <v>493.209991</v>
      </c>
      <c r="F1193" s="99">
        <v>493.209991</v>
      </c>
      <c r="G1193" s="99">
        <v>0</v>
      </c>
    </row>
    <row r="1194" spans="1:7" x14ac:dyDescent="0.2">
      <c r="A1194" s="100">
        <v>33863</v>
      </c>
      <c r="B1194" s="99">
        <v>493.38000499999998</v>
      </c>
      <c r="C1194" s="99">
        <v>493.38000499999998</v>
      </c>
      <c r="D1194" s="99">
        <v>493.38000499999998</v>
      </c>
      <c r="E1194" s="99">
        <v>493.38000499999998</v>
      </c>
      <c r="F1194" s="99">
        <v>493.38000499999998</v>
      </c>
      <c r="G1194" s="99">
        <v>0</v>
      </c>
    </row>
    <row r="1195" spans="1:7" x14ac:dyDescent="0.2">
      <c r="A1195" s="100">
        <v>33864</v>
      </c>
      <c r="B1195" s="99">
        <v>493.41000400000001</v>
      </c>
      <c r="C1195" s="99">
        <v>493.41000400000001</v>
      </c>
      <c r="D1195" s="99">
        <v>493.41000400000001</v>
      </c>
      <c r="E1195" s="99">
        <v>493.41000400000001</v>
      </c>
      <c r="F1195" s="99">
        <v>493.41000400000001</v>
      </c>
      <c r="G1195" s="99">
        <v>0</v>
      </c>
    </row>
    <row r="1196" spans="1:7" x14ac:dyDescent="0.2">
      <c r="A1196" s="100">
        <v>33865</v>
      </c>
      <c r="B1196" s="99">
        <v>496.92999300000002</v>
      </c>
      <c r="C1196" s="99">
        <v>496.92999300000002</v>
      </c>
      <c r="D1196" s="99">
        <v>496.92999300000002</v>
      </c>
      <c r="E1196" s="99">
        <v>496.92999300000002</v>
      </c>
      <c r="F1196" s="99">
        <v>496.92999300000002</v>
      </c>
      <c r="G1196" s="99">
        <v>0</v>
      </c>
    </row>
    <row r="1197" spans="1:7" x14ac:dyDescent="0.2">
      <c r="A1197" s="100">
        <v>33868</v>
      </c>
      <c r="B1197" s="99">
        <v>496.10000600000001</v>
      </c>
      <c r="C1197" s="99">
        <v>496.10000600000001</v>
      </c>
      <c r="D1197" s="99">
        <v>496.10000600000001</v>
      </c>
      <c r="E1197" s="99">
        <v>496.10000600000001</v>
      </c>
      <c r="F1197" s="99">
        <v>496.10000600000001</v>
      </c>
      <c r="G1197" s="99">
        <v>0</v>
      </c>
    </row>
    <row r="1198" spans="1:7" x14ac:dyDescent="0.2">
      <c r="A1198" s="100">
        <v>33869</v>
      </c>
      <c r="B1198" s="99">
        <v>490.23998999999998</v>
      </c>
      <c r="C1198" s="99">
        <v>490.23998999999998</v>
      </c>
      <c r="D1198" s="99">
        <v>490.23998999999998</v>
      </c>
      <c r="E1198" s="99">
        <v>490.23998999999998</v>
      </c>
      <c r="F1198" s="99">
        <v>490.23998999999998</v>
      </c>
      <c r="G1198" s="99">
        <v>0</v>
      </c>
    </row>
    <row r="1199" spans="1:7" x14ac:dyDescent="0.2">
      <c r="A1199" s="100">
        <v>33870</v>
      </c>
      <c r="B1199" s="99">
        <v>490.60000600000001</v>
      </c>
      <c r="C1199" s="99">
        <v>490.60000600000001</v>
      </c>
      <c r="D1199" s="99">
        <v>490.60000600000001</v>
      </c>
      <c r="E1199" s="99">
        <v>490.60000600000001</v>
      </c>
      <c r="F1199" s="99">
        <v>490.60000600000001</v>
      </c>
      <c r="G1199" s="99">
        <v>0</v>
      </c>
    </row>
    <row r="1200" spans="1:7" x14ac:dyDescent="0.2">
      <c r="A1200" s="100">
        <v>33871</v>
      </c>
      <c r="B1200" s="99">
        <v>492.040009</v>
      </c>
      <c r="C1200" s="99">
        <v>492.040009</v>
      </c>
      <c r="D1200" s="99">
        <v>492.040009</v>
      </c>
      <c r="E1200" s="99">
        <v>492.040009</v>
      </c>
      <c r="F1200" s="99">
        <v>492.040009</v>
      </c>
      <c r="G1200" s="99">
        <v>0</v>
      </c>
    </row>
    <row r="1201" spans="1:7" x14ac:dyDescent="0.2">
      <c r="A1201" s="100">
        <v>33872</v>
      </c>
      <c r="B1201" s="99">
        <v>487.22000100000002</v>
      </c>
      <c r="C1201" s="99">
        <v>487.22000100000002</v>
      </c>
      <c r="D1201" s="99">
        <v>487.22000100000002</v>
      </c>
      <c r="E1201" s="99">
        <v>487.22000100000002</v>
      </c>
      <c r="F1201" s="99">
        <v>487.22000100000002</v>
      </c>
      <c r="G1201" s="99">
        <v>0</v>
      </c>
    </row>
    <row r="1202" spans="1:7" x14ac:dyDescent="0.2">
      <c r="A1202" s="100">
        <v>33875</v>
      </c>
      <c r="B1202" s="99">
        <v>489.98001099999999</v>
      </c>
      <c r="C1202" s="99">
        <v>489.98001099999999</v>
      </c>
      <c r="D1202" s="99">
        <v>489.98001099999999</v>
      </c>
      <c r="E1202" s="99">
        <v>489.98001099999999</v>
      </c>
      <c r="F1202" s="99">
        <v>489.98001099999999</v>
      </c>
      <c r="G1202" s="99">
        <v>0</v>
      </c>
    </row>
    <row r="1203" spans="1:7" x14ac:dyDescent="0.2">
      <c r="A1203" s="100">
        <v>33876</v>
      </c>
      <c r="B1203" s="99">
        <v>490.23001099999999</v>
      </c>
      <c r="C1203" s="99">
        <v>490.23001099999999</v>
      </c>
      <c r="D1203" s="99">
        <v>490.23001099999999</v>
      </c>
      <c r="E1203" s="99">
        <v>490.23001099999999</v>
      </c>
      <c r="F1203" s="99">
        <v>490.23001099999999</v>
      </c>
      <c r="G1203" s="99">
        <v>0</v>
      </c>
    </row>
    <row r="1204" spans="1:7" x14ac:dyDescent="0.2">
      <c r="A1204" s="100">
        <v>33877</v>
      </c>
      <c r="B1204" s="99">
        <v>491.42999300000002</v>
      </c>
      <c r="C1204" s="99">
        <v>491.42999300000002</v>
      </c>
      <c r="D1204" s="99">
        <v>491.42999300000002</v>
      </c>
      <c r="E1204" s="99">
        <v>491.42999300000002</v>
      </c>
      <c r="F1204" s="99">
        <v>491.42999300000002</v>
      </c>
      <c r="G1204" s="99">
        <v>0</v>
      </c>
    </row>
    <row r="1205" spans="1:7" x14ac:dyDescent="0.2">
      <c r="A1205" s="100">
        <v>33878</v>
      </c>
      <c r="B1205" s="99">
        <v>489.66000400000001</v>
      </c>
      <c r="C1205" s="99">
        <v>489.66000400000001</v>
      </c>
      <c r="D1205" s="99">
        <v>489.66000400000001</v>
      </c>
      <c r="E1205" s="99">
        <v>489.66000400000001</v>
      </c>
      <c r="F1205" s="99">
        <v>489.66000400000001</v>
      </c>
      <c r="G1205" s="99">
        <v>0</v>
      </c>
    </row>
    <row r="1206" spans="1:7" x14ac:dyDescent="0.2">
      <c r="A1206" s="100">
        <v>33879</v>
      </c>
      <c r="B1206" s="99">
        <v>482.82000699999998</v>
      </c>
      <c r="C1206" s="99">
        <v>482.82000699999998</v>
      </c>
      <c r="D1206" s="99">
        <v>482.82000699999998</v>
      </c>
      <c r="E1206" s="99">
        <v>482.82000699999998</v>
      </c>
      <c r="F1206" s="99">
        <v>482.82000699999998</v>
      </c>
      <c r="G1206" s="99">
        <v>0</v>
      </c>
    </row>
    <row r="1207" spans="1:7" x14ac:dyDescent="0.2">
      <c r="A1207" s="100">
        <v>33882</v>
      </c>
      <c r="B1207" s="99">
        <v>479.64999399999999</v>
      </c>
      <c r="C1207" s="99">
        <v>479.64999399999999</v>
      </c>
      <c r="D1207" s="99">
        <v>479.64999399999999</v>
      </c>
      <c r="E1207" s="99">
        <v>479.64999399999999</v>
      </c>
      <c r="F1207" s="99">
        <v>479.64999399999999</v>
      </c>
      <c r="G1207" s="99">
        <v>0</v>
      </c>
    </row>
    <row r="1208" spans="1:7" x14ac:dyDescent="0.2">
      <c r="A1208" s="100">
        <v>33883</v>
      </c>
      <c r="B1208" s="99">
        <v>479.209991</v>
      </c>
      <c r="C1208" s="99">
        <v>479.209991</v>
      </c>
      <c r="D1208" s="99">
        <v>479.209991</v>
      </c>
      <c r="E1208" s="99">
        <v>479.209991</v>
      </c>
      <c r="F1208" s="99">
        <v>479.209991</v>
      </c>
      <c r="G1208" s="99">
        <v>0</v>
      </c>
    </row>
    <row r="1209" spans="1:7" x14ac:dyDescent="0.2">
      <c r="A1209" s="100">
        <v>33884</v>
      </c>
      <c r="B1209" s="99">
        <v>475.76001000000002</v>
      </c>
      <c r="C1209" s="99">
        <v>475.76001000000002</v>
      </c>
      <c r="D1209" s="99">
        <v>475.76001000000002</v>
      </c>
      <c r="E1209" s="99">
        <v>475.76001000000002</v>
      </c>
      <c r="F1209" s="99">
        <v>475.76001000000002</v>
      </c>
      <c r="G1209" s="99">
        <v>0</v>
      </c>
    </row>
    <row r="1210" spans="1:7" x14ac:dyDescent="0.2">
      <c r="A1210" s="100">
        <v>33885</v>
      </c>
      <c r="B1210" s="99">
        <v>479.92001299999998</v>
      </c>
      <c r="C1210" s="99">
        <v>479.92001299999998</v>
      </c>
      <c r="D1210" s="99">
        <v>479.92001299999998</v>
      </c>
      <c r="E1210" s="99">
        <v>479.92001299999998</v>
      </c>
      <c r="F1210" s="99">
        <v>479.92001299999998</v>
      </c>
      <c r="G1210" s="99">
        <v>0</v>
      </c>
    </row>
    <row r="1211" spans="1:7" x14ac:dyDescent="0.2">
      <c r="A1211" s="100">
        <v>33886</v>
      </c>
      <c r="B1211" s="99">
        <v>473.94000199999999</v>
      </c>
      <c r="C1211" s="99">
        <v>473.94000199999999</v>
      </c>
      <c r="D1211" s="99">
        <v>473.94000199999999</v>
      </c>
      <c r="E1211" s="99">
        <v>473.94000199999999</v>
      </c>
      <c r="F1211" s="99">
        <v>473.94000199999999</v>
      </c>
      <c r="G1211" s="99">
        <v>0</v>
      </c>
    </row>
    <row r="1212" spans="1:7" x14ac:dyDescent="0.2">
      <c r="A1212" s="100">
        <v>33889</v>
      </c>
      <c r="B1212" s="99">
        <v>479.57000699999998</v>
      </c>
      <c r="C1212" s="99">
        <v>479.57000699999998</v>
      </c>
      <c r="D1212" s="99">
        <v>479.57000699999998</v>
      </c>
      <c r="E1212" s="99">
        <v>479.57000699999998</v>
      </c>
      <c r="F1212" s="99">
        <v>479.57000699999998</v>
      </c>
      <c r="G1212" s="99">
        <v>0</v>
      </c>
    </row>
    <row r="1213" spans="1:7" x14ac:dyDescent="0.2">
      <c r="A1213" s="100">
        <v>33890</v>
      </c>
      <c r="B1213" s="99">
        <v>481.76001000000002</v>
      </c>
      <c r="C1213" s="99">
        <v>481.76001000000002</v>
      </c>
      <c r="D1213" s="99">
        <v>481.76001000000002</v>
      </c>
      <c r="E1213" s="99">
        <v>481.76001000000002</v>
      </c>
      <c r="F1213" s="99">
        <v>481.76001000000002</v>
      </c>
      <c r="G1213" s="99">
        <v>0</v>
      </c>
    </row>
    <row r="1214" spans="1:7" x14ac:dyDescent="0.2">
      <c r="A1214" s="100">
        <v>33891</v>
      </c>
      <c r="B1214" s="99">
        <v>481.85000600000001</v>
      </c>
      <c r="C1214" s="99">
        <v>481.85000600000001</v>
      </c>
      <c r="D1214" s="99">
        <v>481.85000600000001</v>
      </c>
      <c r="E1214" s="99">
        <v>481.85000600000001</v>
      </c>
      <c r="F1214" s="99">
        <v>481.85000600000001</v>
      </c>
      <c r="G1214" s="99">
        <v>0</v>
      </c>
    </row>
    <row r="1215" spans="1:7" x14ac:dyDescent="0.2">
      <c r="A1215" s="100">
        <v>33892</v>
      </c>
      <c r="B1215" s="99">
        <v>482.16000400000001</v>
      </c>
      <c r="C1215" s="99">
        <v>482.16000400000001</v>
      </c>
      <c r="D1215" s="99">
        <v>482.16000400000001</v>
      </c>
      <c r="E1215" s="99">
        <v>482.16000400000001</v>
      </c>
      <c r="F1215" s="99">
        <v>482.16000400000001</v>
      </c>
      <c r="G1215" s="99">
        <v>0</v>
      </c>
    </row>
    <row r="1216" spans="1:7" x14ac:dyDescent="0.2">
      <c r="A1216" s="100">
        <v>33893</v>
      </c>
      <c r="B1216" s="99">
        <v>484.67001299999998</v>
      </c>
      <c r="C1216" s="99">
        <v>484.67001299999998</v>
      </c>
      <c r="D1216" s="99">
        <v>484.67001299999998</v>
      </c>
      <c r="E1216" s="99">
        <v>484.67001299999998</v>
      </c>
      <c r="F1216" s="99">
        <v>484.67001299999998</v>
      </c>
      <c r="G1216" s="99">
        <v>0</v>
      </c>
    </row>
    <row r="1217" spans="1:7" x14ac:dyDescent="0.2">
      <c r="A1217" s="100">
        <v>33896</v>
      </c>
      <c r="B1217" s="99">
        <v>488.540009</v>
      </c>
      <c r="C1217" s="99">
        <v>488.540009</v>
      </c>
      <c r="D1217" s="99">
        <v>488.540009</v>
      </c>
      <c r="E1217" s="99">
        <v>488.540009</v>
      </c>
      <c r="F1217" s="99">
        <v>488.540009</v>
      </c>
      <c r="G1217" s="99">
        <v>0</v>
      </c>
    </row>
    <row r="1218" spans="1:7" x14ac:dyDescent="0.2">
      <c r="A1218" s="100">
        <v>33897</v>
      </c>
      <c r="B1218" s="99">
        <v>489.14999399999999</v>
      </c>
      <c r="C1218" s="99">
        <v>489.14999399999999</v>
      </c>
      <c r="D1218" s="99">
        <v>489.14999399999999</v>
      </c>
      <c r="E1218" s="99">
        <v>489.14999399999999</v>
      </c>
      <c r="F1218" s="99">
        <v>489.14999399999999</v>
      </c>
      <c r="G1218" s="99">
        <v>0</v>
      </c>
    </row>
    <row r="1219" spans="1:7" x14ac:dyDescent="0.2">
      <c r="A1219" s="100">
        <v>33898</v>
      </c>
      <c r="B1219" s="99">
        <v>489.38000499999998</v>
      </c>
      <c r="C1219" s="99">
        <v>489.38000499999998</v>
      </c>
      <c r="D1219" s="99">
        <v>489.38000499999998</v>
      </c>
      <c r="E1219" s="99">
        <v>489.38000499999998</v>
      </c>
      <c r="F1219" s="99">
        <v>489.38000499999998</v>
      </c>
      <c r="G1219" s="99">
        <v>0</v>
      </c>
    </row>
    <row r="1220" spans="1:7" x14ac:dyDescent="0.2">
      <c r="A1220" s="100">
        <v>33899</v>
      </c>
      <c r="B1220" s="99">
        <v>488.47000100000002</v>
      </c>
      <c r="C1220" s="99">
        <v>488.47000100000002</v>
      </c>
      <c r="D1220" s="99">
        <v>488.47000100000002</v>
      </c>
      <c r="E1220" s="99">
        <v>488.47000100000002</v>
      </c>
      <c r="F1220" s="99">
        <v>488.47000100000002</v>
      </c>
      <c r="G1220" s="99">
        <v>0</v>
      </c>
    </row>
    <row r="1221" spans="1:7" x14ac:dyDescent="0.2">
      <c r="A1221" s="100">
        <v>33900</v>
      </c>
      <c r="B1221" s="99">
        <v>487.89001500000001</v>
      </c>
      <c r="C1221" s="99">
        <v>487.89001500000001</v>
      </c>
      <c r="D1221" s="99">
        <v>487.89001500000001</v>
      </c>
      <c r="E1221" s="99">
        <v>487.89001500000001</v>
      </c>
      <c r="F1221" s="99">
        <v>487.89001500000001</v>
      </c>
      <c r="G1221" s="99">
        <v>0</v>
      </c>
    </row>
    <row r="1222" spans="1:7" x14ac:dyDescent="0.2">
      <c r="A1222" s="100">
        <v>33903</v>
      </c>
      <c r="B1222" s="99">
        <v>492.41000400000001</v>
      </c>
      <c r="C1222" s="99">
        <v>492.41000400000001</v>
      </c>
      <c r="D1222" s="99">
        <v>492.41000400000001</v>
      </c>
      <c r="E1222" s="99">
        <v>492.41000400000001</v>
      </c>
      <c r="F1222" s="99">
        <v>492.41000400000001</v>
      </c>
      <c r="G1222" s="99">
        <v>0</v>
      </c>
    </row>
    <row r="1223" spans="1:7" x14ac:dyDescent="0.2">
      <c r="A1223" s="100">
        <v>33904</v>
      </c>
      <c r="B1223" s="99">
        <v>492.89001500000001</v>
      </c>
      <c r="C1223" s="99">
        <v>492.89001500000001</v>
      </c>
      <c r="D1223" s="99">
        <v>492.89001500000001</v>
      </c>
      <c r="E1223" s="99">
        <v>492.89001500000001</v>
      </c>
      <c r="F1223" s="99">
        <v>492.89001500000001</v>
      </c>
      <c r="G1223" s="99">
        <v>0</v>
      </c>
    </row>
    <row r="1224" spans="1:7" x14ac:dyDescent="0.2">
      <c r="A1224" s="100">
        <v>33905</v>
      </c>
      <c r="B1224" s="99">
        <v>494.82998700000002</v>
      </c>
      <c r="C1224" s="99">
        <v>494.82998700000002</v>
      </c>
      <c r="D1224" s="99">
        <v>494.82998700000002</v>
      </c>
      <c r="E1224" s="99">
        <v>494.82998700000002</v>
      </c>
      <c r="F1224" s="99">
        <v>494.82998700000002</v>
      </c>
      <c r="G1224" s="99">
        <v>0</v>
      </c>
    </row>
    <row r="1225" spans="1:7" x14ac:dyDescent="0.2">
      <c r="A1225" s="100">
        <v>33906</v>
      </c>
      <c r="B1225" s="99">
        <v>495.69000199999999</v>
      </c>
      <c r="C1225" s="99">
        <v>495.69000199999999</v>
      </c>
      <c r="D1225" s="99">
        <v>495.69000199999999</v>
      </c>
      <c r="E1225" s="99">
        <v>495.69000199999999</v>
      </c>
      <c r="F1225" s="99">
        <v>495.69000199999999</v>
      </c>
      <c r="G1225" s="99">
        <v>0</v>
      </c>
    </row>
    <row r="1226" spans="1:7" x14ac:dyDescent="0.2">
      <c r="A1226" s="100">
        <v>33907</v>
      </c>
      <c r="B1226" s="99">
        <v>493.13000499999998</v>
      </c>
      <c r="C1226" s="99">
        <v>493.13000499999998</v>
      </c>
      <c r="D1226" s="99">
        <v>493.13000499999998</v>
      </c>
      <c r="E1226" s="99">
        <v>493.13000499999998</v>
      </c>
      <c r="F1226" s="99">
        <v>493.13000499999998</v>
      </c>
      <c r="G1226" s="99">
        <v>0</v>
      </c>
    </row>
    <row r="1227" spans="1:7" x14ac:dyDescent="0.2">
      <c r="A1227" s="100">
        <v>33910</v>
      </c>
      <c r="B1227" s="99">
        <v>498.07998700000002</v>
      </c>
      <c r="C1227" s="99">
        <v>498.07998700000002</v>
      </c>
      <c r="D1227" s="99">
        <v>498.07998700000002</v>
      </c>
      <c r="E1227" s="99">
        <v>498.07998700000002</v>
      </c>
      <c r="F1227" s="99">
        <v>498.07998700000002</v>
      </c>
      <c r="G1227" s="99">
        <v>0</v>
      </c>
    </row>
    <row r="1228" spans="1:7" x14ac:dyDescent="0.2">
      <c r="A1228" s="100">
        <v>33911</v>
      </c>
      <c r="B1228" s="99">
        <v>494.89001500000001</v>
      </c>
      <c r="C1228" s="99">
        <v>494.89001500000001</v>
      </c>
      <c r="D1228" s="99">
        <v>494.89001500000001</v>
      </c>
      <c r="E1228" s="99">
        <v>494.89001500000001</v>
      </c>
      <c r="F1228" s="99">
        <v>494.89001500000001</v>
      </c>
      <c r="G1228" s="99">
        <v>0</v>
      </c>
    </row>
    <row r="1229" spans="1:7" x14ac:dyDescent="0.2">
      <c r="A1229" s="100">
        <v>33912</v>
      </c>
      <c r="B1229" s="99">
        <v>491.70001200000002</v>
      </c>
      <c r="C1229" s="99">
        <v>491.70001200000002</v>
      </c>
      <c r="D1229" s="99">
        <v>491.70001200000002</v>
      </c>
      <c r="E1229" s="99">
        <v>491.70001200000002</v>
      </c>
      <c r="F1229" s="99">
        <v>491.70001200000002</v>
      </c>
      <c r="G1229" s="99">
        <v>0</v>
      </c>
    </row>
    <row r="1230" spans="1:7" x14ac:dyDescent="0.2">
      <c r="A1230" s="100">
        <v>33913</v>
      </c>
      <c r="B1230" s="99">
        <v>493.48998999999998</v>
      </c>
      <c r="C1230" s="99">
        <v>493.48998999999998</v>
      </c>
      <c r="D1230" s="99">
        <v>493.48998999999998</v>
      </c>
      <c r="E1230" s="99">
        <v>493.48998999999998</v>
      </c>
      <c r="F1230" s="99">
        <v>493.48998999999998</v>
      </c>
      <c r="G1230" s="99">
        <v>0</v>
      </c>
    </row>
    <row r="1231" spans="1:7" x14ac:dyDescent="0.2">
      <c r="A1231" s="100">
        <v>33914</v>
      </c>
      <c r="B1231" s="99">
        <v>492.80999800000001</v>
      </c>
      <c r="C1231" s="99">
        <v>492.80999800000001</v>
      </c>
      <c r="D1231" s="99">
        <v>492.80999800000001</v>
      </c>
      <c r="E1231" s="99">
        <v>492.80999800000001</v>
      </c>
      <c r="F1231" s="99">
        <v>492.80999800000001</v>
      </c>
      <c r="G1231" s="99">
        <v>0</v>
      </c>
    </row>
    <row r="1232" spans="1:7" x14ac:dyDescent="0.2">
      <c r="A1232" s="100">
        <v>33917</v>
      </c>
      <c r="B1232" s="99">
        <v>494.04998799999998</v>
      </c>
      <c r="C1232" s="99">
        <v>494.04998799999998</v>
      </c>
      <c r="D1232" s="99">
        <v>494.04998799999998</v>
      </c>
      <c r="E1232" s="99">
        <v>494.04998799999998</v>
      </c>
      <c r="F1232" s="99">
        <v>494.04998799999998</v>
      </c>
      <c r="G1232" s="99">
        <v>0</v>
      </c>
    </row>
    <row r="1233" spans="1:7" x14ac:dyDescent="0.2">
      <c r="A1233" s="100">
        <v>33918</v>
      </c>
      <c r="B1233" s="99">
        <v>494.11999500000002</v>
      </c>
      <c r="C1233" s="99">
        <v>494.11999500000002</v>
      </c>
      <c r="D1233" s="99">
        <v>494.11999500000002</v>
      </c>
      <c r="E1233" s="99">
        <v>494.11999500000002</v>
      </c>
      <c r="F1233" s="99">
        <v>494.11999500000002</v>
      </c>
      <c r="G1233" s="99">
        <v>0</v>
      </c>
    </row>
    <row r="1234" spans="1:7" x14ac:dyDescent="0.2">
      <c r="A1234" s="100">
        <v>33919</v>
      </c>
      <c r="B1234" s="99">
        <v>498.33999599999999</v>
      </c>
      <c r="C1234" s="99">
        <v>498.33999599999999</v>
      </c>
      <c r="D1234" s="99">
        <v>498.33999599999999</v>
      </c>
      <c r="E1234" s="99">
        <v>498.33999599999999</v>
      </c>
      <c r="F1234" s="99">
        <v>498.33999599999999</v>
      </c>
      <c r="G1234" s="99">
        <v>0</v>
      </c>
    </row>
    <row r="1235" spans="1:7" x14ac:dyDescent="0.2">
      <c r="A1235" s="100">
        <v>33920</v>
      </c>
      <c r="B1235" s="99">
        <v>499.17001299999998</v>
      </c>
      <c r="C1235" s="99">
        <v>499.17001299999998</v>
      </c>
      <c r="D1235" s="99">
        <v>499.17001299999998</v>
      </c>
      <c r="E1235" s="99">
        <v>499.17001299999998</v>
      </c>
      <c r="F1235" s="99">
        <v>499.17001299999998</v>
      </c>
      <c r="G1235" s="99">
        <v>0</v>
      </c>
    </row>
    <row r="1236" spans="1:7" x14ac:dyDescent="0.2">
      <c r="A1236" s="100">
        <v>33921</v>
      </c>
      <c r="B1236" s="99">
        <v>498.69000199999999</v>
      </c>
      <c r="C1236" s="99">
        <v>498.69000199999999</v>
      </c>
      <c r="D1236" s="99">
        <v>498.69000199999999</v>
      </c>
      <c r="E1236" s="99">
        <v>498.69000199999999</v>
      </c>
      <c r="F1236" s="99">
        <v>498.69000199999999</v>
      </c>
      <c r="G1236" s="99">
        <v>0</v>
      </c>
    </row>
    <row r="1237" spans="1:7" x14ac:dyDescent="0.2">
      <c r="A1237" s="100">
        <v>33924</v>
      </c>
      <c r="B1237" s="99">
        <v>496.76001000000002</v>
      </c>
      <c r="C1237" s="99">
        <v>496.76001000000002</v>
      </c>
      <c r="D1237" s="99">
        <v>496.76001000000002</v>
      </c>
      <c r="E1237" s="99">
        <v>496.76001000000002</v>
      </c>
      <c r="F1237" s="99">
        <v>496.76001000000002</v>
      </c>
      <c r="G1237" s="99">
        <v>0</v>
      </c>
    </row>
    <row r="1238" spans="1:7" x14ac:dyDescent="0.2">
      <c r="A1238" s="100">
        <v>33925</v>
      </c>
      <c r="B1238" s="99">
        <v>495.20001200000002</v>
      </c>
      <c r="C1238" s="99">
        <v>495.20001200000002</v>
      </c>
      <c r="D1238" s="99">
        <v>495.20001200000002</v>
      </c>
      <c r="E1238" s="99">
        <v>495.20001200000002</v>
      </c>
      <c r="F1238" s="99">
        <v>495.20001200000002</v>
      </c>
      <c r="G1238" s="99">
        <v>0</v>
      </c>
    </row>
    <row r="1239" spans="1:7" x14ac:dyDescent="0.2">
      <c r="A1239" s="100">
        <v>33926</v>
      </c>
      <c r="B1239" s="99">
        <v>499.44000199999999</v>
      </c>
      <c r="C1239" s="99">
        <v>499.44000199999999</v>
      </c>
      <c r="D1239" s="99">
        <v>499.44000199999999</v>
      </c>
      <c r="E1239" s="99">
        <v>499.44000199999999</v>
      </c>
      <c r="F1239" s="99">
        <v>499.44000199999999</v>
      </c>
      <c r="G1239" s="99">
        <v>0</v>
      </c>
    </row>
    <row r="1240" spans="1:7" x14ac:dyDescent="0.2">
      <c r="A1240" s="100">
        <v>33927</v>
      </c>
      <c r="B1240" s="99">
        <v>500.36999500000002</v>
      </c>
      <c r="C1240" s="99">
        <v>500.36999500000002</v>
      </c>
      <c r="D1240" s="99">
        <v>500.36999500000002</v>
      </c>
      <c r="E1240" s="99">
        <v>500.36999500000002</v>
      </c>
      <c r="F1240" s="99">
        <v>500.36999500000002</v>
      </c>
      <c r="G1240" s="99">
        <v>0</v>
      </c>
    </row>
    <row r="1241" spans="1:7" x14ac:dyDescent="0.2">
      <c r="A1241" s="100">
        <v>33928</v>
      </c>
      <c r="B1241" s="99">
        <v>504</v>
      </c>
      <c r="C1241" s="99">
        <v>504</v>
      </c>
      <c r="D1241" s="99">
        <v>504</v>
      </c>
      <c r="E1241" s="99">
        <v>504</v>
      </c>
      <c r="F1241" s="99">
        <v>504</v>
      </c>
      <c r="G1241" s="99">
        <v>0</v>
      </c>
    </row>
    <row r="1242" spans="1:7" x14ac:dyDescent="0.2">
      <c r="A1242" s="100">
        <v>33931</v>
      </c>
      <c r="B1242" s="99">
        <v>502.26001000000002</v>
      </c>
      <c r="C1242" s="99">
        <v>502.26001000000002</v>
      </c>
      <c r="D1242" s="99">
        <v>502.26001000000002</v>
      </c>
      <c r="E1242" s="99">
        <v>502.26001000000002</v>
      </c>
      <c r="F1242" s="99">
        <v>502.26001000000002</v>
      </c>
      <c r="G1242" s="99">
        <v>0</v>
      </c>
    </row>
    <row r="1243" spans="1:7" x14ac:dyDescent="0.2">
      <c r="A1243" s="100">
        <v>33932</v>
      </c>
      <c r="B1243" s="99">
        <v>505.35000600000001</v>
      </c>
      <c r="C1243" s="99">
        <v>505.35000600000001</v>
      </c>
      <c r="D1243" s="99">
        <v>505.35000600000001</v>
      </c>
      <c r="E1243" s="99">
        <v>505.35000600000001</v>
      </c>
      <c r="F1243" s="99">
        <v>505.35000600000001</v>
      </c>
      <c r="G1243" s="99">
        <v>0</v>
      </c>
    </row>
    <row r="1244" spans="1:7" x14ac:dyDescent="0.2">
      <c r="A1244" s="100">
        <v>33933</v>
      </c>
      <c r="B1244" s="99">
        <v>507.26001000000002</v>
      </c>
      <c r="C1244" s="99">
        <v>507.26001000000002</v>
      </c>
      <c r="D1244" s="99">
        <v>507.26001000000002</v>
      </c>
      <c r="E1244" s="99">
        <v>507.26001000000002</v>
      </c>
      <c r="F1244" s="99">
        <v>507.26001000000002</v>
      </c>
      <c r="G1244" s="99">
        <v>0</v>
      </c>
    </row>
    <row r="1245" spans="1:7" x14ac:dyDescent="0.2">
      <c r="A1245" s="100">
        <v>33935</v>
      </c>
      <c r="B1245" s="99">
        <v>508.42001299999998</v>
      </c>
      <c r="C1245" s="99">
        <v>508.42001299999998</v>
      </c>
      <c r="D1245" s="99">
        <v>508.42001299999998</v>
      </c>
      <c r="E1245" s="99">
        <v>508.42001299999998</v>
      </c>
      <c r="F1245" s="99">
        <v>508.42001299999998</v>
      </c>
      <c r="G1245" s="99">
        <v>0</v>
      </c>
    </row>
    <row r="1246" spans="1:7" x14ac:dyDescent="0.2">
      <c r="A1246" s="100">
        <v>33938</v>
      </c>
      <c r="B1246" s="99">
        <v>509.92001299999998</v>
      </c>
      <c r="C1246" s="99">
        <v>509.92001299999998</v>
      </c>
      <c r="D1246" s="99">
        <v>509.92001299999998</v>
      </c>
      <c r="E1246" s="99">
        <v>509.92001299999998</v>
      </c>
      <c r="F1246" s="99">
        <v>509.92001299999998</v>
      </c>
      <c r="G1246" s="99">
        <v>0</v>
      </c>
    </row>
    <row r="1247" spans="1:7" x14ac:dyDescent="0.2">
      <c r="A1247" s="100">
        <v>33939</v>
      </c>
      <c r="B1247" s="99">
        <v>509.42001299999998</v>
      </c>
      <c r="C1247" s="99">
        <v>509.42001299999998</v>
      </c>
      <c r="D1247" s="99">
        <v>509.42001299999998</v>
      </c>
      <c r="E1247" s="99">
        <v>509.42001299999998</v>
      </c>
      <c r="F1247" s="99">
        <v>509.42001299999998</v>
      </c>
      <c r="G1247" s="99">
        <v>0</v>
      </c>
    </row>
    <row r="1248" spans="1:7" x14ac:dyDescent="0.2">
      <c r="A1248" s="100">
        <v>33940</v>
      </c>
      <c r="B1248" s="99">
        <v>508.44000199999999</v>
      </c>
      <c r="C1248" s="99">
        <v>508.44000199999999</v>
      </c>
      <c r="D1248" s="99">
        <v>508.44000199999999</v>
      </c>
      <c r="E1248" s="99">
        <v>508.44000199999999</v>
      </c>
      <c r="F1248" s="99">
        <v>508.44000199999999</v>
      </c>
      <c r="G1248" s="99">
        <v>0</v>
      </c>
    </row>
    <row r="1249" spans="1:7" x14ac:dyDescent="0.2">
      <c r="A1249" s="100">
        <v>33941</v>
      </c>
      <c r="B1249" s="99">
        <v>508.48998999999998</v>
      </c>
      <c r="C1249" s="99">
        <v>508.48998999999998</v>
      </c>
      <c r="D1249" s="99">
        <v>508.48998999999998</v>
      </c>
      <c r="E1249" s="99">
        <v>508.48998999999998</v>
      </c>
      <c r="F1249" s="99">
        <v>508.48998999999998</v>
      </c>
      <c r="G1249" s="99">
        <v>0</v>
      </c>
    </row>
    <row r="1250" spans="1:7" x14ac:dyDescent="0.2">
      <c r="A1250" s="100">
        <v>33942</v>
      </c>
      <c r="B1250" s="99">
        <v>511.07000699999998</v>
      </c>
      <c r="C1250" s="99">
        <v>511.07000699999998</v>
      </c>
      <c r="D1250" s="99">
        <v>511.07000699999998</v>
      </c>
      <c r="E1250" s="99">
        <v>511.07000699999998</v>
      </c>
      <c r="F1250" s="99">
        <v>511.07000699999998</v>
      </c>
      <c r="G1250" s="99">
        <v>0</v>
      </c>
    </row>
    <row r="1251" spans="1:7" x14ac:dyDescent="0.2">
      <c r="A1251" s="100">
        <v>33945</v>
      </c>
      <c r="B1251" s="99">
        <v>514.97997999999995</v>
      </c>
      <c r="C1251" s="99">
        <v>514.97997999999995</v>
      </c>
      <c r="D1251" s="99">
        <v>514.97997999999995</v>
      </c>
      <c r="E1251" s="99">
        <v>514.97997999999995</v>
      </c>
      <c r="F1251" s="99">
        <v>514.97997999999995</v>
      </c>
      <c r="G1251" s="99">
        <v>0</v>
      </c>
    </row>
    <row r="1252" spans="1:7" x14ac:dyDescent="0.2">
      <c r="A1252" s="100">
        <v>33946</v>
      </c>
      <c r="B1252" s="99">
        <v>516.98999000000003</v>
      </c>
      <c r="C1252" s="99">
        <v>516.98999000000003</v>
      </c>
      <c r="D1252" s="99">
        <v>516.98999000000003</v>
      </c>
      <c r="E1252" s="99">
        <v>516.98999000000003</v>
      </c>
      <c r="F1252" s="99">
        <v>516.98999000000003</v>
      </c>
      <c r="G1252" s="99">
        <v>0</v>
      </c>
    </row>
    <row r="1253" spans="1:7" x14ac:dyDescent="0.2">
      <c r="A1253" s="100">
        <v>33947</v>
      </c>
      <c r="B1253" s="99">
        <v>515.580017</v>
      </c>
      <c r="C1253" s="99">
        <v>515.580017</v>
      </c>
      <c r="D1253" s="99">
        <v>515.580017</v>
      </c>
      <c r="E1253" s="99">
        <v>515.580017</v>
      </c>
      <c r="F1253" s="99">
        <v>515.580017</v>
      </c>
      <c r="G1253" s="99">
        <v>0</v>
      </c>
    </row>
    <row r="1254" spans="1:7" x14ac:dyDescent="0.2">
      <c r="A1254" s="100">
        <v>33948</v>
      </c>
      <c r="B1254" s="99">
        <v>514.39001499999995</v>
      </c>
      <c r="C1254" s="99">
        <v>514.39001499999995</v>
      </c>
      <c r="D1254" s="99">
        <v>514.39001499999995</v>
      </c>
      <c r="E1254" s="99">
        <v>514.39001499999995</v>
      </c>
      <c r="F1254" s="99">
        <v>514.39001499999995</v>
      </c>
      <c r="G1254" s="99">
        <v>0</v>
      </c>
    </row>
    <row r="1255" spans="1:7" x14ac:dyDescent="0.2">
      <c r="A1255" s="100">
        <v>33949</v>
      </c>
      <c r="B1255" s="99">
        <v>513.330017</v>
      </c>
      <c r="C1255" s="99">
        <v>513.330017</v>
      </c>
      <c r="D1255" s="99">
        <v>513.330017</v>
      </c>
      <c r="E1255" s="99">
        <v>513.330017</v>
      </c>
      <c r="F1255" s="99">
        <v>513.330017</v>
      </c>
      <c r="G1255" s="99">
        <v>0</v>
      </c>
    </row>
    <row r="1256" spans="1:7" x14ac:dyDescent="0.2">
      <c r="A1256" s="100">
        <v>33952</v>
      </c>
      <c r="B1256" s="99">
        <v>512.30999799999995</v>
      </c>
      <c r="C1256" s="99">
        <v>512.30999799999995</v>
      </c>
      <c r="D1256" s="99">
        <v>512.30999799999995</v>
      </c>
      <c r="E1256" s="99">
        <v>512.30999799999995</v>
      </c>
      <c r="F1256" s="99">
        <v>512.30999799999995</v>
      </c>
      <c r="G1256" s="99">
        <v>0</v>
      </c>
    </row>
    <row r="1257" spans="1:7" x14ac:dyDescent="0.2">
      <c r="A1257" s="100">
        <v>33953</v>
      </c>
      <c r="B1257" s="99">
        <v>512.03002900000001</v>
      </c>
      <c r="C1257" s="99">
        <v>512.03002900000001</v>
      </c>
      <c r="D1257" s="99">
        <v>512.03002900000001</v>
      </c>
      <c r="E1257" s="99">
        <v>512.03002900000001</v>
      </c>
      <c r="F1257" s="99">
        <v>512.03002900000001</v>
      </c>
      <c r="G1257" s="99">
        <v>0</v>
      </c>
    </row>
    <row r="1258" spans="1:7" x14ac:dyDescent="0.2">
      <c r="A1258" s="100">
        <v>33954</v>
      </c>
      <c r="B1258" s="99">
        <v>510.790009</v>
      </c>
      <c r="C1258" s="99">
        <v>510.790009</v>
      </c>
      <c r="D1258" s="99">
        <v>510.790009</v>
      </c>
      <c r="E1258" s="99">
        <v>510.790009</v>
      </c>
      <c r="F1258" s="99">
        <v>510.790009</v>
      </c>
      <c r="G1258" s="99">
        <v>0</v>
      </c>
    </row>
    <row r="1259" spans="1:7" x14ac:dyDescent="0.2">
      <c r="A1259" s="100">
        <v>33955</v>
      </c>
      <c r="B1259" s="99">
        <v>515.45001200000002</v>
      </c>
      <c r="C1259" s="99">
        <v>515.45001200000002</v>
      </c>
      <c r="D1259" s="99">
        <v>515.45001200000002</v>
      </c>
      <c r="E1259" s="99">
        <v>515.45001200000002</v>
      </c>
      <c r="F1259" s="99">
        <v>515.45001200000002</v>
      </c>
      <c r="G1259" s="99">
        <v>0</v>
      </c>
    </row>
    <row r="1260" spans="1:7" x14ac:dyDescent="0.2">
      <c r="A1260" s="100">
        <v>33956</v>
      </c>
      <c r="B1260" s="99">
        <v>522.38000499999998</v>
      </c>
      <c r="C1260" s="99">
        <v>522.38000499999998</v>
      </c>
      <c r="D1260" s="99">
        <v>522.38000499999998</v>
      </c>
      <c r="E1260" s="99">
        <v>522.38000499999998</v>
      </c>
      <c r="F1260" s="99">
        <v>522.38000499999998</v>
      </c>
      <c r="G1260" s="99">
        <v>0</v>
      </c>
    </row>
    <row r="1261" spans="1:7" x14ac:dyDescent="0.2">
      <c r="A1261" s="100">
        <v>33959</v>
      </c>
      <c r="B1261" s="99">
        <v>521.70001200000002</v>
      </c>
      <c r="C1261" s="99">
        <v>521.70001200000002</v>
      </c>
      <c r="D1261" s="99">
        <v>521.70001200000002</v>
      </c>
      <c r="E1261" s="99">
        <v>521.70001200000002</v>
      </c>
      <c r="F1261" s="99">
        <v>521.70001200000002</v>
      </c>
      <c r="G1261" s="99">
        <v>0</v>
      </c>
    </row>
    <row r="1262" spans="1:7" x14ac:dyDescent="0.2">
      <c r="A1262" s="100">
        <v>33960</v>
      </c>
      <c r="B1262" s="99">
        <v>521.23999000000003</v>
      </c>
      <c r="C1262" s="99">
        <v>521.23999000000003</v>
      </c>
      <c r="D1262" s="99">
        <v>521.23999000000003</v>
      </c>
      <c r="E1262" s="99">
        <v>521.23999000000003</v>
      </c>
      <c r="F1262" s="99">
        <v>521.23999000000003</v>
      </c>
      <c r="G1262" s="99">
        <v>0</v>
      </c>
    </row>
    <row r="1263" spans="1:7" x14ac:dyDescent="0.2">
      <c r="A1263" s="100">
        <v>33961</v>
      </c>
      <c r="B1263" s="99">
        <v>519.73999000000003</v>
      </c>
      <c r="C1263" s="99">
        <v>519.73999000000003</v>
      </c>
      <c r="D1263" s="99">
        <v>519.73999000000003</v>
      </c>
      <c r="E1263" s="99">
        <v>519.73999000000003</v>
      </c>
      <c r="F1263" s="99">
        <v>519.73999000000003</v>
      </c>
      <c r="G1263" s="99">
        <v>0</v>
      </c>
    </row>
    <row r="1264" spans="1:7" x14ac:dyDescent="0.2">
      <c r="A1264" s="100">
        <v>33962</v>
      </c>
      <c r="B1264" s="99">
        <v>520.89001499999995</v>
      </c>
      <c r="C1264" s="99">
        <v>520.89001499999995</v>
      </c>
      <c r="D1264" s="99">
        <v>520.89001499999995</v>
      </c>
      <c r="E1264" s="99">
        <v>520.89001499999995</v>
      </c>
      <c r="F1264" s="99">
        <v>520.89001499999995</v>
      </c>
      <c r="G1264" s="99">
        <v>0</v>
      </c>
    </row>
    <row r="1265" spans="1:7" x14ac:dyDescent="0.2">
      <c r="A1265" s="100">
        <v>33966</v>
      </c>
      <c r="B1265" s="99">
        <v>520.19000200000005</v>
      </c>
      <c r="C1265" s="99">
        <v>520.19000200000005</v>
      </c>
      <c r="D1265" s="99">
        <v>520.19000200000005</v>
      </c>
      <c r="E1265" s="99">
        <v>520.19000200000005</v>
      </c>
      <c r="F1265" s="99">
        <v>520.19000200000005</v>
      </c>
      <c r="G1265" s="99">
        <v>0</v>
      </c>
    </row>
    <row r="1266" spans="1:7" x14ac:dyDescent="0.2">
      <c r="A1266" s="100">
        <v>33967</v>
      </c>
      <c r="B1266" s="99">
        <v>518.830017</v>
      </c>
      <c r="C1266" s="99">
        <v>518.830017</v>
      </c>
      <c r="D1266" s="99">
        <v>518.830017</v>
      </c>
      <c r="E1266" s="99">
        <v>518.830017</v>
      </c>
      <c r="F1266" s="99">
        <v>518.830017</v>
      </c>
      <c r="G1266" s="99">
        <v>0</v>
      </c>
    </row>
    <row r="1267" spans="1:7" x14ac:dyDescent="0.2">
      <c r="A1267" s="100">
        <v>33968</v>
      </c>
      <c r="B1267" s="99">
        <v>519.84002699999996</v>
      </c>
      <c r="C1267" s="99">
        <v>519.84002699999996</v>
      </c>
      <c r="D1267" s="99">
        <v>519.84002699999996</v>
      </c>
      <c r="E1267" s="99">
        <v>519.84002699999996</v>
      </c>
      <c r="F1267" s="99">
        <v>519.84002699999996</v>
      </c>
      <c r="G1267" s="99">
        <v>0</v>
      </c>
    </row>
    <row r="1268" spans="1:7" x14ac:dyDescent="0.2">
      <c r="A1268" s="100">
        <v>33969</v>
      </c>
      <c r="B1268" s="99">
        <v>516.17999299999997</v>
      </c>
      <c r="C1268" s="99">
        <v>516.17999299999997</v>
      </c>
      <c r="D1268" s="99">
        <v>516.17999299999997</v>
      </c>
      <c r="E1268" s="99">
        <v>516.17999299999997</v>
      </c>
      <c r="F1268" s="99">
        <v>516.17999299999997</v>
      </c>
      <c r="G1268" s="99">
        <v>0</v>
      </c>
    </row>
    <row r="1269" spans="1:7" x14ac:dyDescent="0.2">
      <c r="A1269" s="100">
        <v>33973</v>
      </c>
      <c r="B1269" s="99">
        <v>516</v>
      </c>
      <c r="C1269" s="99">
        <v>516</v>
      </c>
      <c r="D1269" s="99">
        <v>516</v>
      </c>
      <c r="E1269" s="99">
        <v>516</v>
      </c>
      <c r="F1269" s="99">
        <v>516</v>
      </c>
      <c r="G1269" s="99">
        <v>0</v>
      </c>
    </row>
    <row r="1270" spans="1:7" x14ac:dyDescent="0.2">
      <c r="A1270" s="100">
        <v>33974</v>
      </c>
      <c r="B1270" s="99">
        <v>514.85998500000005</v>
      </c>
      <c r="C1270" s="99">
        <v>514.85998500000005</v>
      </c>
      <c r="D1270" s="99">
        <v>514.85998500000005</v>
      </c>
      <c r="E1270" s="99">
        <v>514.85998500000005</v>
      </c>
      <c r="F1270" s="99">
        <v>514.85998500000005</v>
      </c>
      <c r="G1270" s="99">
        <v>0</v>
      </c>
    </row>
    <row r="1271" spans="1:7" x14ac:dyDescent="0.2">
      <c r="A1271" s="100">
        <v>33975</v>
      </c>
      <c r="B1271" s="99">
        <v>515.080017</v>
      </c>
      <c r="C1271" s="99">
        <v>515.080017</v>
      </c>
      <c r="D1271" s="99">
        <v>515.080017</v>
      </c>
      <c r="E1271" s="99">
        <v>515.080017</v>
      </c>
      <c r="F1271" s="99">
        <v>515.080017</v>
      </c>
      <c r="G1271" s="99">
        <v>0</v>
      </c>
    </row>
    <row r="1272" spans="1:7" x14ac:dyDescent="0.2">
      <c r="A1272" s="100">
        <v>33976</v>
      </c>
      <c r="B1272" s="99">
        <v>510.57998700000002</v>
      </c>
      <c r="C1272" s="99">
        <v>510.57998700000002</v>
      </c>
      <c r="D1272" s="99">
        <v>510.57998700000002</v>
      </c>
      <c r="E1272" s="99">
        <v>510.57998700000002</v>
      </c>
      <c r="F1272" s="99">
        <v>510.57998700000002</v>
      </c>
      <c r="G1272" s="99">
        <v>0</v>
      </c>
    </row>
    <row r="1273" spans="1:7" x14ac:dyDescent="0.2">
      <c r="A1273" s="100">
        <v>33977</v>
      </c>
      <c r="B1273" s="99">
        <v>508.60998499999999</v>
      </c>
      <c r="C1273" s="99">
        <v>508.60998499999999</v>
      </c>
      <c r="D1273" s="99">
        <v>508.60998499999999</v>
      </c>
      <c r="E1273" s="99">
        <v>508.60998499999999</v>
      </c>
      <c r="F1273" s="99">
        <v>508.60998499999999</v>
      </c>
      <c r="G1273" s="99">
        <v>0</v>
      </c>
    </row>
    <row r="1274" spans="1:7" x14ac:dyDescent="0.2">
      <c r="A1274" s="100">
        <v>33980</v>
      </c>
      <c r="B1274" s="99">
        <v>510.89999399999999</v>
      </c>
      <c r="C1274" s="99">
        <v>510.89999399999999</v>
      </c>
      <c r="D1274" s="99">
        <v>510.89999399999999</v>
      </c>
      <c r="E1274" s="99">
        <v>510.89999399999999</v>
      </c>
      <c r="F1274" s="99">
        <v>510.89999399999999</v>
      </c>
      <c r="G1274" s="99">
        <v>0</v>
      </c>
    </row>
    <row r="1275" spans="1:7" x14ac:dyDescent="0.2">
      <c r="A1275" s="100">
        <v>33981</v>
      </c>
      <c r="B1275" s="99">
        <v>511.01001000000002</v>
      </c>
      <c r="C1275" s="99">
        <v>511.01001000000002</v>
      </c>
      <c r="D1275" s="99">
        <v>511.01001000000002</v>
      </c>
      <c r="E1275" s="99">
        <v>511.01001000000002</v>
      </c>
      <c r="F1275" s="99">
        <v>511.01001000000002</v>
      </c>
      <c r="G1275" s="99">
        <v>0</v>
      </c>
    </row>
    <row r="1276" spans="1:7" x14ac:dyDescent="0.2">
      <c r="A1276" s="100">
        <v>33982</v>
      </c>
      <c r="B1276" s="99">
        <v>513.40997300000004</v>
      </c>
      <c r="C1276" s="99">
        <v>513.40997300000004</v>
      </c>
      <c r="D1276" s="99">
        <v>513.40997300000004</v>
      </c>
      <c r="E1276" s="99">
        <v>513.40997300000004</v>
      </c>
      <c r="F1276" s="99">
        <v>513.40997300000004</v>
      </c>
      <c r="G1276" s="99">
        <v>0</v>
      </c>
    </row>
    <row r="1277" spans="1:7" x14ac:dyDescent="0.2">
      <c r="A1277" s="100">
        <v>33983</v>
      </c>
      <c r="B1277" s="99">
        <v>516.85998500000005</v>
      </c>
      <c r="C1277" s="99">
        <v>516.85998500000005</v>
      </c>
      <c r="D1277" s="99">
        <v>516.85998500000005</v>
      </c>
      <c r="E1277" s="99">
        <v>516.85998500000005</v>
      </c>
      <c r="F1277" s="99">
        <v>516.85998500000005</v>
      </c>
      <c r="G1277" s="99">
        <v>0</v>
      </c>
    </row>
    <row r="1278" spans="1:7" x14ac:dyDescent="0.2">
      <c r="A1278" s="100">
        <v>33984</v>
      </c>
      <c r="B1278" s="99">
        <v>518.34997599999997</v>
      </c>
      <c r="C1278" s="99">
        <v>518.34997599999997</v>
      </c>
      <c r="D1278" s="99">
        <v>518.34997599999997</v>
      </c>
      <c r="E1278" s="99">
        <v>518.34997599999997</v>
      </c>
      <c r="F1278" s="99">
        <v>518.34997599999997</v>
      </c>
      <c r="G1278" s="99">
        <v>0</v>
      </c>
    </row>
    <row r="1279" spans="1:7" x14ac:dyDescent="0.2">
      <c r="A1279" s="100">
        <v>33987</v>
      </c>
      <c r="B1279" s="99">
        <v>517.97997999999995</v>
      </c>
      <c r="C1279" s="99">
        <v>517.97997999999995</v>
      </c>
      <c r="D1279" s="99">
        <v>517.97997999999995</v>
      </c>
      <c r="E1279" s="99">
        <v>517.97997999999995</v>
      </c>
      <c r="F1279" s="99">
        <v>517.97997999999995</v>
      </c>
      <c r="G1279" s="99">
        <v>0</v>
      </c>
    </row>
    <row r="1280" spans="1:7" x14ac:dyDescent="0.2">
      <c r="A1280" s="100">
        <v>33988</v>
      </c>
      <c r="B1280" s="99">
        <v>515.96997099999999</v>
      </c>
      <c r="C1280" s="99">
        <v>515.96997099999999</v>
      </c>
      <c r="D1280" s="99">
        <v>515.96997099999999</v>
      </c>
      <c r="E1280" s="99">
        <v>515.96997099999999</v>
      </c>
      <c r="F1280" s="99">
        <v>515.96997099999999</v>
      </c>
      <c r="G1280" s="99">
        <v>0</v>
      </c>
    </row>
    <row r="1281" spans="1:7" x14ac:dyDescent="0.2">
      <c r="A1281" s="100">
        <v>33989</v>
      </c>
      <c r="B1281" s="99">
        <v>513.88000499999998</v>
      </c>
      <c r="C1281" s="99">
        <v>513.88000499999998</v>
      </c>
      <c r="D1281" s="99">
        <v>513.88000499999998</v>
      </c>
      <c r="E1281" s="99">
        <v>513.88000499999998</v>
      </c>
      <c r="F1281" s="99">
        <v>513.88000499999998</v>
      </c>
      <c r="G1281" s="99">
        <v>0</v>
      </c>
    </row>
    <row r="1282" spans="1:7" x14ac:dyDescent="0.2">
      <c r="A1282" s="100">
        <v>33990</v>
      </c>
      <c r="B1282" s="99">
        <v>516.40002400000003</v>
      </c>
      <c r="C1282" s="99">
        <v>516.40002400000003</v>
      </c>
      <c r="D1282" s="99">
        <v>516.40002400000003</v>
      </c>
      <c r="E1282" s="99">
        <v>516.40002400000003</v>
      </c>
      <c r="F1282" s="99">
        <v>516.40002400000003</v>
      </c>
      <c r="G1282" s="99">
        <v>0</v>
      </c>
    </row>
    <row r="1283" spans="1:7" x14ac:dyDescent="0.2">
      <c r="A1283" s="100">
        <v>33991</v>
      </c>
      <c r="B1283" s="99">
        <v>517.13000499999998</v>
      </c>
      <c r="C1283" s="99">
        <v>517.13000499999998</v>
      </c>
      <c r="D1283" s="99">
        <v>517.13000499999998</v>
      </c>
      <c r="E1283" s="99">
        <v>517.13000499999998</v>
      </c>
      <c r="F1283" s="99">
        <v>517.13000499999998</v>
      </c>
      <c r="G1283" s="99">
        <v>0</v>
      </c>
    </row>
    <row r="1284" spans="1:7" x14ac:dyDescent="0.2">
      <c r="A1284" s="100">
        <v>33994</v>
      </c>
      <c r="B1284" s="99">
        <v>521.86999500000002</v>
      </c>
      <c r="C1284" s="99">
        <v>521.86999500000002</v>
      </c>
      <c r="D1284" s="99">
        <v>521.86999500000002</v>
      </c>
      <c r="E1284" s="99">
        <v>521.86999500000002</v>
      </c>
      <c r="F1284" s="99">
        <v>521.86999500000002</v>
      </c>
      <c r="G1284" s="99">
        <v>0</v>
      </c>
    </row>
    <row r="1285" spans="1:7" x14ac:dyDescent="0.2">
      <c r="A1285" s="100">
        <v>33995</v>
      </c>
      <c r="B1285" s="99">
        <v>521.85998500000005</v>
      </c>
      <c r="C1285" s="99">
        <v>521.85998500000005</v>
      </c>
      <c r="D1285" s="99">
        <v>521.85998500000005</v>
      </c>
      <c r="E1285" s="99">
        <v>521.85998500000005</v>
      </c>
      <c r="F1285" s="99">
        <v>521.85998500000005</v>
      </c>
      <c r="G1285" s="99">
        <v>0</v>
      </c>
    </row>
    <row r="1286" spans="1:7" x14ac:dyDescent="0.2">
      <c r="A1286" s="100">
        <v>33996</v>
      </c>
      <c r="B1286" s="99">
        <v>519.67999299999997</v>
      </c>
      <c r="C1286" s="99">
        <v>519.67999299999997</v>
      </c>
      <c r="D1286" s="99">
        <v>519.67999299999997</v>
      </c>
      <c r="E1286" s="99">
        <v>519.67999299999997</v>
      </c>
      <c r="F1286" s="99">
        <v>519.67999299999997</v>
      </c>
      <c r="G1286" s="99">
        <v>0</v>
      </c>
    </row>
    <row r="1287" spans="1:7" x14ac:dyDescent="0.2">
      <c r="A1287" s="100">
        <v>33997</v>
      </c>
      <c r="B1287" s="99">
        <v>520.330017</v>
      </c>
      <c r="C1287" s="99">
        <v>520.330017</v>
      </c>
      <c r="D1287" s="99">
        <v>520.330017</v>
      </c>
      <c r="E1287" s="99">
        <v>520.330017</v>
      </c>
      <c r="F1287" s="99">
        <v>520.330017</v>
      </c>
      <c r="G1287" s="99">
        <v>0</v>
      </c>
    </row>
    <row r="1288" spans="1:7" x14ac:dyDescent="0.2">
      <c r="A1288" s="100">
        <v>33998</v>
      </c>
      <c r="B1288" s="99">
        <v>520.48999000000003</v>
      </c>
      <c r="C1288" s="99">
        <v>520.48999000000003</v>
      </c>
      <c r="D1288" s="99">
        <v>520.48999000000003</v>
      </c>
      <c r="E1288" s="99">
        <v>520.48999000000003</v>
      </c>
      <c r="F1288" s="99">
        <v>520.48999000000003</v>
      </c>
      <c r="G1288" s="99">
        <v>0</v>
      </c>
    </row>
    <row r="1289" spans="1:7" x14ac:dyDescent="0.2">
      <c r="A1289" s="100">
        <v>34001</v>
      </c>
      <c r="B1289" s="99">
        <v>525.03002900000001</v>
      </c>
      <c r="C1289" s="99">
        <v>525.03002900000001</v>
      </c>
      <c r="D1289" s="99">
        <v>525.03002900000001</v>
      </c>
      <c r="E1289" s="99">
        <v>525.03002900000001</v>
      </c>
      <c r="F1289" s="99">
        <v>525.03002900000001</v>
      </c>
      <c r="G1289" s="99">
        <v>0</v>
      </c>
    </row>
    <row r="1290" spans="1:7" x14ac:dyDescent="0.2">
      <c r="A1290" s="100">
        <v>34002</v>
      </c>
      <c r="B1290" s="99">
        <v>525.21997099999999</v>
      </c>
      <c r="C1290" s="99">
        <v>525.21997099999999</v>
      </c>
      <c r="D1290" s="99">
        <v>525.21997099999999</v>
      </c>
      <c r="E1290" s="99">
        <v>525.21997099999999</v>
      </c>
      <c r="F1290" s="99">
        <v>525.21997099999999</v>
      </c>
      <c r="G1290" s="99">
        <v>0</v>
      </c>
    </row>
    <row r="1291" spans="1:7" x14ac:dyDescent="0.2">
      <c r="A1291" s="100">
        <v>34003</v>
      </c>
      <c r="B1291" s="99">
        <v>530.75</v>
      </c>
      <c r="C1291" s="99">
        <v>530.75</v>
      </c>
      <c r="D1291" s="99">
        <v>530.75</v>
      </c>
      <c r="E1291" s="99">
        <v>530.75</v>
      </c>
      <c r="F1291" s="99">
        <v>530.75</v>
      </c>
      <c r="G1291" s="99">
        <v>0</v>
      </c>
    </row>
    <row r="1292" spans="1:7" x14ac:dyDescent="0.2">
      <c r="A1292" s="100">
        <v>34004</v>
      </c>
      <c r="B1292" s="99">
        <v>533.89001499999995</v>
      </c>
      <c r="C1292" s="99">
        <v>533.89001499999995</v>
      </c>
      <c r="D1292" s="99">
        <v>533.89001499999995</v>
      </c>
      <c r="E1292" s="99">
        <v>533.89001499999995</v>
      </c>
      <c r="F1292" s="99">
        <v>533.89001499999995</v>
      </c>
      <c r="G1292" s="99">
        <v>0</v>
      </c>
    </row>
    <row r="1293" spans="1:7" x14ac:dyDescent="0.2">
      <c r="A1293" s="100">
        <v>34005</v>
      </c>
      <c r="B1293" s="99">
        <v>533.19000200000005</v>
      </c>
      <c r="C1293" s="99">
        <v>533.19000200000005</v>
      </c>
      <c r="D1293" s="99">
        <v>533.19000200000005</v>
      </c>
      <c r="E1293" s="99">
        <v>533.19000200000005</v>
      </c>
      <c r="F1293" s="99">
        <v>533.19000200000005</v>
      </c>
      <c r="G1293" s="99">
        <v>0</v>
      </c>
    </row>
    <row r="1294" spans="1:7" x14ac:dyDescent="0.2">
      <c r="A1294" s="100">
        <v>34008</v>
      </c>
      <c r="B1294" s="99">
        <v>532.13000499999998</v>
      </c>
      <c r="C1294" s="99">
        <v>532.13000499999998</v>
      </c>
      <c r="D1294" s="99">
        <v>532.13000499999998</v>
      </c>
      <c r="E1294" s="99">
        <v>532.13000499999998</v>
      </c>
      <c r="F1294" s="99">
        <v>532.13000499999998</v>
      </c>
      <c r="G1294" s="99">
        <v>0</v>
      </c>
    </row>
    <row r="1295" spans="1:7" x14ac:dyDescent="0.2">
      <c r="A1295" s="100">
        <v>34009</v>
      </c>
      <c r="B1295" s="99">
        <v>529.26000999999997</v>
      </c>
      <c r="C1295" s="99">
        <v>529.26000999999997</v>
      </c>
      <c r="D1295" s="99">
        <v>529.26000999999997</v>
      </c>
      <c r="E1295" s="99">
        <v>529.26000999999997</v>
      </c>
      <c r="F1295" s="99">
        <v>529.26000999999997</v>
      </c>
      <c r="G1295" s="99">
        <v>0</v>
      </c>
    </row>
    <row r="1296" spans="1:7" x14ac:dyDescent="0.2">
      <c r="A1296" s="100">
        <v>34010</v>
      </c>
      <c r="B1296" s="99">
        <v>530.35998500000005</v>
      </c>
      <c r="C1296" s="99">
        <v>530.35998500000005</v>
      </c>
      <c r="D1296" s="99">
        <v>530.35998500000005</v>
      </c>
      <c r="E1296" s="99">
        <v>530.35998500000005</v>
      </c>
      <c r="F1296" s="99">
        <v>530.35998500000005</v>
      </c>
      <c r="G1296" s="99">
        <v>0</v>
      </c>
    </row>
    <row r="1297" spans="1:7" x14ac:dyDescent="0.2">
      <c r="A1297" s="100">
        <v>34011</v>
      </c>
      <c r="B1297" s="99">
        <v>532.07000700000003</v>
      </c>
      <c r="C1297" s="99">
        <v>532.07000700000003</v>
      </c>
      <c r="D1297" s="99">
        <v>532.07000700000003</v>
      </c>
      <c r="E1297" s="99">
        <v>532.07000700000003</v>
      </c>
      <c r="F1297" s="99">
        <v>532.07000700000003</v>
      </c>
      <c r="G1297" s="99">
        <v>0</v>
      </c>
    </row>
    <row r="1298" spans="1:7" x14ac:dyDescent="0.2">
      <c r="A1298" s="100">
        <v>34012</v>
      </c>
      <c r="B1298" s="99">
        <v>528.52002000000005</v>
      </c>
      <c r="C1298" s="99">
        <v>528.52002000000005</v>
      </c>
      <c r="D1298" s="99">
        <v>528.52002000000005</v>
      </c>
      <c r="E1298" s="99">
        <v>528.52002000000005</v>
      </c>
      <c r="F1298" s="99">
        <v>528.52002000000005</v>
      </c>
      <c r="G1298" s="99">
        <v>0</v>
      </c>
    </row>
    <row r="1299" spans="1:7" x14ac:dyDescent="0.2">
      <c r="A1299" s="100">
        <v>34016</v>
      </c>
      <c r="B1299" s="99">
        <v>515.919983</v>
      </c>
      <c r="C1299" s="99">
        <v>515.919983</v>
      </c>
      <c r="D1299" s="99">
        <v>515.919983</v>
      </c>
      <c r="E1299" s="99">
        <v>515.919983</v>
      </c>
      <c r="F1299" s="99">
        <v>515.919983</v>
      </c>
      <c r="G1299" s="99">
        <v>0</v>
      </c>
    </row>
    <row r="1300" spans="1:7" x14ac:dyDescent="0.2">
      <c r="A1300" s="100">
        <v>34017</v>
      </c>
      <c r="B1300" s="99">
        <v>515.21997099999999</v>
      </c>
      <c r="C1300" s="99">
        <v>515.21997099999999</v>
      </c>
      <c r="D1300" s="99">
        <v>515.21997099999999</v>
      </c>
      <c r="E1300" s="99">
        <v>515.21997099999999</v>
      </c>
      <c r="F1300" s="99">
        <v>515.21997099999999</v>
      </c>
      <c r="G1300" s="99">
        <v>0</v>
      </c>
    </row>
    <row r="1301" spans="1:7" x14ac:dyDescent="0.2">
      <c r="A1301" s="100">
        <v>34018</v>
      </c>
      <c r="B1301" s="99">
        <v>513.59002699999996</v>
      </c>
      <c r="C1301" s="99">
        <v>513.59002699999996</v>
      </c>
      <c r="D1301" s="99">
        <v>513.59002699999996</v>
      </c>
      <c r="E1301" s="99">
        <v>513.59002699999996</v>
      </c>
      <c r="F1301" s="99">
        <v>513.59002699999996</v>
      </c>
      <c r="G1301" s="99">
        <v>0</v>
      </c>
    </row>
    <row r="1302" spans="1:7" x14ac:dyDescent="0.2">
      <c r="A1302" s="100">
        <v>34019</v>
      </c>
      <c r="B1302" s="99">
        <v>516.36999500000002</v>
      </c>
      <c r="C1302" s="99">
        <v>516.36999500000002</v>
      </c>
      <c r="D1302" s="99">
        <v>516.36999500000002</v>
      </c>
      <c r="E1302" s="99">
        <v>516.36999500000002</v>
      </c>
      <c r="F1302" s="99">
        <v>516.36999500000002</v>
      </c>
      <c r="G1302" s="99">
        <v>0</v>
      </c>
    </row>
    <row r="1303" spans="1:7" x14ac:dyDescent="0.2">
      <c r="A1303" s="100">
        <v>34022</v>
      </c>
      <c r="B1303" s="99">
        <v>517.70001200000002</v>
      </c>
      <c r="C1303" s="99">
        <v>517.70001200000002</v>
      </c>
      <c r="D1303" s="99">
        <v>517.70001200000002</v>
      </c>
      <c r="E1303" s="99">
        <v>517.70001200000002</v>
      </c>
      <c r="F1303" s="99">
        <v>517.70001200000002</v>
      </c>
      <c r="G1303" s="99">
        <v>0</v>
      </c>
    </row>
    <row r="1304" spans="1:7" x14ac:dyDescent="0.2">
      <c r="A1304" s="100">
        <v>34023</v>
      </c>
      <c r="B1304" s="99">
        <v>517.29998799999998</v>
      </c>
      <c r="C1304" s="99">
        <v>517.29998799999998</v>
      </c>
      <c r="D1304" s="99">
        <v>517.29998799999998</v>
      </c>
      <c r="E1304" s="99">
        <v>517.29998799999998</v>
      </c>
      <c r="F1304" s="99">
        <v>517.29998799999998</v>
      </c>
      <c r="G1304" s="99">
        <v>0</v>
      </c>
    </row>
    <row r="1305" spans="1:7" x14ac:dyDescent="0.2">
      <c r="A1305" s="100">
        <v>34024</v>
      </c>
      <c r="B1305" s="99">
        <v>524.55999799999995</v>
      </c>
      <c r="C1305" s="99">
        <v>524.55999799999995</v>
      </c>
      <c r="D1305" s="99">
        <v>524.55999799999995</v>
      </c>
      <c r="E1305" s="99">
        <v>524.55999799999995</v>
      </c>
      <c r="F1305" s="99">
        <v>524.55999799999995</v>
      </c>
      <c r="G1305" s="99">
        <v>0</v>
      </c>
    </row>
    <row r="1306" spans="1:7" x14ac:dyDescent="0.2">
      <c r="A1306" s="100">
        <v>34025</v>
      </c>
      <c r="B1306" s="99">
        <v>526.32000700000003</v>
      </c>
      <c r="C1306" s="99">
        <v>526.32000700000003</v>
      </c>
      <c r="D1306" s="99">
        <v>526.32000700000003</v>
      </c>
      <c r="E1306" s="99">
        <v>526.32000700000003</v>
      </c>
      <c r="F1306" s="99">
        <v>526.32000700000003</v>
      </c>
      <c r="G1306" s="99">
        <v>0</v>
      </c>
    </row>
    <row r="1307" spans="1:7" x14ac:dyDescent="0.2">
      <c r="A1307" s="100">
        <v>34026</v>
      </c>
      <c r="B1307" s="99">
        <v>527.59002699999996</v>
      </c>
      <c r="C1307" s="99">
        <v>527.59002699999996</v>
      </c>
      <c r="D1307" s="99">
        <v>527.59002699999996</v>
      </c>
      <c r="E1307" s="99">
        <v>527.59002699999996</v>
      </c>
      <c r="F1307" s="99">
        <v>527.59002699999996</v>
      </c>
      <c r="G1307" s="99">
        <v>0</v>
      </c>
    </row>
    <row r="1308" spans="1:7" x14ac:dyDescent="0.2">
      <c r="A1308" s="100">
        <v>34029</v>
      </c>
      <c r="B1308" s="99">
        <v>526.07000700000003</v>
      </c>
      <c r="C1308" s="99">
        <v>526.07000700000003</v>
      </c>
      <c r="D1308" s="99">
        <v>526.07000700000003</v>
      </c>
      <c r="E1308" s="99">
        <v>526.07000700000003</v>
      </c>
      <c r="F1308" s="99">
        <v>526.07000700000003</v>
      </c>
      <c r="G1308" s="99">
        <v>0</v>
      </c>
    </row>
    <row r="1309" spans="1:7" x14ac:dyDescent="0.2">
      <c r="A1309" s="100">
        <v>34030</v>
      </c>
      <c r="B1309" s="99">
        <v>533.21002199999998</v>
      </c>
      <c r="C1309" s="99">
        <v>533.21002199999998</v>
      </c>
      <c r="D1309" s="99">
        <v>533.21002199999998</v>
      </c>
      <c r="E1309" s="99">
        <v>533.21002199999998</v>
      </c>
      <c r="F1309" s="99">
        <v>533.21002199999998</v>
      </c>
      <c r="G1309" s="99">
        <v>0</v>
      </c>
    </row>
    <row r="1310" spans="1:7" x14ac:dyDescent="0.2">
      <c r="A1310" s="100">
        <v>34031</v>
      </c>
      <c r="B1310" s="99">
        <v>534.95001200000002</v>
      </c>
      <c r="C1310" s="99">
        <v>534.95001200000002</v>
      </c>
      <c r="D1310" s="99">
        <v>534.95001200000002</v>
      </c>
      <c r="E1310" s="99">
        <v>534.95001200000002</v>
      </c>
      <c r="F1310" s="99">
        <v>534.95001200000002</v>
      </c>
      <c r="G1310" s="99">
        <v>0</v>
      </c>
    </row>
    <row r="1311" spans="1:7" x14ac:dyDescent="0.2">
      <c r="A1311" s="100">
        <v>34032</v>
      </c>
      <c r="B1311" s="99">
        <v>532.71997099999999</v>
      </c>
      <c r="C1311" s="99">
        <v>532.71997099999999</v>
      </c>
      <c r="D1311" s="99">
        <v>532.71997099999999</v>
      </c>
      <c r="E1311" s="99">
        <v>532.71997099999999</v>
      </c>
      <c r="F1311" s="99">
        <v>532.71997099999999</v>
      </c>
      <c r="G1311" s="99">
        <v>0</v>
      </c>
    </row>
    <row r="1312" spans="1:7" x14ac:dyDescent="0.2">
      <c r="A1312" s="100">
        <v>34033</v>
      </c>
      <c r="B1312" s="99">
        <v>531.36999500000002</v>
      </c>
      <c r="C1312" s="99">
        <v>531.36999500000002</v>
      </c>
      <c r="D1312" s="99">
        <v>531.36999500000002</v>
      </c>
      <c r="E1312" s="99">
        <v>531.36999500000002</v>
      </c>
      <c r="F1312" s="99">
        <v>531.36999500000002</v>
      </c>
      <c r="G1312" s="99">
        <v>0</v>
      </c>
    </row>
    <row r="1313" spans="1:7" x14ac:dyDescent="0.2">
      <c r="A1313" s="100">
        <v>34036</v>
      </c>
      <c r="B1313" s="99">
        <v>541.669983</v>
      </c>
      <c r="C1313" s="99">
        <v>541.669983</v>
      </c>
      <c r="D1313" s="99">
        <v>541.669983</v>
      </c>
      <c r="E1313" s="99">
        <v>541.669983</v>
      </c>
      <c r="F1313" s="99">
        <v>541.669983</v>
      </c>
      <c r="G1313" s="99">
        <v>0</v>
      </c>
    </row>
    <row r="1314" spans="1:7" x14ac:dyDescent="0.2">
      <c r="A1314" s="100">
        <v>34037</v>
      </c>
      <c r="B1314" s="99">
        <v>541.42999299999997</v>
      </c>
      <c r="C1314" s="99">
        <v>541.42999299999997</v>
      </c>
      <c r="D1314" s="99">
        <v>541.42999299999997</v>
      </c>
      <c r="E1314" s="99">
        <v>541.42999299999997</v>
      </c>
      <c r="F1314" s="99">
        <v>541.42999299999997</v>
      </c>
      <c r="G1314" s="99">
        <v>0</v>
      </c>
    </row>
    <row r="1315" spans="1:7" x14ac:dyDescent="0.2">
      <c r="A1315" s="100">
        <v>34038</v>
      </c>
      <c r="B1315" s="99">
        <v>543.72997999999995</v>
      </c>
      <c r="C1315" s="99">
        <v>543.72997999999995</v>
      </c>
      <c r="D1315" s="99">
        <v>543.72997999999995</v>
      </c>
      <c r="E1315" s="99">
        <v>543.72997999999995</v>
      </c>
      <c r="F1315" s="99">
        <v>543.72997999999995</v>
      </c>
      <c r="G1315" s="99">
        <v>0</v>
      </c>
    </row>
    <row r="1316" spans="1:7" x14ac:dyDescent="0.2">
      <c r="A1316" s="100">
        <v>34039</v>
      </c>
      <c r="B1316" s="99">
        <v>540.64001499999995</v>
      </c>
      <c r="C1316" s="99">
        <v>540.64001499999995</v>
      </c>
      <c r="D1316" s="99">
        <v>540.64001499999995</v>
      </c>
      <c r="E1316" s="99">
        <v>540.64001499999995</v>
      </c>
      <c r="F1316" s="99">
        <v>540.64001499999995</v>
      </c>
      <c r="G1316" s="99">
        <v>0</v>
      </c>
    </row>
    <row r="1317" spans="1:7" x14ac:dyDescent="0.2">
      <c r="A1317" s="100">
        <v>34040</v>
      </c>
      <c r="B1317" s="99">
        <v>536.02002000000005</v>
      </c>
      <c r="C1317" s="99">
        <v>536.02002000000005</v>
      </c>
      <c r="D1317" s="99">
        <v>536.02002000000005</v>
      </c>
      <c r="E1317" s="99">
        <v>536.02002000000005</v>
      </c>
      <c r="F1317" s="99">
        <v>536.02002000000005</v>
      </c>
      <c r="G1317" s="99">
        <v>0</v>
      </c>
    </row>
    <row r="1318" spans="1:7" x14ac:dyDescent="0.2">
      <c r="A1318" s="100">
        <v>34043</v>
      </c>
      <c r="B1318" s="99">
        <v>537.95001200000002</v>
      </c>
      <c r="C1318" s="99">
        <v>537.95001200000002</v>
      </c>
      <c r="D1318" s="99">
        <v>537.95001200000002</v>
      </c>
      <c r="E1318" s="99">
        <v>537.95001200000002</v>
      </c>
      <c r="F1318" s="99">
        <v>537.95001200000002</v>
      </c>
      <c r="G1318" s="99">
        <v>0</v>
      </c>
    </row>
    <row r="1319" spans="1:7" x14ac:dyDescent="0.2">
      <c r="A1319" s="100">
        <v>34044</v>
      </c>
      <c r="B1319" s="99">
        <v>537.919983</v>
      </c>
      <c r="C1319" s="99">
        <v>537.919983</v>
      </c>
      <c r="D1319" s="99">
        <v>537.919983</v>
      </c>
      <c r="E1319" s="99">
        <v>537.919983</v>
      </c>
      <c r="F1319" s="99">
        <v>537.919983</v>
      </c>
      <c r="G1319" s="99">
        <v>0</v>
      </c>
    </row>
    <row r="1320" spans="1:7" x14ac:dyDescent="0.2">
      <c r="A1320" s="100">
        <v>34045</v>
      </c>
      <c r="B1320" s="99">
        <v>534.29998799999998</v>
      </c>
      <c r="C1320" s="99">
        <v>534.29998799999998</v>
      </c>
      <c r="D1320" s="99">
        <v>534.29998799999998</v>
      </c>
      <c r="E1320" s="99">
        <v>534.29998799999998</v>
      </c>
      <c r="F1320" s="99">
        <v>534.29998799999998</v>
      </c>
      <c r="G1320" s="99">
        <v>0</v>
      </c>
    </row>
    <row r="1321" spans="1:7" x14ac:dyDescent="0.2">
      <c r="A1321" s="100">
        <v>34046</v>
      </c>
      <c r="B1321" s="99">
        <v>538.57000700000003</v>
      </c>
      <c r="C1321" s="99">
        <v>538.57000700000003</v>
      </c>
      <c r="D1321" s="99">
        <v>538.57000700000003</v>
      </c>
      <c r="E1321" s="99">
        <v>538.57000700000003</v>
      </c>
      <c r="F1321" s="99">
        <v>538.57000700000003</v>
      </c>
      <c r="G1321" s="99">
        <v>0</v>
      </c>
    </row>
    <row r="1322" spans="1:7" x14ac:dyDescent="0.2">
      <c r="A1322" s="100">
        <v>34047</v>
      </c>
      <c r="B1322" s="99">
        <v>536.53002900000001</v>
      </c>
      <c r="C1322" s="99">
        <v>536.53002900000001</v>
      </c>
      <c r="D1322" s="99">
        <v>536.53002900000001</v>
      </c>
      <c r="E1322" s="99">
        <v>536.53002900000001</v>
      </c>
      <c r="F1322" s="99">
        <v>536.53002900000001</v>
      </c>
      <c r="G1322" s="99">
        <v>0</v>
      </c>
    </row>
    <row r="1323" spans="1:7" x14ac:dyDescent="0.2">
      <c r="A1323" s="100">
        <v>34050</v>
      </c>
      <c r="B1323" s="99">
        <v>534.98999000000003</v>
      </c>
      <c r="C1323" s="99">
        <v>534.98999000000003</v>
      </c>
      <c r="D1323" s="99">
        <v>534.98999000000003</v>
      </c>
      <c r="E1323" s="99">
        <v>534.98999000000003</v>
      </c>
      <c r="F1323" s="99">
        <v>534.98999000000003</v>
      </c>
      <c r="G1323" s="99">
        <v>0</v>
      </c>
    </row>
    <row r="1324" spans="1:7" x14ac:dyDescent="0.2">
      <c r="A1324" s="100">
        <v>34051</v>
      </c>
      <c r="B1324" s="99">
        <v>534.84997599999997</v>
      </c>
      <c r="C1324" s="99">
        <v>534.84997599999997</v>
      </c>
      <c r="D1324" s="99">
        <v>534.84997599999997</v>
      </c>
      <c r="E1324" s="99">
        <v>534.84997599999997</v>
      </c>
      <c r="F1324" s="99">
        <v>534.84997599999997</v>
      </c>
      <c r="G1324" s="99">
        <v>0</v>
      </c>
    </row>
    <row r="1325" spans="1:7" x14ac:dyDescent="0.2">
      <c r="A1325" s="100">
        <v>34052</v>
      </c>
      <c r="B1325" s="99">
        <v>534.03002900000001</v>
      </c>
      <c r="C1325" s="99">
        <v>534.03002900000001</v>
      </c>
      <c r="D1325" s="99">
        <v>534.03002900000001</v>
      </c>
      <c r="E1325" s="99">
        <v>534.03002900000001</v>
      </c>
      <c r="F1325" s="99">
        <v>534.03002900000001</v>
      </c>
      <c r="G1325" s="99">
        <v>0</v>
      </c>
    </row>
    <row r="1326" spans="1:7" x14ac:dyDescent="0.2">
      <c r="A1326" s="100">
        <v>34053</v>
      </c>
      <c r="B1326" s="99">
        <v>537.61999500000002</v>
      </c>
      <c r="C1326" s="99">
        <v>537.61999500000002</v>
      </c>
      <c r="D1326" s="99">
        <v>537.61999500000002</v>
      </c>
      <c r="E1326" s="99">
        <v>537.61999500000002</v>
      </c>
      <c r="F1326" s="99">
        <v>537.61999500000002</v>
      </c>
      <c r="G1326" s="99">
        <v>0</v>
      </c>
    </row>
    <row r="1327" spans="1:7" x14ac:dyDescent="0.2">
      <c r="A1327" s="100">
        <v>34054</v>
      </c>
      <c r="B1327" s="99">
        <v>533.92999299999997</v>
      </c>
      <c r="C1327" s="99">
        <v>533.92999299999997</v>
      </c>
      <c r="D1327" s="99">
        <v>533.92999299999997</v>
      </c>
      <c r="E1327" s="99">
        <v>533.92999299999997</v>
      </c>
      <c r="F1327" s="99">
        <v>533.92999299999997</v>
      </c>
      <c r="G1327" s="99">
        <v>0</v>
      </c>
    </row>
    <row r="1328" spans="1:7" x14ac:dyDescent="0.2">
      <c r="A1328" s="100">
        <v>34057</v>
      </c>
      <c r="B1328" s="99">
        <v>537.59002699999996</v>
      </c>
      <c r="C1328" s="99">
        <v>537.59002699999996</v>
      </c>
      <c r="D1328" s="99">
        <v>537.59002699999996</v>
      </c>
      <c r="E1328" s="99">
        <v>537.59002699999996</v>
      </c>
      <c r="F1328" s="99">
        <v>537.59002699999996</v>
      </c>
      <c r="G1328" s="99">
        <v>0</v>
      </c>
    </row>
    <row r="1329" spans="1:7" x14ac:dyDescent="0.2">
      <c r="A1329" s="100">
        <v>34058</v>
      </c>
      <c r="B1329" s="99">
        <v>539.05999799999995</v>
      </c>
      <c r="C1329" s="99">
        <v>539.05999799999995</v>
      </c>
      <c r="D1329" s="99">
        <v>539.05999799999995</v>
      </c>
      <c r="E1329" s="99">
        <v>539.05999799999995</v>
      </c>
      <c r="F1329" s="99">
        <v>539.05999799999995</v>
      </c>
      <c r="G1329" s="99">
        <v>0</v>
      </c>
    </row>
    <row r="1330" spans="1:7" x14ac:dyDescent="0.2">
      <c r="A1330" s="100">
        <v>34059</v>
      </c>
      <c r="B1330" s="99">
        <v>538.71997099999999</v>
      </c>
      <c r="C1330" s="99">
        <v>538.71997099999999</v>
      </c>
      <c r="D1330" s="99">
        <v>538.71997099999999</v>
      </c>
      <c r="E1330" s="99">
        <v>538.71997099999999</v>
      </c>
      <c r="F1330" s="99">
        <v>538.71997099999999</v>
      </c>
      <c r="G1330" s="99">
        <v>0</v>
      </c>
    </row>
    <row r="1331" spans="1:7" x14ac:dyDescent="0.2">
      <c r="A1331" s="100">
        <v>34060</v>
      </c>
      <c r="B1331" s="99">
        <v>537.09002699999996</v>
      </c>
      <c r="C1331" s="99">
        <v>537.09002699999996</v>
      </c>
      <c r="D1331" s="99">
        <v>537.09002699999996</v>
      </c>
      <c r="E1331" s="99">
        <v>537.09002699999996</v>
      </c>
      <c r="F1331" s="99">
        <v>537.09002699999996</v>
      </c>
      <c r="G1331" s="99">
        <v>0</v>
      </c>
    </row>
    <row r="1332" spans="1:7" x14ac:dyDescent="0.2">
      <c r="A1332" s="100">
        <v>34061</v>
      </c>
      <c r="B1332" s="99">
        <v>526.71002199999998</v>
      </c>
      <c r="C1332" s="99">
        <v>526.71002199999998</v>
      </c>
      <c r="D1332" s="99">
        <v>526.71002199999998</v>
      </c>
      <c r="E1332" s="99">
        <v>526.71002199999998</v>
      </c>
      <c r="F1332" s="99">
        <v>526.71002199999998</v>
      </c>
      <c r="G1332" s="99">
        <v>0</v>
      </c>
    </row>
    <row r="1333" spans="1:7" x14ac:dyDescent="0.2">
      <c r="A1333" s="100">
        <v>34064</v>
      </c>
      <c r="B1333" s="99">
        <v>527.84997599999997</v>
      </c>
      <c r="C1333" s="99">
        <v>527.84997599999997</v>
      </c>
      <c r="D1333" s="99">
        <v>527.84997599999997</v>
      </c>
      <c r="E1333" s="99">
        <v>527.84997599999997</v>
      </c>
      <c r="F1333" s="99">
        <v>527.84997599999997</v>
      </c>
      <c r="G1333" s="99">
        <v>0</v>
      </c>
    </row>
    <row r="1334" spans="1:7" x14ac:dyDescent="0.2">
      <c r="A1334" s="100">
        <v>34065</v>
      </c>
      <c r="B1334" s="99">
        <v>526.5</v>
      </c>
      <c r="C1334" s="99">
        <v>526.5</v>
      </c>
      <c r="D1334" s="99">
        <v>526.5</v>
      </c>
      <c r="E1334" s="99">
        <v>526.5</v>
      </c>
      <c r="F1334" s="99">
        <v>526.5</v>
      </c>
      <c r="G1334" s="99">
        <v>0</v>
      </c>
    </row>
    <row r="1335" spans="1:7" x14ac:dyDescent="0.2">
      <c r="A1335" s="100">
        <v>34066</v>
      </c>
      <c r="B1335" s="99">
        <v>528.36999500000002</v>
      </c>
      <c r="C1335" s="99">
        <v>528.36999500000002</v>
      </c>
      <c r="D1335" s="99">
        <v>528.36999500000002</v>
      </c>
      <c r="E1335" s="99">
        <v>528.36999500000002</v>
      </c>
      <c r="F1335" s="99">
        <v>528.36999500000002</v>
      </c>
      <c r="G1335" s="99">
        <v>0</v>
      </c>
    </row>
    <row r="1336" spans="1:7" x14ac:dyDescent="0.2">
      <c r="A1336" s="100">
        <v>34067</v>
      </c>
      <c r="B1336" s="99">
        <v>527.34997599999997</v>
      </c>
      <c r="C1336" s="99">
        <v>527.34997599999997</v>
      </c>
      <c r="D1336" s="99">
        <v>527.34997599999997</v>
      </c>
      <c r="E1336" s="99">
        <v>527.34997599999997</v>
      </c>
      <c r="F1336" s="99">
        <v>527.34997599999997</v>
      </c>
      <c r="G1336" s="99">
        <v>0</v>
      </c>
    </row>
    <row r="1337" spans="1:7" x14ac:dyDescent="0.2">
      <c r="A1337" s="100">
        <v>34071</v>
      </c>
      <c r="B1337" s="99">
        <v>535.15002400000003</v>
      </c>
      <c r="C1337" s="99">
        <v>535.15002400000003</v>
      </c>
      <c r="D1337" s="99">
        <v>535.15002400000003</v>
      </c>
      <c r="E1337" s="99">
        <v>535.15002400000003</v>
      </c>
      <c r="F1337" s="99">
        <v>535.15002400000003</v>
      </c>
      <c r="G1337" s="99">
        <v>0</v>
      </c>
    </row>
    <row r="1338" spans="1:7" x14ac:dyDescent="0.2">
      <c r="A1338" s="100">
        <v>34072</v>
      </c>
      <c r="B1338" s="99">
        <v>536.169983</v>
      </c>
      <c r="C1338" s="99">
        <v>536.169983</v>
      </c>
      <c r="D1338" s="99">
        <v>536.169983</v>
      </c>
      <c r="E1338" s="99">
        <v>536.169983</v>
      </c>
      <c r="F1338" s="99">
        <v>536.169983</v>
      </c>
      <c r="G1338" s="99">
        <v>0</v>
      </c>
    </row>
    <row r="1339" spans="1:7" x14ac:dyDescent="0.2">
      <c r="A1339" s="100">
        <v>34073</v>
      </c>
      <c r="B1339" s="99">
        <v>535.5</v>
      </c>
      <c r="C1339" s="99">
        <v>535.5</v>
      </c>
      <c r="D1339" s="99">
        <v>535.5</v>
      </c>
      <c r="E1339" s="99">
        <v>535.5</v>
      </c>
      <c r="F1339" s="99">
        <v>535.5</v>
      </c>
      <c r="G1339" s="99">
        <v>0</v>
      </c>
    </row>
    <row r="1340" spans="1:7" x14ac:dyDescent="0.2">
      <c r="A1340" s="100">
        <v>34074</v>
      </c>
      <c r="B1340" s="99">
        <v>535.22997999999995</v>
      </c>
      <c r="C1340" s="99">
        <v>535.22997999999995</v>
      </c>
      <c r="D1340" s="99">
        <v>535.22997999999995</v>
      </c>
      <c r="E1340" s="99">
        <v>535.22997999999995</v>
      </c>
      <c r="F1340" s="99">
        <v>535.22997999999995</v>
      </c>
      <c r="G1340" s="99">
        <v>0</v>
      </c>
    </row>
    <row r="1341" spans="1:7" x14ac:dyDescent="0.2">
      <c r="A1341" s="100">
        <v>34075</v>
      </c>
      <c r="B1341" s="99">
        <v>535.88000499999998</v>
      </c>
      <c r="C1341" s="99">
        <v>535.88000499999998</v>
      </c>
      <c r="D1341" s="99">
        <v>535.88000499999998</v>
      </c>
      <c r="E1341" s="99">
        <v>535.88000499999998</v>
      </c>
      <c r="F1341" s="99">
        <v>535.88000499999998</v>
      </c>
      <c r="G1341" s="99">
        <v>0</v>
      </c>
    </row>
    <row r="1342" spans="1:7" x14ac:dyDescent="0.2">
      <c r="A1342" s="100">
        <v>34078</v>
      </c>
      <c r="B1342" s="99">
        <v>534.15997300000004</v>
      </c>
      <c r="C1342" s="99">
        <v>534.15997300000004</v>
      </c>
      <c r="D1342" s="99">
        <v>534.15997300000004</v>
      </c>
      <c r="E1342" s="99">
        <v>534.15997300000004</v>
      </c>
      <c r="F1342" s="99">
        <v>534.15997300000004</v>
      </c>
      <c r="G1342" s="99">
        <v>0</v>
      </c>
    </row>
    <row r="1343" spans="1:7" x14ac:dyDescent="0.2">
      <c r="A1343" s="100">
        <v>34079</v>
      </c>
      <c r="B1343" s="99">
        <v>531.35998500000005</v>
      </c>
      <c r="C1343" s="99">
        <v>531.35998500000005</v>
      </c>
      <c r="D1343" s="99">
        <v>531.35998500000005</v>
      </c>
      <c r="E1343" s="99">
        <v>531.35998500000005</v>
      </c>
      <c r="F1343" s="99">
        <v>531.35998500000005</v>
      </c>
      <c r="G1343" s="99">
        <v>0</v>
      </c>
    </row>
    <row r="1344" spans="1:7" x14ac:dyDescent="0.2">
      <c r="A1344" s="100">
        <v>34080</v>
      </c>
      <c r="B1344" s="99">
        <v>529.59997599999997</v>
      </c>
      <c r="C1344" s="99">
        <v>529.59997599999997</v>
      </c>
      <c r="D1344" s="99">
        <v>529.59997599999997</v>
      </c>
      <c r="E1344" s="99">
        <v>529.59997599999997</v>
      </c>
      <c r="F1344" s="99">
        <v>529.59997599999997</v>
      </c>
      <c r="G1344" s="99">
        <v>0</v>
      </c>
    </row>
    <row r="1345" spans="1:7" x14ac:dyDescent="0.2">
      <c r="A1345" s="100">
        <v>34081</v>
      </c>
      <c r="B1345" s="99">
        <v>524.85998500000005</v>
      </c>
      <c r="C1345" s="99">
        <v>524.85998500000005</v>
      </c>
      <c r="D1345" s="99">
        <v>524.85998500000005</v>
      </c>
      <c r="E1345" s="99">
        <v>524.85998500000005</v>
      </c>
      <c r="F1345" s="99">
        <v>524.85998500000005</v>
      </c>
      <c r="G1345" s="99">
        <v>0</v>
      </c>
    </row>
    <row r="1346" spans="1:7" x14ac:dyDescent="0.2">
      <c r="A1346" s="100">
        <v>34082</v>
      </c>
      <c r="B1346" s="99">
        <v>521.71997099999999</v>
      </c>
      <c r="C1346" s="99">
        <v>521.71997099999999</v>
      </c>
      <c r="D1346" s="99">
        <v>521.71997099999999</v>
      </c>
      <c r="E1346" s="99">
        <v>521.71997099999999</v>
      </c>
      <c r="F1346" s="99">
        <v>521.71997099999999</v>
      </c>
      <c r="G1346" s="99">
        <v>0</v>
      </c>
    </row>
    <row r="1347" spans="1:7" x14ac:dyDescent="0.2">
      <c r="A1347" s="100">
        <v>34085</v>
      </c>
      <c r="B1347" s="99">
        <v>517.67999299999997</v>
      </c>
      <c r="C1347" s="99">
        <v>517.67999299999997</v>
      </c>
      <c r="D1347" s="99">
        <v>517.67999299999997</v>
      </c>
      <c r="E1347" s="99">
        <v>517.67999299999997</v>
      </c>
      <c r="F1347" s="99">
        <v>517.67999299999997</v>
      </c>
      <c r="G1347" s="99">
        <v>0</v>
      </c>
    </row>
    <row r="1348" spans="1:7" x14ac:dyDescent="0.2">
      <c r="A1348" s="100">
        <v>34086</v>
      </c>
      <c r="B1348" s="99">
        <v>523.09002699999996</v>
      </c>
      <c r="C1348" s="99">
        <v>523.09002699999996</v>
      </c>
      <c r="D1348" s="99">
        <v>523.09002699999996</v>
      </c>
      <c r="E1348" s="99">
        <v>523.09002699999996</v>
      </c>
      <c r="F1348" s="99">
        <v>523.09002699999996</v>
      </c>
      <c r="G1348" s="99">
        <v>0</v>
      </c>
    </row>
    <row r="1349" spans="1:7" x14ac:dyDescent="0.2">
      <c r="A1349" s="100">
        <v>34087</v>
      </c>
      <c r="B1349" s="99">
        <v>523.09997599999997</v>
      </c>
      <c r="C1349" s="99">
        <v>523.09997599999997</v>
      </c>
      <c r="D1349" s="99">
        <v>523.09997599999997</v>
      </c>
      <c r="E1349" s="99">
        <v>523.09997599999997</v>
      </c>
      <c r="F1349" s="99">
        <v>523.09997599999997</v>
      </c>
      <c r="G1349" s="99">
        <v>0</v>
      </c>
    </row>
    <row r="1350" spans="1:7" x14ac:dyDescent="0.2">
      <c r="A1350" s="100">
        <v>34088</v>
      </c>
      <c r="B1350" s="99">
        <v>524.14001499999995</v>
      </c>
      <c r="C1350" s="99">
        <v>524.14001499999995</v>
      </c>
      <c r="D1350" s="99">
        <v>524.14001499999995</v>
      </c>
      <c r="E1350" s="99">
        <v>524.14001499999995</v>
      </c>
      <c r="F1350" s="99">
        <v>524.14001499999995</v>
      </c>
      <c r="G1350" s="99">
        <v>0</v>
      </c>
    </row>
    <row r="1351" spans="1:7" x14ac:dyDescent="0.2">
      <c r="A1351" s="100">
        <v>34089</v>
      </c>
      <c r="B1351" s="99">
        <v>525.70001200000002</v>
      </c>
      <c r="C1351" s="99">
        <v>525.70001200000002</v>
      </c>
      <c r="D1351" s="99">
        <v>525.70001200000002</v>
      </c>
      <c r="E1351" s="99">
        <v>525.70001200000002</v>
      </c>
      <c r="F1351" s="99">
        <v>525.70001200000002</v>
      </c>
      <c r="G1351" s="99">
        <v>0</v>
      </c>
    </row>
    <row r="1352" spans="1:7" x14ac:dyDescent="0.2">
      <c r="A1352" s="100">
        <v>34092</v>
      </c>
      <c r="B1352" s="99">
        <v>528.54998799999998</v>
      </c>
      <c r="C1352" s="99">
        <v>528.54998799999998</v>
      </c>
      <c r="D1352" s="99">
        <v>528.54998799999998</v>
      </c>
      <c r="E1352" s="99">
        <v>528.54998799999998</v>
      </c>
      <c r="F1352" s="99">
        <v>528.54998799999998</v>
      </c>
      <c r="G1352" s="99">
        <v>0</v>
      </c>
    </row>
    <row r="1353" spans="1:7" x14ac:dyDescent="0.2">
      <c r="A1353" s="100">
        <v>34093</v>
      </c>
      <c r="B1353" s="99">
        <v>530.59002699999996</v>
      </c>
      <c r="C1353" s="99">
        <v>530.59002699999996</v>
      </c>
      <c r="D1353" s="99">
        <v>530.59002699999996</v>
      </c>
      <c r="E1353" s="99">
        <v>530.59002699999996</v>
      </c>
      <c r="F1353" s="99">
        <v>530.59002699999996</v>
      </c>
      <c r="G1353" s="99">
        <v>0</v>
      </c>
    </row>
    <row r="1354" spans="1:7" x14ac:dyDescent="0.2">
      <c r="A1354" s="100">
        <v>34094</v>
      </c>
      <c r="B1354" s="99">
        <v>531.25</v>
      </c>
      <c r="C1354" s="99">
        <v>531.25</v>
      </c>
      <c r="D1354" s="99">
        <v>531.25</v>
      </c>
      <c r="E1354" s="99">
        <v>531.25</v>
      </c>
      <c r="F1354" s="99">
        <v>531.25</v>
      </c>
      <c r="G1354" s="99">
        <v>0</v>
      </c>
    </row>
    <row r="1355" spans="1:7" x14ac:dyDescent="0.2">
      <c r="A1355" s="100">
        <v>34095</v>
      </c>
      <c r="B1355" s="99">
        <v>529.88000499999998</v>
      </c>
      <c r="C1355" s="99">
        <v>529.88000499999998</v>
      </c>
      <c r="D1355" s="99">
        <v>529.88000499999998</v>
      </c>
      <c r="E1355" s="99">
        <v>529.88000499999998</v>
      </c>
      <c r="F1355" s="99">
        <v>529.88000499999998</v>
      </c>
      <c r="G1355" s="99">
        <v>0</v>
      </c>
    </row>
    <row r="1356" spans="1:7" x14ac:dyDescent="0.2">
      <c r="A1356" s="100">
        <v>34096</v>
      </c>
      <c r="B1356" s="99">
        <v>528.97997999999995</v>
      </c>
      <c r="C1356" s="99">
        <v>528.97997999999995</v>
      </c>
      <c r="D1356" s="99">
        <v>528.97997999999995</v>
      </c>
      <c r="E1356" s="99">
        <v>528.97997999999995</v>
      </c>
      <c r="F1356" s="99">
        <v>528.97997999999995</v>
      </c>
      <c r="G1356" s="99">
        <v>0</v>
      </c>
    </row>
    <row r="1357" spans="1:7" x14ac:dyDescent="0.2">
      <c r="A1357" s="100">
        <v>34099</v>
      </c>
      <c r="B1357" s="99">
        <v>529.85998500000005</v>
      </c>
      <c r="C1357" s="99">
        <v>529.85998500000005</v>
      </c>
      <c r="D1357" s="99">
        <v>529.85998500000005</v>
      </c>
      <c r="E1357" s="99">
        <v>529.85998500000005</v>
      </c>
      <c r="F1357" s="99">
        <v>529.85998500000005</v>
      </c>
      <c r="G1357" s="99">
        <v>0</v>
      </c>
    </row>
    <row r="1358" spans="1:7" x14ac:dyDescent="0.2">
      <c r="A1358" s="100">
        <v>34100</v>
      </c>
      <c r="B1358" s="99">
        <v>531.76000999999997</v>
      </c>
      <c r="C1358" s="99">
        <v>531.76000999999997</v>
      </c>
      <c r="D1358" s="99">
        <v>531.76000999999997</v>
      </c>
      <c r="E1358" s="99">
        <v>531.76000999999997</v>
      </c>
      <c r="F1358" s="99">
        <v>531.76000999999997</v>
      </c>
      <c r="G1358" s="99">
        <v>0</v>
      </c>
    </row>
    <row r="1359" spans="1:7" x14ac:dyDescent="0.2">
      <c r="A1359" s="100">
        <v>34101</v>
      </c>
      <c r="B1359" s="99">
        <v>532.30999799999995</v>
      </c>
      <c r="C1359" s="99">
        <v>532.30999799999995</v>
      </c>
      <c r="D1359" s="99">
        <v>532.30999799999995</v>
      </c>
      <c r="E1359" s="99">
        <v>532.30999799999995</v>
      </c>
      <c r="F1359" s="99">
        <v>532.30999799999995</v>
      </c>
      <c r="G1359" s="99">
        <v>0</v>
      </c>
    </row>
    <row r="1360" spans="1:7" x14ac:dyDescent="0.2">
      <c r="A1360" s="100">
        <v>34102</v>
      </c>
      <c r="B1360" s="99">
        <v>525.67999299999997</v>
      </c>
      <c r="C1360" s="99">
        <v>525.67999299999997</v>
      </c>
      <c r="D1360" s="99">
        <v>525.67999299999997</v>
      </c>
      <c r="E1360" s="99">
        <v>525.67999299999997</v>
      </c>
      <c r="F1360" s="99">
        <v>525.67999299999997</v>
      </c>
      <c r="G1360" s="99">
        <v>0</v>
      </c>
    </row>
    <row r="1361" spans="1:7" x14ac:dyDescent="0.2">
      <c r="A1361" s="100">
        <v>34103</v>
      </c>
      <c r="B1361" s="99">
        <v>526.36999500000002</v>
      </c>
      <c r="C1361" s="99">
        <v>526.36999500000002</v>
      </c>
      <c r="D1361" s="99">
        <v>526.36999500000002</v>
      </c>
      <c r="E1361" s="99">
        <v>526.36999500000002</v>
      </c>
      <c r="F1361" s="99">
        <v>526.36999500000002</v>
      </c>
      <c r="G1361" s="99">
        <v>0</v>
      </c>
    </row>
    <row r="1362" spans="1:7" x14ac:dyDescent="0.2">
      <c r="A1362" s="100">
        <v>34106</v>
      </c>
      <c r="B1362" s="99">
        <v>527.46997099999999</v>
      </c>
      <c r="C1362" s="99">
        <v>527.46997099999999</v>
      </c>
      <c r="D1362" s="99">
        <v>527.46997099999999</v>
      </c>
      <c r="E1362" s="99">
        <v>527.46997099999999</v>
      </c>
      <c r="F1362" s="99">
        <v>527.46997099999999</v>
      </c>
      <c r="G1362" s="99">
        <v>0</v>
      </c>
    </row>
    <row r="1363" spans="1:7" x14ac:dyDescent="0.2">
      <c r="A1363" s="100">
        <v>34107</v>
      </c>
      <c r="B1363" s="99">
        <v>527.48999000000003</v>
      </c>
      <c r="C1363" s="99">
        <v>527.48999000000003</v>
      </c>
      <c r="D1363" s="99">
        <v>527.48999000000003</v>
      </c>
      <c r="E1363" s="99">
        <v>527.48999000000003</v>
      </c>
      <c r="F1363" s="99">
        <v>527.48999000000003</v>
      </c>
      <c r="G1363" s="99">
        <v>0</v>
      </c>
    </row>
    <row r="1364" spans="1:7" x14ac:dyDescent="0.2">
      <c r="A1364" s="100">
        <v>34108</v>
      </c>
      <c r="B1364" s="99">
        <v>536.20001200000002</v>
      </c>
      <c r="C1364" s="99">
        <v>536.20001200000002</v>
      </c>
      <c r="D1364" s="99">
        <v>536.20001200000002</v>
      </c>
      <c r="E1364" s="99">
        <v>536.20001200000002</v>
      </c>
      <c r="F1364" s="99">
        <v>536.20001200000002</v>
      </c>
      <c r="G1364" s="99">
        <v>0</v>
      </c>
    </row>
    <row r="1365" spans="1:7" x14ac:dyDescent="0.2">
      <c r="A1365" s="100">
        <v>34109</v>
      </c>
      <c r="B1365" s="99">
        <v>539.84002699999996</v>
      </c>
      <c r="C1365" s="99">
        <v>539.84002699999996</v>
      </c>
      <c r="D1365" s="99">
        <v>539.84002699999996</v>
      </c>
      <c r="E1365" s="99">
        <v>539.84002699999996</v>
      </c>
      <c r="F1365" s="99">
        <v>539.84002699999996</v>
      </c>
      <c r="G1365" s="99">
        <v>0</v>
      </c>
    </row>
    <row r="1366" spans="1:7" x14ac:dyDescent="0.2">
      <c r="A1366" s="100">
        <v>34110</v>
      </c>
      <c r="B1366" s="99">
        <v>534.15997300000004</v>
      </c>
      <c r="C1366" s="99">
        <v>534.15997300000004</v>
      </c>
      <c r="D1366" s="99">
        <v>534.15997300000004</v>
      </c>
      <c r="E1366" s="99">
        <v>534.15997300000004</v>
      </c>
      <c r="F1366" s="99">
        <v>534.15997300000004</v>
      </c>
      <c r="G1366" s="99">
        <v>0</v>
      </c>
    </row>
    <row r="1367" spans="1:7" x14ac:dyDescent="0.2">
      <c r="A1367" s="100">
        <v>34113</v>
      </c>
      <c r="B1367" s="99">
        <v>536.86999500000002</v>
      </c>
      <c r="C1367" s="99">
        <v>536.86999500000002</v>
      </c>
      <c r="D1367" s="99">
        <v>536.86999500000002</v>
      </c>
      <c r="E1367" s="99">
        <v>536.86999500000002</v>
      </c>
      <c r="F1367" s="99">
        <v>536.86999500000002</v>
      </c>
      <c r="G1367" s="99">
        <v>0</v>
      </c>
    </row>
    <row r="1368" spans="1:7" x14ac:dyDescent="0.2">
      <c r="A1368" s="100">
        <v>34114</v>
      </c>
      <c r="B1368" s="99">
        <v>538.02002000000005</v>
      </c>
      <c r="C1368" s="99">
        <v>538.02002000000005</v>
      </c>
      <c r="D1368" s="99">
        <v>538.02002000000005</v>
      </c>
      <c r="E1368" s="99">
        <v>538.02002000000005</v>
      </c>
      <c r="F1368" s="99">
        <v>538.02002000000005</v>
      </c>
      <c r="G1368" s="99">
        <v>0</v>
      </c>
    </row>
    <row r="1369" spans="1:7" x14ac:dyDescent="0.2">
      <c r="A1369" s="100">
        <v>34115</v>
      </c>
      <c r="B1369" s="99">
        <v>543.53997800000002</v>
      </c>
      <c r="C1369" s="99">
        <v>543.53997800000002</v>
      </c>
      <c r="D1369" s="99">
        <v>543.53997800000002</v>
      </c>
      <c r="E1369" s="99">
        <v>543.53997800000002</v>
      </c>
      <c r="F1369" s="99">
        <v>543.53997800000002</v>
      </c>
      <c r="G1369" s="99">
        <v>0</v>
      </c>
    </row>
    <row r="1370" spans="1:7" x14ac:dyDescent="0.2">
      <c r="A1370" s="100">
        <v>34116</v>
      </c>
      <c r="B1370" s="99">
        <v>542.32000700000003</v>
      </c>
      <c r="C1370" s="99">
        <v>542.32000700000003</v>
      </c>
      <c r="D1370" s="99">
        <v>542.32000700000003</v>
      </c>
      <c r="E1370" s="99">
        <v>542.32000700000003</v>
      </c>
      <c r="F1370" s="99">
        <v>542.32000700000003</v>
      </c>
      <c r="G1370" s="99">
        <v>0</v>
      </c>
    </row>
    <row r="1371" spans="1:7" x14ac:dyDescent="0.2">
      <c r="A1371" s="100">
        <v>34117</v>
      </c>
      <c r="B1371" s="99">
        <v>539.76000999999997</v>
      </c>
      <c r="C1371" s="99">
        <v>539.76000999999997</v>
      </c>
      <c r="D1371" s="99">
        <v>539.76000999999997</v>
      </c>
      <c r="E1371" s="99">
        <v>539.76000999999997</v>
      </c>
      <c r="F1371" s="99">
        <v>539.76000999999997</v>
      </c>
      <c r="G1371" s="99">
        <v>0</v>
      </c>
    </row>
    <row r="1372" spans="1:7" x14ac:dyDescent="0.2">
      <c r="A1372" s="100">
        <v>34121</v>
      </c>
      <c r="B1372" s="99">
        <v>544.20001200000002</v>
      </c>
      <c r="C1372" s="99">
        <v>544.20001200000002</v>
      </c>
      <c r="D1372" s="99">
        <v>544.20001200000002</v>
      </c>
      <c r="E1372" s="99">
        <v>544.20001200000002</v>
      </c>
      <c r="F1372" s="99">
        <v>544.20001200000002</v>
      </c>
      <c r="G1372" s="99">
        <v>0</v>
      </c>
    </row>
    <row r="1373" spans="1:7" x14ac:dyDescent="0.2">
      <c r="A1373" s="100">
        <v>34122</v>
      </c>
      <c r="B1373" s="99">
        <v>544.40997300000004</v>
      </c>
      <c r="C1373" s="99">
        <v>544.40997300000004</v>
      </c>
      <c r="D1373" s="99">
        <v>544.40997300000004</v>
      </c>
      <c r="E1373" s="99">
        <v>544.40997300000004</v>
      </c>
      <c r="F1373" s="99">
        <v>544.40997300000004</v>
      </c>
      <c r="G1373" s="99">
        <v>0</v>
      </c>
    </row>
    <row r="1374" spans="1:7" x14ac:dyDescent="0.2">
      <c r="A1374" s="100">
        <v>34123</v>
      </c>
      <c r="B1374" s="99">
        <v>542.82000700000003</v>
      </c>
      <c r="C1374" s="99">
        <v>542.82000700000003</v>
      </c>
      <c r="D1374" s="99">
        <v>542.82000700000003</v>
      </c>
      <c r="E1374" s="99">
        <v>542.82000700000003</v>
      </c>
      <c r="F1374" s="99">
        <v>542.82000700000003</v>
      </c>
      <c r="G1374" s="99">
        <v>0</v>
      </c>
    </row>
    <row r="1375" spans="1:7" x14ac:dyDescent="0.2">
      <c r="A1375" s="100">
        <v>34124</v>
      </c>
      <c r="B1375" s="99">
        <v>539.92999299999997</v>
      </c>
      <c r="C1375" s="99">
        <v>539.92999299999997</v>
      </c>
      <c r="D1375" s="99">
        <v>539.92999299999997</v>
      </c>
      <c r="E1375" s="99">
        <v>539.92999299999997</v>
      </c>
      <c r="F1375" s="99">
        <v>539.92999299999997</v>
      </c>
      <c r="G1375" s="99">
        <v>0</v>
      </c>
    </row>
    <row r="1376" spans="1:7" x14ac:dyDescent="0.2">
      <c r="A1376" s="100">
        <v>34127</v>
      </c>
      <c r="B1376" s="99">
        <v>537.15002400000003</v>
      </c>
      <c r="C1376" s="99">
        <v>537.15002400000003</v>
      </c>
      <c r="D1376" s="99">
        <v>537.15002400000003</v>
      </c>
      <c r="E1376" s="99">
        <v>537.15002400000003</v>
      </c>
      <c r="F1376" s="99">
        <v>537.15002400000003</v>
      </c>
      <c r="G1376" s="99">
        <v>0</v>
      </c>
    </row>
    <row r="1377" spans="1:7" x14ac:dyDescent="0.2">
      <c r="A1377" s="100">
        <v>34128</v>
      </c>
      <c r="B1377" s="99">
        <v>533.60998500000005</v>
      </c>
      <c r="C1377" s="99">
        <v>533.60998500000005</v>
      </c>
      <c r="D1377" s="99">
        <v>533.60998500000005</v>
      </c>
      <c r="E1377" s="99">
        <v>533.60998500000005</v>
      </c>
      <c r="F1377" s="99">
        <v>533.60998500000005</v>
      </c>
      <c r="G1377" s="99">
        <v>0</v>
      </c>
    </row>
    <row r="1378" spans="1:7" x14ac:dyDescent="0.2">
      <c r="A1378" s="100">
        <v>34129</v>
      </c>
      <c r="B1378" s="99">
        <v>535.10998500000005</v>
      </c>
      <c r="C1378" s="99">
        <v>535.10998500000005</v>
      </c>
      <c r="D1378" s="99">
        <v>535.10998500000005</v>
      </c>
      <c r="E1378" s="99">
        <v>535.10998500000005</v>
      </c>
      <c r="F1378" s="99">
        <v>535.10998500000005</v>
      </c>
      <c r="G1378" s="99">
        <v>0</v>
      </c>
    </row>
    <row r="1379" spans="1:7" x14ac:dyDescent="0.2">
      <c r="A1379" s="100">
        <v>34130</v>
      </c>
      <c r="B1379" s="99">
        <v>534.65002400000003</v>
      </c>
      <c r="C1379" s="99">
        <v>534.65002400000003</v>
      </c>
      <c r="D1379" s="99">
        <v>534.65002400000003</v>
      </c>
      <c r="E1379" s="99">
        <v>534.65002400000003</v>
      </c>
      <c r="F1379" s="99">
        <v>534.65002400000003</v>
      </c>
      <c r="G1379" s="99">
        <v>0</v>
      </c>
    </row>
    <row r="1380" spans="1:7" x14ac:dyDescent="0.2">
      <c r="A1380" s="100">
        <v>34131</v>
      </c>
      <c r="B1380" s="99">
        <v>536.919983</v>
      </c>
      <c r="C1380" s="99">
        <v>536.919983</v>
      </c>
      <c r="D1380" s="99">
        <v>536.919983</v>
      </c>
      <c r="E1380" s="99">
        <v>536.919983</v>
      </c>
      <c r="F1380" s="99">
        <v>536.919983</v>
      </c>
      <c r="G1380" s="99">
        <v>0</v>
      </c>
    </row>
    <row r="1381" spans="1:7" x14ac:dyDescent="0.2">
      <c r="A1381" s="100">
        <v>34134</v>
      </c>
      <c r="B1381" s="99">
        <v>537.48999000000003</v>
      </c>
      <c r="C1381" s="99">
        <v>537.48999000000003</v>
      </c>
      <c r="D1381" s="99">
        <v>537.48999000000003</v>
      </c>
      <c r="E1381" s="99">
        <v>537.48999000000003</v>
      </c>
      <c r="F1381" s="99">
        <v>537.48999000000003</v>
      </c>
      <c r="G1381" s="99">
        <v>0</v>
      </c>
    </row>
    <row r="1382" spans="1:7" x14ac:dyDescent="0.2">
      <c r="A1382" s="100">
        <v>34135</v>
      </c>
      <c r="B1382" s="99">
        <v>535.78997800000002</v>
      </c>
      <c r="C1382" s="99">
        <v>535.78997800000002</v>
      </c>
      <c r="D1382" s="99">
        <v>535.78997800000002</v>
      </c>
      <c r="E1382" s="99">
        <v>535.78997800000002</v>
      </c>
      <c r="F1382" s="99">
        <v>535.78997800000002</v>
      </c>
      <c r="G1382" s="99">
        <v>0</v>
      </c>
    </row>
    <row r="1383" spans="1:7" x14ac:dyDescent="0.2">
      <c r="A1383" s="100">
        <v>34136</v>
      </c>
      <c r="B1383" s="99">
        <v>537.20001200000002</v>
      </c>
      <c r="C1383" s="99">
        <v>537.20001200000002</v>
      </c>
      <c r="D1383" s="99">
        <v>537.20001200000002</v>
      </c>
      <c r="E1383" s="99">
        <v>537.20001200000002</v>
      </c>
      <c r="F1383" s="99">
        <v>537.20001200000002</v>
      </c>
      <c r="G1383" s="99">
        <v>0</v>
      </c>
    </row>
    <row r="1384" spans="1:7" x14ac:dyDescent="0.2">
      <c r="A1384" s="100">
        <v>34137</v>
      </c>
      <c r="B1384" s="99">
        <v>538.54998799999998</v>
      </c>
      <c r="C1384" s="99">
        <v>538.54998799999998</v>
      </c>
      <c r="D1384" s="99">
        <v>538.54998799999998</v>
      </c>
      <c r="E1384" s="99">
        <v>538.54998799999998</v>
      </c>
      <c r="F1384" s="99">
        <v>538.54998799999998</v>
      </c>
      <c r="G1384" s="99">
        <v>0</v>
      </c>
    </row>
    <row r="1385" spans="1:7" x14ac:dyDescent="0.2">
      <c r="A1385" s="100">
        <v>34138</v>
      </c>
      <c r="B1385" s="99">
        <v>532.71997099999999</v>
      </c>
      <c r="C1385" s="99">
        <v>532.71997099999999</v>
      </c>
      <c r="D1385" s="99">
        <v>532.71997099999999</v>
      </c>
      <c r="E1385" s="99">
        <v>532.71997099999999</v>
      </c>
      <c r="F1385" s="99">
        <v>532.71997099999999</v>
      </c>
      <c r="G1385" s="99">
        <v>0</v>
      </c>
    </row>
    <row r="1386" spans="1:7" x14ac:dyDescent="0.2">
      <c r="A1386" s="100">
        <v>34141</v>
      </c>
      <c r="B1386" s="99">
        <v>535.78002900000001</v>
      </c>
      <c r="C1386" s="99">
        <v>535.78002900000001</v>
      </c>
      <c r="D1386" s="99">
        <v>535.78002900000001</v>
      </c>
      <c r="E1386" s="99">
        <v>535.78002900000001</v>
      </c>
      <c r="F1386" s="99">
        <v>535.78002900000001</v>
      </c>
      <c r="G1386" s="99">
        <v>0</v>
      </c>
    </row>
    <row r="1387" spans="1:7" x14ac:dyDescent="0.2">
      <c r="A1387" s="100">
        <v>34142</v>
      </c>
      <c r="B1387" s="99">
        <v>535.42999299999997</v>
      </c>
      <c r="C1387" s="99">
        <v>535.42999299999997</v>
      </c>
      <c r="D1387" s="99">
        <v>535.42999299999997</v>
      </c>
      <c r="E1387" s="99">
        <v>535.42999299999997</v>
      </c>
      <c r="F1387" s="99">
        <v>535.42999299999997</v>
      </c>
      <c r="G1387" s="99">
        <v>0</v>
      </c>
    </row>
    <row r="1388" spans="1:7" x14ac:dyDescent="0.2">
      <c r="A1388" s="100">
        <v>34143</v>
      </c>
      <c r="B1388" s="99">
        <v>532.14001499999995</v>
      </c>
      <c r="C1388" s="99">
        <v>532.14001499999995</v>
      </c>
      <c r="D1388" s="99">
        <v>532.14001499999995</v>
      </c>
      <c r="E1388" s="99">
        <v>532.14001499999995</v>
      </c>
      <c r="F1388" s="99">
        <v>532.14001499999995</v>
      </c>
      <c r="G1388" s="99">
        <v>0</v>
      </c>
    </row>
    <row r="1389" spans="1:7" x14ac:dyDescent="0.2">
      <c r="A1389" s="100">
        <v>34144</v>
      </c>
      <c r="B1389" s="99">
        <v>536.52002000000005</v>
      </c>
      <c r="C1389" s="99">
        <v>536.52002000000005</v>
      </c>
      <c r="D1389" s="99">
        <v>536.52002000000005</v>
      </c>
      <c r="E1389" s="99">
        <v>536.52002000000005</v>
      </c>
      <c r="F1389" s="99">
        <v>536.52002000000005</v>
      </c>
      <c r="G1389" s="99">
        <v>0</v>
      </c>
    </row>
    <row r="1390" spans="1:7" x14ac:dyDescent="0.2">
      <c r="A1390" s="100">
        <v>34145</v>
      </c>
      <c r="B1390" s="99">
        <v>537.70001200000002</v>
      </c>
      <c r="C1390" s="99">
        <v>537.70001200000002</v>
      </c>
      <c r="D1390" s="99">
        <v>537.70001200000002</v>
      </c>
      <c r="E1390" s="99">
        <v>537.70001200000002</v>
      </c>
      <c r="F1390" s="99">
        <v>537.70001200000002</v>
      </c>
      <c r="G1390" s="99">
        <v>0</v>
      </c>
    </row>
    <row r="1391" spans="1:7" x14ac:dyDescent="0.2">
      <c r="A1391" s="100">
        <v>34148</v>
      </c>
      <c r="B1391" s="99">
        <v>542.90002400000003</v>
      </c>
      <c r="C1391" s="99">
        <v>542.90002400000003</v>
      </c>
      <c r="D1391" s="99">
        <v>542.90002400000003</v>
      </c>
      <c r="E1391" s="99">
        <v>542.90002400000003</v>
      </c>
      <c r="F1391" s="99">
        <v>542.90002400000003</v>
      </c>
      <c r="G1391" s="99">
        <v>0</v>
      </c>
    </row>
    <row r="1392" spans="1:7" x14ac:dyDescent="0.2">
      <c r="A1392" s="100">
        <v>34149</v>
      </c>
      <c r="B1392" s="99">
        <v>541.53002900000001</v>
      </c>
      <c r="C1392" s="99">
        <v>541.53002900000001</v>
      </c>
      <c r="D1392" s="99">
        <v>541.53002900000001</v>
      </c>
      <c r="E1392" s="99">
        <v>541.53002900000001</v>
      </c>
      <c r="F1392" s="99">
        <v>541.53002900000001</v>
      </c>
      <c r="G1392" s="99">
        <v>0</v>
      </c>
    </row>
    <row r="1393" spans="1:7" x14ac:dyDescent="0.2">
      <c r="A1393" s="100">
        <v>34150</v>
      </c>
      <c r="B1393" s="99">
        <v>541.34002699999996</v>
      </c>
      <c r="C1393" s="99">
        <v>541.34002699999996</v>
      </c>
      <c r="D1393" s="99">
        <v>541.34002699999996</v>
      </c>
      <c r="E1393" s="99">
        <v>541.34002699999996</v>
      </c>
      <c r="F1393" s="99">
        <v>541.34002699999996</v>
      </c>
      <c r="G1393" s="99">
        <v>0</v>
      </c>
    </row>
    <row r="1394" spans="1:7" x14ac:dyDescent="0.2">
      <c r="A1394" s="100">
        <v>34151</v>
      </c>
      <c r="B1394" s="99">
        <v>539.55999799999995</v>
      </c>
      <c r="C1394" s="99">
        <v>539.55999799999995</v>
      </c>
      <c r="D1394" s="99">
        <v>539.55999799999995</v>
      </c>
      <c r="E1394" s="99">
        <v>539.55999799999995</v>
      </c>
      <c r="F1394" s="99">
        <v>539.55999799999995</v>
      </c>
      <c r="G1394" s="99">
        <v>0</v>
      </c>
    </row>
    <row r="1395" spans="1:7" x14ac:dyDescent="0.2">
      <c r="A1395" s="100">
        <v>34152</v>
      </c>
      <c r="B1395" s="99">
        <v>536.01000999999997</v>
      </c>
      <c r="C1395" s="99">
        <v>536.01000999999997</v>
      </c>
      <c r="D1395" s="99">
        <v>536.01000999999997</v>
      </c>
      <c r="E1395" s="99">
        <v>536.01000999999997</v>
      </c>
      <c r="F1395" s="99">
        <v>536.01000999999997</v>
      </c>
      <c r="G1395" s="99">
        <v>0</v>
      </c>
    </row>
    <row r="1396" spans="1:7" x14ac:dyDescent="0.2">
      <c r="A1396" s="100">
        <v>34156</v>
      </c>
      <c r="B1396" s="99">
        <v>530.73999000000003</v>
      </c>
      <c r="C1396" s="99">
        <v>530.73999000000003</v>
      </c>
      <c r="D1396" s="99">
        <v>530.73999000000003</v>
      </c>
      <c r="E1396" s="99">
        <v>530.73999000000003</v>
      </c>
      <c r="F1396" s="99">
        <v>530.73999000000003</v>
      </c>
      <c r="G1396" s="99">
        <v>0</v>
      </c>
    </row>
    <row r="1397" spans="1:7" x14ac:dyDescent="0.2">
      <c r="A1397" s="100">
        <v>34157</v>
      </c>
      <c r="B1397" s="99">
        <v>532.42999299999997</v>
      </c>
      <c r="C1397" s="99">
        <v>532.42999299999997</v>
      </c>
      <c r="D1397" s="99">
        <v>532.42999299999997</v>
      </c>
      <c r="E1397" s="99">
        <v>532.42999299999997</v>
      </c>
      <c r="F1397" s="99">
        <v>532.42999299999997</v>
      </c>
      <c r="G1397" s="99">
        <v>0</v>
      </c>
    </row>
    <row r="1398" spans="1:7" x14ac:dyDescent="0.2">
      <c r="A1398" s="100">
        <v>34158</v>
      </c>
      <c r="B1398" s="99">
        <v>539.40997300000004</v>
      </c>
      <c r="C1398" s="99">
        <v>539.40997300000004</v>
      </c>
      <c r="D1398" s="99">
        <v>539.40997300000004</v>
      </c>
      <c r="E1398" s="99">
        <v>539.40997300000004</v>
      </c>
      <c r="F1398" s="99">
        <v>539.40997300000004</v>
      </c>
      <c r="G1398" s="99">
        <v>0</v>
      </c>
    </row>
    <row r="1399" spans="1:7" x14ac:dyDescent="0.2">
      <c r="A1399" s="100">
        <v>34159</v>
      </c>
      <c r="B1399" s="99">
        <v>538.84002699999996</v>
      </c>
      <c r="C1399" s="99">
        <v>538.84002699999996</v>
      </c>
      <c r="D1399" s="99">
        <v>538.84002699999996</v>
      </c>
      <c r="E1399" s="99">
        <v>538.84002699999996</v>
      </c>
      <c r="F1399" s="99">
        <v>538.84002699999996</v>
      </c>
      <c r="G1399" s="99">
        <v>0</v>
      </c>
    </row>
    <row r="1400" spans="1:7" x14ac:dyDescent="0.2">
      <c r="A1400" s="100">
        <v>34162</v>
      </c>
      <c r="B1400" s="99">
        <v>539.86999500000002</v>
      </c>
      <c r="C1400" s="99">
        <v>539.86999500000002</v>
      </c>
      <c r="D1400" s="99">
        <v>539.86999500000002</v>
      </c>
      <c r="E1400" s="99">
        <v>539.86999500000002</v>
      </c>
      <c r="F1400" s="99">
        <v>539.86999500000002</v>
      </c>
      <c r="G1400" s="99">
        <v>0</v>
      </c>
    </row>
    <row r="1401" spans="1:7" x14ac:dyDescent="0.2">
      <c r="A1401" s="100">
        <v>34163</v>
      </c>
      <c r="B1401" s="99">
        <v>538.79998799999998</v>
      </c>
      <c r="C1401" s="99">
        <v>538.79998799999998</v>
      </c>
      <c r="D1401" s="99">
        <v>538.79998799999998</v>
      </c>
      <c r="E1401" s="99">
        <v>538.79998799999998</v>
      </c>
      <c r="F1401" s="99">
        <v>538.79998799999998</v>
      </c>
      <c r="G1401" s="99">
        <v>0</v>
      </c>
    </row>
    <row r="1402" spans="1:7" x14ac:dyDescent="0.2">
      <c r="A1402" s="100">
        <v>34164</v>
      </c>
      <c r="B1402" s="99">
        <v>541.21002199999998</v>
      </c>
      <c r="C1402" s="99">
        <v>541.21002199999998</v>
      </c>
      <c r="D1402" s="99">
        <v>541.21002199999998</v>
      </c>
      <c r="E1402" s="99">
        <v>541.21002199999998</v>
      </c>
      <c r="F1402" s="99">
        <v>541.21002199999998</v>
      </c>
      <c r="G1402" s="99">
        <v>0</v>
      </c>
    </row>
    <row r="1403" spans="1:7" x14ac:dyDescent="0.2">
      <c r="A1403" s="100">
        <v>34165</v>
      </c>
      <c r="B1403" s="99">
        <v>540.21002199999998</v>
      </c>
      <c r="C1403" s="99">
        <v>540.21002199999998</v>
      </c>
      <c r="D1403" s="99">
        <v>540.21002199999998</v>
      </c>
      <c r="E1403" s="99">
        <v>540.21002199999998</v>
      </c>
      <c r="F1403" s="99">
        <v>540.21002199999998</v>
      </c>
      <c r="G1403" s="99">
        <v>0</v>
      </c>
    </row>
    <row r="1404" spans="1:7" x14ac:dyDescent="0.2">
      <c r="A1404" s="100">
        <v>34166</v>
      </c>
      <c r="B1404" s="99">
        <v>536.03997800000002</v>
      </c>
      <c r="C1404" s="99">
        <v>536.03997800000002</v>
      </c>
      <c r="D1404" s="99">
        <v>536.03997800000002</v>
      </c>
      <c r="E1404" s="99">
        <v>536.03997800000002</v>
      </c>
      <c r="F1404" s="99">
        <v>536.03997800000002</v>
      </c>
      <c r="G1404" s="99">
        <v>0</v>
      </c>
    </row>
    <row r="1405" spans="1:7" x14ac:dyDescent="0.2">
      <c r="A1405" s="100">
        <v>34169</v>
      </c>
      <c r="B1405" s="99">
        <v>536.42999299999997</v>
      </c>
      <c r="C1405" s="99">
        <v>536.42999299999997</v>
      </c>
      <c r="D1405" s="99">
        <v>536.42999299999997</v>
      </c>
      <c r="E1405" s="99">
        <v>536.42999299999997</v>
      </c>
      <c r="F1405" s="99">
        <v>536.42999299999997</v>
      </c>
      <c r="G1405" s="99">
        <v>0</v>
      </c>
    </row>
    <row r="1406" spans="1:7" x14ac:dyDescent="0.2">
      <c r="A1406" s="100">
        <v>34170</v>
      </c>
      <c r="B1406" s="99">
        <v>537.98999000000003</v>
      </c>
      <c r="C1406" s="99">
        <v>537.98999000000003</v>
      </c>
      <c r="D1406" s="99">
        <v>537.98999000000003</v>
      </c>
      <c r="E1406" s="99">
        <v>537.98999000000003</v>
      </c>
      <c r="F1406" s="99">
        <v>537.98999000000003</v>
      </c>
      <c r="G1406" s="99">
        <v>0</v>
      </c>
    </row>
    <row r="1407" spans="1:7" x14ac:dyDescent="0.2">
      <c r="A1407" s="100">
        <v>34171</v>
      </c>
      <c r="B1407" s="99">
        <v>537.84002699999996</v>
      </c>
      <c r="C1407" s="99">
        <v>537.84002699999996</v>
      </c>
      <c r="D1407" s="99">
        <v>537.84002699999996</v>
      </c>
      <c r="E1407" s="99">
        <v>537.84002699999996</v>
      </c>
      <c r="F1407" s="99">
        <v>537.84002699999996</v>
      </c>
      <c r="G1407" s="99">
        <v>0</v>
      </c>
    </row>
    <row r="1408" spans="1:7" x14ac:dyDescent="0.2">
      <c r="A1408" s="100">
        <v>34172</v>
      </c>
      <c r="B1408" s="99">
        <v>534.63000499999998</v>
      </c>
      <c r="C1408" s="99">
        <v>534.63000499999998</v>
      </c>
      <c r="D1408" s="99">
        <v>534.63000499999998</v>
      </c>
      <c r="E1408" s="99">
        <v>534.63000499999998</v>
      </c>
      <c r="F1408" s="99">
        <v>534.63000499999998</v>
      </c>
      <c r="G1408" s="99">
        <v>0</v>
      </c>
    </row>
    <row r="1409" spans="1:7" x14ac:dyDescent="0.2">
      <c r="A1409" s="100">
        <v>34173</v>
      </c>
      <c r="B1409" s="99">
        <v>537.73999000000003</v>
      </c>
      <c r="C1409" s="99">
        <v>537.73999000000003</v>
      </c>
      <c r="D1409" s="99">
        <v>537.73999000000003</v>
      </c>
      <c r="E1409" s="99">
        <v>537.73999000000003</v>
      </c>
      <c r="F1409" s="99">
        <v>537.73999000000003</v>
      </c>
      <c r="G1409" s="99">
        <v>0</v>
      </c>
    </row>
    <row r="1410" spans="1:7" x14ac:dyDescent="0.2">
      <c r="A1410" s="100">
        <v>34176</v>
      </c>
      <c r="B1410" s="99">
        <v>540.21997099999999</v>
      </c>
      <c r="C1410" s="99">
        <v>540.21997099999999</v>
      </c>
      <c r="D1410" s="99">
        <v>540.21997099999999</v>
      </c>
      <c r="E1410" s="99">
        <v>540.21997099999999</v>
      </c>
      <c r="F1410" s="99">
        <v>540.21997099999999</v>
      </c>
      <c r="G1410" s="99">
        <v>0</v>
      </c>
    </row>
    <row r="1411" spans="1:7" x14ac:dyDescent="0.2">
      <c r="A1411" s="100">
        <v>34177</v>
      </c>
      <c r="B1411" s="99">
        <v>539.28997800000002</v>
      </c>
      <c r="C1411" s="99">
        <v>539.28997800000002</v>
      </c>
      <c r="D1411" s="99">
        <v>539.28997800000002</v>
      </c>
      <c r="E1411" s="99">
        <v>539.28997800000002</v>
      </c>
      <c r="F1411" s="99">
        <v>539.28997800000002</v>
      </c>
      <c r="G1411" s="99">
        <v>0</v>
      </c>
    </row>
    <row r="1412" spans="1:7" x14ac:dyDescent="0.2">
      <c r="A1412" s="100">
        <v>34178</v>
      </c>
      <c r="B1412" s="99">
        <v>538.03002900000001</v>
      </c>
      <c r="C1412" s="99">
        <v>538.03002900000001</v>
      </c>
      <c r="D1412" s="99">
        <v>538.03002900000001</v>
      </c>
      <c r="E1412" s="99">
        <v>538.03002900000001</v>
      </c>
      <c r="F1412" s="99">
        <v>538.03002900000001</v>
      </c>
      <c r="G1412" s="99">
        <v>0</v>
      </c>
    </row>
    <row r="1413" spans="1:7" x14ac:dyDescent="0.2">
      <c r="A1413" s="100">
        <v>34179</v>
      </c>
      <c r="B1413" s="99">
        <v>541.70001200000002</v>
      </c>
      <c r="C1413" s="99">
        <v>541.70001200000002</v>
      </c>
      <c r="D1413" s="99">
        <v>541.70001200000002</v>
      </c>
      <c r="E1413" s="99">
        <v>541.70001200000002</v>
      </c>
      <c r="F1413" s="99">
        <v>541.70001200000002</v>
      </c>
      <c r="G1413" s="99">
        <v>0</v>
      </c>
    </row>
    <row r="1414" spans="1:7" x14ac:dyDescent="0.2">
      <c r="A1414" s="100">
        <v>34180</v>
      </c>
      <c r="B1414" s="99">
        <v>539.15997300000004</v>
      </c>
      <c r="C1414" s="99">
        <v>539.15997300000004</v>
      </c>
      <c r="D1414" s="99">
        <v>539.15997300000004</v>
      </c>
      <c r="E1414" s="99">
        <v>539.15997300000004</v>
      </c>
      <c r="F1414" s="99">
        <v>539.15997300000004</v>
      </c>
      <c r="G1414" s="99">
        <v>0</v>
      </c>
    </row>
    <row r="1415" spans="1:7" x14ac:dyDescent="0.2">
      <c r="A1415" s="100">
        <v>34183</v>
      </c>
      <c r="B1415" s="99">
        <v>541.75</v>
      </c>
      <c r="C1415" s="99">
        <v>541.75</v>
      </c>
      <c r="D1415" s="99">
        <v>541.75</v>
      </c>
      <c r="E1415" s="99">
        <v>541.75</v>
      </c>
      <c r="F1415" s="99">
        <v>541.75</v>
      </c>
      <c r="G1415" s="99">
        <v>0</v>
      </c>
    </row>
    <row r="1416" spans="1:7" x14ac:dyDescent="0.2">
      <c r="A1416" s="100">
        <v>34184</v>
      </c>
      <c r="B1416" s="99">
        <v>540.89001499999995</v>
      </c>
      <c r="C1416" s="99">
        <v>540.89001499999995</v>
      </c>
      <c r="D1416" s="99">
        <v>540.89001499999995</v>
      </c>
      <c r="E1416" s="99">
        <v>540.89001499999995</v>
      </c>
      <c r="F1416" s="99">
        <v>540.89001499999995</v>
      </c>
      <c r="G1416" s="99">
        <v>0</v>
      </c>
    </row>
    <row r="1417" spans="1:7" x14ac:dyDescent="0.2">
      <c r="A1417" s="100">
        <v>34185</v>
      </c>
      <c r="B1417" s="99">
        <v>540.05999799999995</v>
      </c>
      <c r="C1417" s="99">
        <v>540.05999799999995</v>
      </c>
      <c r="D1417" s="99">
        <v>540.05999799999995</v>
      </c>
      <c r="E1417" s="99">
        <v>540.05999799999995</v>
      </c>
      <c r="F1417" s="99">
        <v>540.05999799999995</v>
      </c>
      <c r="G1417" s="99">
        <v>0</v>
      </c>
    </row>
    <row r="1418" spans="1:7" x14ac:dyDescent="0.2">
      <c r="A1418" s="100">
        <v>34186</v>
      </c>
      <c r="B1418" s="99">
        <v>539.65002400000003</v>
      </c>
      <c r="C1418" s="99">
        <v>539.65002400000003</v>
      </c>
      <c r="D1418" s="99">
        <v>539.65002400000003</v>
      </c>
      <c r="E1418" s="99">
        <v>539.65002400000003</v>
      </c>
      <c r="F1418" s="99">
        <v>539.65002400000003</v>
      </c>
      <c r="G1418" s="99">
        <v>0</v>
      </c>
    </row>
    <row r="1419" spans="1:7" x14ac:dyDescent="0.2">
      <c r="A1419" s="100">
        <v>34187</v>
      </c>
      <c r="B1419" s="99">
        <v>540.34002699999996</v>
      </c>
      <c r="C1419" s="99">
        <v>540.34002699999996</v>
      </c>
      <c r="D1419" s="99">
        <v>540.34002699999996</v>
      </c>
      <c r="E1419" s="99">
        <v>540.34002699999996</v>
      </c>
      <c r="F1419" s="99">
        <v>540.34002699999996</v>
      </c>
      <c r="G1419" s="99">
        <v>0</v>
      </c>
    </row>
    <row r="1420" spans="1:7" x14ac:dyDescent="0.2">
      <c r="A1420" s="100">
        <v>34190</v>
      </c>
      <c r="B1420" s="99">
        <v>543.21002199999998</v>
      </c>
      <c r="C1420" s="99">
        <v>543.21002199999998</v>
      </c>
      <c r="D1420" s="99">
        <v>543.21002199999998</v>
      </c>
      <c r="E1420" s="99">
        <v>543.21002199999998</v>
      </c>
      <c r="F1420" s="99">
        <v>543.21002199999998</v>
      </c>
      <c r="G1420" s="99">
        <v>0</v>
      </c>
    </row>
    <row r="1421" spans="1:7" x14ac:dyDescent="0.2">
      <c r="A1421" s="100">
        <v>34191</v>
      </c>
      <c r="B1421" s="99">
        <v>541.71997099999999</v>
      </c>
      <c r="C1421" s="99">
        <v>541.71997099999999</v>
      </c>
      <c r="D1421" s="99">
        <v>541.71997099999999</v>
      </c>
      <c r="E1421" s="99">
        <v>541.71997099999999</v>
      </c>
      <c r="F1421" s="99">
        <v>541.71997099999999</v>
      </c>
      <c r="G1421" s="99">
        <v>0</v>
      </c>
    </row>
    <row r="1422" spans="1:7" x14ac:dyDescent="0.2">
      <c r="A1422" s="100">
        <v>34192</v>
      </c>
      <c r="B1422" s="99">
        <v>542.96997099999999</v>
      </c>
      <c r="C1422" s="99">
        <v>542.96997099999999</v>
      </c>
      <c r="D1422" s="99">
        <v>542.96997099999999</v>
      </c>
      <c r="E1422" s="99">
        <v>542.96997099999999</v>
      </c>
      <c r="F1422" s="99">
        <v>542.96997099999999</v>
      </c>
      <c r="G1422" s="99">
        <v>0</v>
      </c>
    </row>
    <row r="1423" spans="1:7" x14ac:dyDescent="0.2">
      <c r="A1423" s="100">
        <v>34193</v>
      </c>
      <c r="B1423" s="99">
        <v>541.20001200000002</v>
      </c>
      <c r="C1423" s="99">
        <v>541.20001200000002</v>
      </c>
      <c r="D1423" s="99">
        <v>541.20001200000002</v>
      </c>
      <c r="E1423" s="99">
        <v>541.20001200000002</v>
      </c>
      <c r="F1423" s="99">
        <v>541.20001200000002</v>
      </c>
      <c r="G1423" s="99">
        <v>0</v>
      </c>
    </row>
    <row r="1424" spans="1:7" x14ac:dyDescent="0.2">
      <c r="A1424" s="100">
        <v>34194</v>
      </c>
      <c r="B1424" s="99">
        <v>542.65997300000004</v>
      </c>
      <c r="C1424" s="99">
        <v>542.65997300000004</v>
      </c>
      <c r="D1424" s="99">
        <v>542.65997300000004</v>
      </c>
      <c r="E1424" s="99">
        <v>542.65997300000004</v>
      </c>
      <c r="F1424" s="99">
        <v>542.65997300000004</v>
      </c>
      <c r="G1424" s="99">
        <v>0</v>
      </c>
    </row>
    <row r="1425" spans="1:7" x14ac:dyDescent="0.2">
      <c r="A1425" s="100">
        <v>34197</v>
      </c>
      <c r="B1425" s="99">
        <v>545.5</v>
      </c>
      <c r="C1425" s="99">
        <v>545.5</v>
      </c>
      <c r="D1425" s="99">
        <v>545.5</v>
      </c>
      <c r="E1425" s="99">
        <v>545.5</v>
      </c>
      <c r="F1425" s="99">
        <v>545.5</v>
      </c>
      <c r="G1425" s="99">
        <v>0</v>
      </c>
    </row>
    <row r="1426" spans="1:7" x14ac:dyDescent="0.2">
      <c r="A1426" s="100">
        <v>34198</v>
      </c>
      <c r="B1426" s="99">
        <v>546.5</v>
      </c>
      <c r="C1426" s="99">
        <v>546.5</v>
      </c>
      <c r="D1426" s="99">
        <v>546.5</v>
      </c>
      <c r="E1426" s="99">
        <v>546.5</v>
      </c>
      <c r="F1426" s="99">
        <v>546.5</v>
      </c>
      <c r="G1426" s="99">
        <v>0</v>
      </c>
    </row>
    <row r="1427" spans="1:7" x14ac:dyDescent="0.2">
      <c r="A1427" s="100">
        <v>34199</v>
      </c>
      <c r="B1427" s="99">
        <v>550.02002000000005</v>
      </c>
      <c r="C1427" s="99">
        <v>550.02002000000005</v>
      </c>
      <c r="D1427" s="99">
        <v>550.02002000000005</v>
      </c>
      <c r="E1427" s="99">
        <v>550.02002000000005</v>
      </c>
      <c r="F1427" s="99">
        <v>550.02002000000005</v>
      </c>
      <c r="G1427" s="99">
        <v>0</v>
      </c>
    </row>
    <row r="1428" spans="1:7" x14ac:dyDescent="0.2">
      <c r="A1428" s="100">
        <v>34200</v>
      </c>
      <c r="B1428" s="99">
        <v>550.53002900000001</v>
      </c>
      <c r="C1428" s="99">
        <v>550.53002900000001</v>
      </c>
      <c r="D1428" s="99">
        <v>550.53002900000001</v>
      </c>
      <c r="E1428" s="99">
        <v>550.53002900000001</v>
      </c>
      <c r="F1428" s="99">
        <v>550.53002900000001</v>
      </c>
      <c r="G1428" s="99">
        <v>0</v>
      </c>
    </row>
    <row r="1429" spans="1:7" x14ac:dyDescent="0.2">
      <c r="A1429" s="100">
        <v>34201</v>
      </c>
      <c r="B1429" s="99">
        <v>550.21997099999999</v>
      </c>
      <c r="C1429" s="99">
        <v>550.21997099999999</v>
      </c>
      <c r="D1429" s="99">
        <v>550.21997099999999</v>
      </c>
      <c r="E1429" s="99">
        <v>550.21997099999999</v>
      </c>
      <c r="F1429" s="99">
        <v>550.21997099999999</v>
      </c>
      <c r="G1429" s="99">
        <v>0</v>
      </c>
    </row>
    <row r="1430" spans="1:7" x14ac:dyDescent="0.2">
      <c r="A1430" s="100">
        <v>34204</v>
      </c>
      <c r="B1430" s="99">
        <v>549.15002400000003</v>
      </c>
      <c r="C1430" s="99">
        <v>549.15002400000003</v>
      </c>
      <c r="D1430" s="99">
        <v>549.15002400000003</v>
      </c>
      <c r="E1430" s="99">
        <v>549.15002400000003</v>
      </c>
      <c r="F1430" s="99">
        <v>549.15002400000003</v>
      </c>
      <c r="G1430" s="99">
        <v>0</v>
      </c>
    </row>
    <row r="1431" spans="1:7" x14ac:dyDescent="0.2">
      <c r="A1431" s="100">
        <v>34205</v>
      </c>
      <c r="B1431" s="99">
        <v>554.65002400000003</v>
      </c>
      <c r="C1431" s="99">
        <v>554.65002400000003</v>
      </c>
      <c r="D1431" s="99">
        <v>554.65002400000003</v>
      </c>
      <c r="E1431" s="99">
        <v>554.65002400000003</v>
      </c>
      <c r="F1431" s="99">
        <v>554.65002400000003</v>
      </c>
      <c r="G1431" s="99">
        <v>0</v>
      </c>
    </row>
    <row r="1432" spans="1:7" x14ac:dyDescent="0.2">
      <c r="A1432" s="100">
        <v>34206</v>
      </c>
      <c r="B1432" s="99">
        <v>555.15997300000004</v>
      </c>
      <c r="C1432" s="99">
        <v>555.15997300000004</v>
      </c>
      <c r="D1432" s="99">
        <v>555.15997300000004</v>
      </c>
      <c r="E1432" s="99">
        <v>555.15997300000004</v>
      </c>
      <c r="F1432" s="99">
        <v>555.15997300000004</v>
      </c>
      <c r="G1432" s="99">
        <v>0</v>
      </c>
    </row>
    <row r="1433" spans="1:7" x14ac:dyDescent="0.2">
      <c r="A1433" s="100">
        <v>34207</v>
      </c>
      <c r="B1433" s="99">
        <v>556.38000499999998</v>
      </c>
      <c r="C1433" s="99">
        <v>556.38000499999998</v>
      </c>
      <c r="D1433" s="99">
        <v>556.38000499999998</v>
      </c>
      <c r="E1433" s="99">
        <v>556.38000499999998</v>
      </c>
      <c r="F1433" s="99">
        <v>556.38000499999998</v>
      </c>
      <c r="G1433" s="99">
        <v>0</v>
      </c>
    </row>
    <row r="1434" spans="1:7" x14ac:dyDescent="0.2">
      <c r="A1434" s="100">
        <v>34208</v>
      </c>
      <c r="B1434" s="99">
        <v>555.78002900000001</v>
      </c>
      <c r="C1434" s="99">
        <v>555.78002900000001</v>
      </c>
      <c r="D1434" s="99">
        <v>555.78002900000001</v>
      </c>
      <c r="E1434" s="99">
        <v>555.78002900000001</v>
      </c>
      <c r="F1434" s="99">
        <v>555.78002900000001</v>
      </c>
      <c r="G1434" s="99">
        <v>0</v>
      </c>
    </row>
    <row r="1435" spans="1:7" x14ac:dyDescent="0.2">
      <c r="A1435" s="100">
        <v>34211</v>
      </c>
      <c r="B1435" s="99">
        <v>557.53002900000001</v>
      </c>
      <c r="C1435" s="99">
        <v>557.53002900000001</v>
      </c>
      <c r="D1435" s="99">
        <v>557.53002900000001</v>
      </c>
      <c r="E1435" s="99">
        <v>557.53002900000001</v>
      </c>
      <c r="F1435" s="99">
        <v>557.53002900000001</v>
      </c>
      <c r="G1435" s="99">
        <v>0</v>
      </c>
    </row>
    <row r="1436" spans="1:7" x14ac:dyDescent="0.2">
      <c r="A1436" s="100">
        <v>34212</v>
      </c>
      <c r="B1436" s="99">
        <v>559.61999500000002</v>
      </c>
      <c r="C1436" s="99">
        <v>559.61999500000002</v>
      </c>
      <c r="D1436" s="99">
        <v>559.61999500000002</v>
      </c>
      <c r="E1436" s="99">
        <v>559.61999500000002</v>
      </c>
      <c r="F1436" s="99">
        <v>559.61999500000002</v>
      </c>
      <c r="G1436" s="99">
        <v>0</v>
      </c>
    </row>
    <row r="1437" spans="1:7" x14ac:dyDescent="0.2">
      <c r="A1437" s="100">
        <v>34213</v>
      </c>
      <c r="B1437" s="99">
        <v>559.20001200000002</v>
      </c>
      <c r="C1437" s="99">
        <v>559.20001200000002</v>
      </c>
      <c r="D1437" s="99">
        <v>559.20001200000002</v>
      </c>
      <c r="E1437" s="99">
        <v>559.20001200000002</v>
      </c>
      <c r="F1437" s="99">
        <v>559.20001200000002</v>
      </c>
      <c r="G1437" s="99">
        <v>0</v>
      </c>
    </row>
    <row r="1438" spans="1:7" x14ac:dyDescent="0.2">
      <c r="A1438" s="100">
        <v>34214</v>
      </c>
      <c r="B1438" s="99">
        <v>557.03002900000001</v>
      </c>
      <c r="C1438" s="99">
        <v>557.03002900000001</v>
      </c>
      <c r="D1438" s="99">
        <v>557.03002900000001</v>
      </c>
      <c r="E1438" s="99">
        <v>557.03002900000001</v>
      </c>
      <c r="F1438" s="99">
        <v>557.03002900000001</v>
      </c>
      <c r="G1438" s="99">
        <v>0</v>
      </c>
    </row>
    <row r="1439" spans="1:7" x14ac:dyDescent="0.2">
      <c r="A1439" s="100">
        <v>34215</v>
      </c>
      <c r="B1439" s="99">
        <v>557.169983</v>
      </c>
      <c r="C1439" s="99">
        <v>557.169983</v>
      </c>
      <c r="D1439" s="99">
        <v>557.169983</v>
      </c>
      <c r="E1439" s="99">
        <v>557.169983</v>
      </c>
      <c r="F1439" s="99">
        <v>557.169983</v>
      </c>
      <c r="G1439" s="99">
        <v>0</v>
      </c>
    </row>
    <row r="1440" spans="1:7" x14ac:dyDescent="0.2">
      <c r="A1440" s="100">
        <v>34219</v>
      </c>
      <c r="B1440" s="99">
        <v>553.78002900000001</v>
      </c>
      <c r="C1440" s="99">
        <v>553.78002900000001</v>
      </c>
      <c r="D1440" s="99">
        <v>553.78002900000001</v>
      </c>
      <c r="E1440" s="99">
        <v>553.78002900000001</v>
      </c>
      <c r="F1440" s="99">
        <v>553.78002900000001</v>
      </c>
      <c r="G1440" s="99">
        <v>0</v>
      </c>
    </row>
    <row r="1441" spans="1:7" x14ac:dyDescent="0.2">
      <c r="A1441" s="100">
        <v>34220</v>
      </c>
      <c r="B1441" s="99">
        <v>551.53997800000002</v>
      </c>
      <c r="C1441" s="99">
        <v>551.53997800000002</v>
      </c>
      <c r="D1441" s="99">
        <v>551.53997800000002</v>
      </c>
      <c r="E1441" s="99">
        <v>551.53997800000002</v>
      </c>
      <c r="F1441" s="99">
        <v>551.53997800000002</v>
      </c>
      <c r="G1441" s="99">
        <v>0</v>
      </c>
    </row>
    <row r="1442" spans="1:7" x14ac:dyDescent="0.2">
      <c r="A1442" s="100">
        <v>34221</v>
      </c>
      <c r="B1442" s="99">
        <v>552.78997800000002</v>
      </c>
      <c r="C1442" s="99">
        <v>552.78997800000002</v>
      </c>
      <c r="D1442" s="99">
        <v>552.78997800000002</v>
      </c>
      <c r="E1442" s="99">
        <v>552.78997800000002</v>
      </c>
      <c r="F1442" s="99">
        <v>552.78997800000002</v>
      </c>
      <c r="G1442" s="99">
        <v>0</v>
      </c>
    </row>
    <row r="1443" spans="1:7" x14ac:dyDescent="0.2">
      <c r="A1443" s="100">
        <v>34222</v>
      </c>
      <c r="B1443" s="99">
        <v>557.90002400000003</v>
      </c>
      <c r="C1443" s="99">
        <v>557.90002400000003</v>
      </c>
      <c r="D1443" s="99">
        <v>557.90002400000003</v>
      </c>
      <c r="E1443" s="99">
        <v>557.90002400000003</v>
      </c>
      <c r="F1443" s="99">
        <v>557.90002400000003</v>
      </c>
      <c r="G1443" s="99">
        <v>0</v>
      </c>
    </row>
    <row r="1444" spans="1:7" x14ac:dyDescent="0.2">
      <c r="A1444" s="100">
        <v>34225</v>
      </c>
      <c r="B1444" s="99">
        <v>558.53002900000001</v>
      </c>
      <c r="C1444" s="99">
        <v>558.53002900000001</v>
      </c>
      <c r="D1444" s="99">
        <v>558.53002900000001</v>
      </c>
      <c r="E1444" s="99">
        <v>558.53002900000001</v>
      </c>
      <c r="F1444" s="99">
        <v>558.53002900000001</v>
      </c>
      <c r="G1444" s="99">
        <v>0</v>
      </c>
    </row>
    <row r="1445" spans="1:7" x14ac:dyDescent="0.2">
      <c r="A1445" s="100">
        <v>34226</v>
      </c>
      <c r="B1445" s="99">
        <v>555.94000200000005</v>
      </c>
      <c r="C1445" s="99">
        <v>555.94000200000005</v>
      </c>
      <c r="D1445" s="99">
        <v>555.94000200000005</v>
      </c>
      <c r="E1445" s="99">
        <v>555.94000200000005</v>
      </c>
      <c r="F1445" s="99">
        <v>555.94000200000005</v>
      </c>
      <c r="G1445" s="99">
        <v>0</v>
      </c>
    </row>
    <row r="1446" spans="1:7" x14ac:dyDescent="0.2">
      <c r="A1446" s="100">
        <v>34227</v>
      </c>
      <c r="B1446" s="99">
        <v>558.03002900000001</v>
      </c>
      <c r="C1446" s="99">
        <v>558.03002900000001</v>
      </c>
      <c r="D1446" s="99">
        <v>558.03002900000001</v>
      </c>
      <c r="E1446" s="99">
        <v>558.03002900000001</v>
      </c>
      <c r="F1446" s="99">
        <v>558.03002900000001</v>
      </c>
      <c r="G1446" s="99">
        <v>0</v>
      </c>
    </row>
    <row r="1447" spans="1:7" x14ac:dyDescent="0.2">
      <c r="A1447" s="100">
        <v>34228</v>
      </c>
      <c r="B1447" s="99">
        <v>555.42999299999997</v>
      </c>
      <c r="C1447" s="99">
        <v>555.42999299999997</v>
      </c>
      <c r="D1447" s="99">
        <v>555.42999299999997</v>
      </c>
      <c r="E1447" s="99">
        <v>555.42999299999997</v>
      </c>
      <c r="F1447" s="99">
        <v>555.42999299999997</v>
      </c>
      <c r="G1447" s="99">
        <v>0</v>
      </c>
    </row>
    <row r="1448" spans="1:7" x14ac:dyDescent="0.2">
      <c r="A1448" s="100">
        <v>34229</v>
      </c>
      <c r="B1448" s="99">
        <v>554.70001200000002</v>
      </c>
      <c r="C1448" s="99">
        <v>554.70001200000002</v>
      </c>
      <c r="D1448" s="99">
        <v>554.70001200000002</v>
      </c>
      <c r="E1448" s="99">
        <v>554.70001200000002</v>
      </c>
      <c r="F1448" s="99">
        <v>554.70001200000002</v>
      </c>
      <c r="G1448" s="99">
        <v>0</v>
      </c>
    </row>
    <row r="1449" spans="1:7" x14ac:dyDescent="0.2">
      <c r="A1449" s="100">
        <v>34232</v>
      </c>
      <c r="B1449" s="99">
        <v>550.23999000000003</v>
      </c>
      <c r="C1449" s="99">
        <v>550.23999000000003</v>
      </c>
      <c r="D1449" s="99">
        <v>550.23999000000003</v>
      </c>
      <c r="E1449" s="99">
        <v>550.23999000000003</v>
      </c>
      <c r="F1449" s="99">
        <v>550.23999000000003</v>
      </c>
      <c r="G1449" s="99">
        <v>0</v>
      </c>
    </row>
    <row r="1450" spans="1:7" x14ac:dyDescent="0.2">
      <c r="A1450" s="100">
        <v>34233</v>
      </c>
      <c r="B1450" s="99">
        <v>547.70001200000002</v>
      </c>
      <c r="C1450" s="99">
        <v>547.70001200000002</v>
      </c>
      <c r="D1450" s="99">
        <v>547.70001200000002</v>
      </c>
      <c r="E1450" s="99">
        <v>547.70001200000002</v>
      </c>
      <c r="F1450" s="99">
        <v>547.70001200000002</v>
      </c>
      <c r="G1450" s="99">
        <v>0</v>
      </c>
    </row>
    <row r="1451" spans="1:7" x14ac:dyDescent="0.2">
      <c r="A1451" s="100">
        <v>34234</v>
      </c>
      <c r="B1451" s="99">
        <v>551.64001499999995</v>
      </c>
      <c r="C1451" s="99">
        <v>551.64001499999995</v>
      </c>
      <c r="D1451" s="99">
        <v>551.64001499999995</v>
      </c>
      <c r="E1451" s="99">
        <v>551.64001499999995</v>
      </c>
      <c r="F1451" s="99">
        <v>551.64001499999995</v>
      </c>
      <c r="G1451" s="99">
        <v>0</v>
      </c>
    </row>
    <row r="1452" spans="1:7" x14ac:dyDescent="0.2">
      <c r="A1452" s="100">
        <v>34235</v>
      </c>
      <c r="B1452" s="99">
        <v>553.5</v>
      </c>
      <c r="C1452" s="99">
        <v>553.5</v>
      </c>
      <c r="D1452" s="99">
        <v>553.5</v>
      </c>
      <c r="E1452" s="99">
        <v>553.5</v>
      </c>
      <c r="F1452" s="99">
        <v>553.5</v>
      </c>
      <c r="G1452" s="99">
        <v>0</v>
      </c>
    </row>
    <row r="1453" spans="1:7" x14ac:dyDescent="0.2">
      <c r="A1453" s="100">
        <v>34236</v>
      </c>
      <c r="B1453" s="99">
        <v>553.60998500000005</v>
      </c>
      <c r="C1453" s="99">
        <v>553.60998500000005</v>
      </c>
      <c r="D1453" s="99">
        <v>553.60998500000005</v>
      </c>
      <c r="E1453" s="99">
        <v>553.60998500000005</v>
      </c>
      <c r="F1453" s="99">
        <v>553.60998500000005</v>
      </c>
      <c r="G1453" s="99">
        <v>0</v>
      </c>
    </row>
    <row r="1454" spans="1:7" x14ac:dyDescent="0.2">
      <c r="A1454" s="100">
        <v>34239</v>
      </c>
      <c r="B1454" s="99">
        <v>558.72997999999995</v>
      </c>
      <c r="C1454" s="99">
        <v>558.72997999999995</v>
      </c>
      <c r="D1454" s="99">
        <v>558.72997999999995</v>
      </c>
      <c r="E1454" s="99">
        <v>558.72997999999995</v>
      </c>
      <c r="F1454" s="99">
        <v>558.72997999999995</v>
      </c>
      <c r="G1454" s="99">
        <v>0</v>
      </c>
    </row>
    <row r="1455" spans="1:7" x14ac:dyDescent="0.2">
      <c r="A1455" s="100">
        <v>34240</v>
      </c>
      <c r="B1455" s="99">
        <v>558.40997300000004</v>
      </c>
      <c r="C1455" s="99">
        <v>558.40997300000004</v>
      </c>
      <c r="D1455" s="99">
        <v>558.40997300000004</v>
      </c>
      <c r="E1455" s="99">
        <v>558.40997300000004</v>
      </c>
      <c r="F1455" s="99">
        <v>558.40997300000004</v>
      </c>
      <c r="G1455" s="99">
        <v>0</v>
      </c>
    </row>
    <row r="1456" spans="1:7" x14ac:dyDescent="0.2">
      <c r="A1456" s="100">
        <v>34241</v>
      </c>
      <c r="B1456" s="99">
        <v>556.72997999999995</v>
      </c>
      <c r="C1456" s="99">
        <v>556.72997999999995</v>
      </c>
      <c r="D1456" s="99">
        <v>556.72997999999995</v>
      </c>
      <c r="E1456" s="99">
        <v>556.72997999999995</v>
      </c>
      <c r="F1456" s="99">
        <v>556.72997999999995</v>
      </c>
      <c r="G1456" s="99">
        <v>0</v>
      </c>
    </row>
    <row r="1457" spans="1:7" x14ac:dyDescent="0.2">
      <c r="A1457" s="100">
        <v>34242</v>
      </c>
      <c r="B1457" s="99">
        <v>555.330017</v>
      </c>
      <c r="C1457" s="99">
        <v>555.330017</v>
      </c>
      <c r="D1457" s="99">
        <v>555.330017</v>
      </c>
      <c r="E1457" s="99">
        <v>555.330017</v>
      </c>
      <c r="F1457" s="99">
        <v>555.330017</v>
      </c>
      <c r="G1457" s="99">
        <v>0</v>
      </c>
    </row>
    <row r="1458" spans="1:7" x14ac:dyDescent="0.2">
      <c r="A1458" s="100">
        <v>34243</v>
      </c>
      <c r="B1458" s="99">
        <v>558.23999000000003</v>
      </c>
      <c r="C1458" s="99">
        <v>558.23999000000003</v>
      </c>
      <c r="D1458" s="99">
        <v>558.23999000000003</v>
      </c>
      <c r="E1458" s="99">
        <v>558.23999000000003</v>
      </c>
      <c r="F1458" s="99">
        <v>558.23999000000003</v>
      </c>
      <c r="G1458" s="99">
        <v>0</v>
      </c>
    </row>
    <row r="1459" spans="1:7" x14ac:dyDescent="0.2">
      <c r="A1459" s="100">
        <v>34246</v>
      </c>
      <c r="B1459" s="99">
        <v>558.53002900000001</v>
      </c>
      <c r="C1459" s="99">
        <v>558.53002900000001</v>
      </c>
      <c r="D1459" s="99">
        <v>558.53002900000001</v>
      </c>
      <c r="E1459" s="99">
        <v>558.53002900000001</v>
      </c>
      <c r="F1459" s="99">
        <v>558.53002900000001</v>
      </c>
      <c r="G1459" s="99">
        <v>0</v>
      </c>
    </row>
    <row r="1460" spans="1:7" x14ac:dyDescent="0.2">
      <c r="A1460" s="100">
        <v>34247</v>
      </c>
      <c r="B1460" s="99">
        <v>558.40002400000003</v>
      </c>
      <c r="C1460" s="99">
        <v>558.40002400000003</v>
      </c>
      <c r="D1460" s="99">
        <v>558.40002400000003</v>
      </c>
      <c r="E1460" s="99">
        <v>558.40002400000003</v>
      </c>
      <c r="F1460" s="99">
        <v>558.40002400000003</v>
      </c>
      <c r="G1460" s="99">
        <v>0</v>
      </c>
    </row>
    <row r="1461" spans="1:7" x14ac:dyDescent="0.2">
      <c r="A1461" s="100">
        <v>34248</v>
      </c>
      <c r="B1461" s="99">
        <v>557.84002699999996</v>
      </c>
      <c r="C1461" s="99">
        <v>557.84002699999996</v>
      </c>
      <c r="D1461" s="99">
        <v>557.84002699999996</v>
      </c>
      <c r="E1461" s="99">
        <v>557.84002699999996</v>
      </c>
      <c r="F1461" s="99">
        <v>557.84002699999996</v>
      </c>
      <c r="G1461" s="99">
        <v>0</v>
      </c>
    </row>
    <row r="1462" spans="1:7" x14ac:dyDescent="0.2">
      <c r="A1462" s="100">
        <v>34249</v>
      </c>
      <c r="B1462" s="99">
        <v>555.96997099999999</v>
      </c>
      <c r="C1462" s="99">
        <v>555.96997099999999</v>
      </c>
      <c r="D1462" s="99">
        <v>555.96997099999999</v>
      </c>
      <c r="E1462" s="99">
        <v>555.96997099999999</v>
      </c>
      <c r="F1462" s="99">
        <v>555.96997099999999</v>
      </c>
      <c r="G1462" s="99">
        <v>0</v>
      </c>
    </row>
    <row r="1463" spans="1:7" x14ac:dyDescent="0.2">
      <c r="A1463" s="100">
        <v>34250</v>
      </c>
      <c r="B1463" s="99">
        <v>557.39001499999995</v>
      </c>
      <c r="C1463" s="99">
        <v>557.39001499999995</v>
      </c>
      <c r="D1463" s="99">
        <v>557.39001499999995</v>
      </c>
      <c r="E1463" s="99">
        <v>557.39001499999995</v>
      </c>
      <c r="F1463" s="99">
        <v>557.39001499999995</v>
      </c>
      <c r="G1463" s="99">
        <v>0</v>
      </c>
    </row>
    <row r="1464" spans="1:7" x14ac:dyDescent="0.2">
      <c r="A1464" s="100">
        <v>34253</v>
      </c>
      <c r="B1464" s="99">
        <v>558.080017</v>
      </c>
      <c r="C1464" s="99">
        <v>558.080017</v>
      </c>
      <c r="D1464" s="99">
        <v>558.080017</v>
      </c>
      <c r="E1464" s="99">
        <v>558.080017</v>
      </c>
      <c r="F1464" s="99">
        <v>558.080017</v>
      </c>
      <c r="G1464" s="99">
        <v>0</v>
      </c>
    </row>
    <row r="1465" spans="1:7" x14ac:dyDescent="0.2">
      <c r="A1465" s="100">
        <v>34254</v>
      </c>
      <c r="B1465" s="99">
        <v>558.36999500000002</v>
      </c>
      <c r="C1465" s="99">
        <v>558.36999500000002</v>
      </c>
      <c r="D1465" s="99">
        <v>558.36999500000002</v>
      </c>
      <c r="E1465" s="99">
        <v>558.36999500000002</v>
      </c>
      <c r="F1465" s="99">
        <v>558.36999500000002</v>
      </c>
      <c r="G1465" s="99">
        <v>0</v>
      </c>
    </row>
    <row r="1466" spans="1:7" x14ac:dyDescent="0.2">
      <c r="A1466" s="100">
        <v>34255</v>
      </c>
      <c r="B1466" s="99">
        <v>558.82000700000003</v>
      </c>
      <c r="C1466" s="99">
        <v>558.82000700000003</v>
      </c>
      <c r="D1466" s="99">
        <v>558.82000700000003</v>
      </c>
      <c r="E1466" s="99">
        <v>558.82000700000003</v>
      </c>
      <c r="F1466" s="99">
        <v>558.82000700000003</v>
      </c>
      <c r="G1466" s="99">
        <v>0</v>
      </c>
    </row>
    <row r="1467" spans="1:7" x14ac:dyDescent="0.2">
      <c r="A1467" s="100">
        <v>34256</v>
      </c>
      <c r="B1467" s="99">
        <v>565.34002699999996</v>
      </c>
      <c r="C1467" s="99">
        <v>565.34002699999996</v>
      </c>
      <c r="D1467" s="99">
        <v>565.34002699999996</v>
      </c>
      <c r="E1467" s="99">
        <v>565.34002699999996</v>
      </c>
      <c r="F1467" s="99">
        <v>565.34002699999996</v>
      </c>
      <c r="G1467" s="99">
        <v>0</v>
      </c>
    </row>
    <row r="1468" spans="1:7" x14ac:dyDescent="0.2">
      <c r="A1468" s="100">
        <v>34257</v>
      </c>
      <c r="B1468" s="99">
        <v>568.57000700000003</v>
      </c>
      <c r="C1468" s="99">
        <v>568.57000700000003</v>
      </c>
      <c r="D1468" s="99">
        <v>568.57000700000003</v>
      </c>
      <c r="E1468" s="99">
        <v>568.57000700000003</v>
      </c>
      <c r="F1468" s="99">
        <v>568.57000700000003</v>
      </c>
      <c r="G1468" s="99">
        <v>0</v>
      </c>
    </row>
    <row r="1469" spans="1:7" x14ac:dyDescent="0.2">
      <c r="A1469" s="100">
        <v>34260</v>
      </c>
      <c r="B1469" s="99">
        <v>567.35998500000005</v>
      </c>
      <c r="C1469" s="99">
        <v>567.35998500000005</v>
      </c>
      <c r="D1469" s="99">
        <v>567.35998500000005</v>
      </c>
      <c r="E1469" s="99">
        <v>567.35998500000005</v>
      </c>
      <c r="F1469" s="99">
        <v>567.35998500000005</v>
      </c>
      <c r="G1469" s="99">
        <v>0</v>
      </c>
    </row>
    <row r="1470" spans="1:7" x14ac:dyDescent="0.2">
      <c r="A1470" s="100">
        <v>34261</v>
      </c>
      <c r="B1470" s="99">
        <v>564.669983</v>
      </c>
      <c r="C1470" s="99">
        <v>564.669983</v>
      </c>
      <c r="D1470" s="99">
        <v>564.669983</v>
      </c>
      <c r="E1470" s="99">
        <v>564.669983</v>
      </c>
      <c r="F1470" s="99">
        <v>564.669983</v>
      </c>
      <c r="G1470" s="99">
        <v>0</v>
      </c>
    </row>
    <row r="1471" spans="1:7" x14ac:dyDescent="0.2">
      <c r="A1471" s="100">
        <v>34262</v>
      </c>
      <c r="B1471" s="99">
        <v>564.5</v>
      </c>
      <c r="C1471" s="99">
        <v>564.5</v>
      </c>
      <c r="D1471" s="99">
        <v>564.5</v>
      </c>
      <c r="E1471" s="99">
        <v>564.5</v>
      </c>
      <c r="F1471" s="99">
        <v>564.5</v>
      </c>
      <c r="G1471" s="99">
        <v>0</v>
      </c>
    </row>
    <row r="1472" spans="1:7" x14ac:dyDescent="0.2">
      <c r="A1472" s="100">
        <v>34263</v>
      </c>
      <c r="B1472" s="99">
        <v>563.64001499999995</v>
      </c>
      <c r="C1472" s="99">
        <v>563.64001499999995</v>
      </c>
      <c r="D1472" s="99">
        <v>563.64001499999995</v>
      </c>
      <c r="E1472" s="99">
        <v>563.64001499999995</v>
      </c>
      <c r="F1472" s="99">
        <v>563.64001499999995</v>
      </c>
      <c r="G1472" s="99">
        <v>0</v>
      </c>
    </row>
    <row r="1473" spans="1:7" x14ac:dyDescent="0.2">
      <c r="A1473" s="100">
        <v>34264</v>
      </c>
      <c r="B1473" s="99">
        <v>561.10998500000005</v>
      </c>
      <c r="C1473" s="99">
        <v>561.10998500000005</v>
      </c>
      <c r="D1473" s="99">
        <v>561.10998500000005</v>
      </c>
      <c r="E1473" s="99">
        <v>561.10998500000005</v>
      </c>
      <c r="F1473" s="99">
        <v>561.10998500000005</v>
      </c>
      <c r="G1473" s="99">
        <v>0</v>
      </c>
    </row>
    <row r="1474" spans="1:7" x14ac:dyDescent="0.2">
      <c r="A1474" s="100">
        <v>34267</v>
      </c>
      <c r="B1474" s="99">
        <v>562.32000700000003</v>
      </c>
      <c r="C1474" s="99">
        <v>562.32000700000003</v>
      </c>
      <c r="D1474" s="99">
        <v>562.32000700000003</v>
      </c>
      <c r="E1474" s="99">
        <v>562.32000700000003</v>
      </c>
      <c r="F1474" s="99">
        <v>562.32000700000003</v>
      </c>
      <c r="G1474" s="99">
        <v>0</v>
      </c>
    </row>
    <row r="1475" spans="1:7" x14ac:dyDescent="0.2">
      <c r="A1475" s="100">
        <v>34268</v>
      </c>
      <c r="B1475" s="99">
        <v>562.53002900000001</v>
      </c>
      <c r="C1475" s="99">
        <v>562.53002900000001</v>
      </c>
      <c r="D1475" s="99">
        <v>562.53002900000001</v>
      </c>
      <c r="E1475" s="99">
        <v>562.53002900000001</v>
      </c>
      <c r="F1475" s="99">
        <v>562.53002900000001</v>
      </c>
      <c r="G1475" s="99">
        <v>0</v>
      </c>
    </row>
    <row r="1476" spans="1:7" x14ac:dyDescent="0.2">
      <c r="A1476" s="100">
        <v>34269</v>
      </c>
      <c r="B1476" s="99">
        <v>562.90997300000004</v>
      </c>
      <c r="C1476" s="99">
        <v>562.90997300000004</v>
      </c>
      <c r="D1476" s="99">
        <v>562.90997300000004</v>
      </c>
      <c r="E1476" s="99">
        <v>562.90997300000004</v>
      </c>
      <c r="F1476" s="99">
        <v>562.90997300000004</v>
      </c>
      <c r="G1476" s="99">
        <v>0</v>
      </c>
    </row>
    <row r="1477" spans="1:7" x14ac:dyDescent="0.2">
      <c r="A1477" s="100">
        <v>34270</v>
      </c>
      <c r="B1477" s="99">
        <v>566.69000200000005</v>
      </c>
      <c r="C1477" s="99">
        <v>566.69000200000005</v>
      </c>
      <c r="D1477" s="99">
        <v>566.69000200000005</v>
      </c>
      <c r="E1477" s="99">
        <v>566.69000200000005</v>
      </c>
      <c r="F1477" s="99">
        <v>566.69000200000005</v>
      </c>
      <c r="G1477" s="99">
        <v>0</v>
      </c>
    </row>
    <row r="1478" spans="1:7" x14ac:dyDescent="0.2">
      <c r="A1478" s="100">
        <v>34271</v>
      </c>
      <c r="B1478" s="99">
        <v>566.82000700000003</v>
      </c>
      <c r="C1478" s="99">
        <v>566.82000700000003</v>
      </c>
      <c r="D1478" s="99">
        <v>566.82000700000003</v>
      </c>
      <c r="E1478" s="99">
        <v>566.82000700000003</v>
      </c>
      <c r="F1478" s="99">
        <v>566.82000700000003</v>
      </c>
      <c r="G1478" s="99">
        <v>0</v>
      </c>
    </row>
    <row r="1479" spans="1:7" x14ac:dyDescent="0.2">
      <c r="A1479" s="100">
        <v>34274</v>
      </c>
      <c r="B1479" s="99">
        <v>568.48999000000003</v>
      </c>
      <c r="C1479" s="99">
        <v>568.48999000000003</v>
      </c>
      <c r="D1479" s="99">
        <v>568.48999000000003</v>
      </c>
      <c r="E1479" s="99">
        <v>568.48999000000003</v>
      </c>
      <c r="F1479" s="99">
        <v>568.48999000000003</v>
      </c>
      <c r="G1479" s="99">
        <v>0</v>
      </c>
    </row>
    <row r="1480" spans="1:7" x14ac:dyDescent="0.2">
      <c r="A1480" s="100">
        <v>34275</v>
      </c>
      <c r="B1480" s="99">
        <v>567.85998500000005</v>
      </c>
      <c r="C1480" s="99">
        <v>567.85998500000005</v>
      </c>
      <c r="D1480" s="99">
        <v>567.85998500000005</v>
      </c>
      <c r="E1480" s="99">
        <v>567.85998500000005</v>
      </c>
      <c r="F1480" s="99">
        <v>567.85998500000005</v>
      </c>
      <c r="G1480" s="99">
        <v>0</v>
      </c>
    </row>
    <row r="1481" spans="1:7" x14ac:dyDescent="0.2">
      <c r="A1481" s="100">
        <v>34276</v>
      </c>
      <c r="B1481" s="99">
        <v>561.330017</v>
      </c>
      <c r="C1481" s="99">
        <v>561.330017</v>
      </c>
      <c r="D1481" s="99">
        <v>561.330017</v>
      </c>
      <c r="E1481" s="99">
        <v>561.330017</v>
      </c>
      <c r="F1481" s="99">
        <v>561.330017</v>
      </c>
      <c r="G1481" s="99">
        <v>0</v>
      </c>
    </row>
    <row r="1482" spans="1:7" x14ac:dyDescent="0.2">
      <c r="A1482" s="100">
        <v>34277</v>
      </c>
      <c r="B1482" s="99">
        <v>554.82000700000003</v>
      </c>
      <c r="C1482" s="99">
        <v>554.82000700000003</v>
      </c>
      <c r="D1482" s="99">
        <v>554.82000700000003</v>
      </c>
      <c r="E1482" s="99">
        <v>554.82000700000003</v>
      </c>
      <c r="F1482" s="99">
        <v>554.82000700000003</v>
      </c>
      <c r="G1482" s="99">
        <v>0</v>
      </c>
    </row>
    <row r="1483" spans="1:7" x14ac:dyDescent="0.2">
      <c r="A1483" s="100">
        <v>34278</v>
      </c>
      <c r="B1483" s="99">
        <v>557.669983</v>
      </c>
      <c r="C1483" s="99">
        <v>557.669983</v>
      </c>
      <c r="D1483" s="99">
        <v>557.669983</v>
      </c>
      <c r="E1483" s="99">
        <v>557.669983</v>
      </c>
      <c r="F1483" s="99">
        <v>557.669983</v>
      </c>
      <c r="G1483" s="99">
        <v>0</v>
      </c>
    </row>
    <row r="1484" spans="1:7" x14ac:dyDescent="0.2">
      <c r="A1484" s="100">
        <v>34281</v>
      </c>
      <c r="B1484" s="99">
        <v>558.55999799999995</v>
      </c>
      <c r="C1484" s="99">
        <v>558.55999799999995</v>
      </c>
      <c r="D1484" s="99">
        <v>558.55999799999995</v>
      </c>
      <c r="E1484" s="99">
        <v>558.55999799999995</v>
      </c>
      <c r="F1484" s="99">
        <v>558.55999799999995</v>
      </c>
      <c r="G1484" s="99">
        <v>0</v>
      </c>
    </row>
    <row r="1485" spans="1:7" x14ac:dyDescent="0.2">
      <c r="A1485" s="100">
        <v>34282</v>
      </c>
      <c r="B1485" s="99">
        <v>558.76000999999997</v>
      </c>
      <c r="C1485" s="99">
        <v>558.76000999999997</v>
      </c>
      <c r="D1485" s="99">
        <v>558.76000999999997</v>
      </c>
      <c r="E1485" s="99">
        <v>558.76000999999997</v>
      </c>
      <c r="F1485" s="99">
        <v>558.76000999999997</v>
      </c>
      <c r="G1485" s="99">
        <v>0</v>
      </c>
    </row>
    <row r="1486" spans="1:7" x14ac:dyDescent="0.2">
      <c r="A1486" s="100">
        <v>34283</v>
      </c>
      <c r="B1486" s="99">
        <v>562.90002400000003</v>
      </c>
      <c r="C1486" s="99">
        <v>562.90002400000003</v>
      </c>
      <c r="D1486" s="99">
        <v>562.90002400000003</v>
      </c>
      <c r="E1486" s="99">
        <v>562.90002400000003</v>
      </c>
      <c r="F1486" s="99">
        <v>562.90002400000003</v>
      </c>
      <c r="G1486" s="99">
        <v>0</v>
      </c>
    </row>
    <row r="1487" spans="1:7" x14ac:dyDescent="0.2">
      <c r="A1487" s="100">
        <v>34284</v>
      </c>
      <c r="B1487" s="99">
        <v>561.59002699999996</v>
      </c>
      <c r="C1487" s="99">
        <v>561.59002699999996</v>
      </c>
      <c r="D1487" s="99">
        <v>561.59002699999996</v>
      </c>
      <c r="E1487" s="99">
        <v>561.59002699999996</v>
      </c>
      <c r="F1487" s="99">
        <v>561.59002699999996</v>
      </c>
      <c r="G1487" s="99">
        <v>0</v>
      </c>
    </row>
    <row r="1488" spans="1:7" x14ac:dyDescent="0.2">
      <c r="A1488" s="100">
        <v>34285</v>
      </c>
      <c r="B1488" s="99">
        <v>564.94000200000005</v>
      </c>
      <c r="C1488" s="99">
        <v>564.94000200000005</v>
      </c>
      <c r="D1488" s="99">
        <v>564.94000200000005</v>
      </c>
      <c r="E1488" s="99">
        <v>564.94000200000005</v>
      </c>
      <c r="F1488" s="99">
        <v>564.94000200000005</v>
      </c>
      <c r="G1488" s="99">
        <v>0</v>
      </c>
    </row>
    <row r="1489" spans="1:7" x14ac:dyDescent="0.2">
      <c r="A1489" s="100">
        <v>34288</v>
      </c>
      <c r="B1489" s="99">
        <v>563.10998500000005</v>
      </c>
      <c r="C1489" s="99">
        <v>563.10998500000005</v>
      </c>
      <c r="D1489" s="99">
        <v>563.10998500000005</v>
      </c>
      <c r="E1489" s="99">
        <v>563.10998500000005</v>
      </c>
      <c r="F1489" s="99">
        <v>563.10998500000005</v>
      </c>
      <c r="G1489" s="99">
        <v>0</v>
      </c>
    </row>
    <row r="1490" spans="1:7" x14ac:dyDescent="0.2">
      <c r="A1490" s="100">
        <v>34289</v>
      </c>
      <c r="B1490" s="99">
        <v>566.84002699999996</v>
      </c>
      <c r="C1490" s="99">
        <v>566.84002699999996</v>
      </c>
      <c r="D1490" s="99">
        <v>566.84002699999996</v>
      </c>
      <c r="E1490" s="99">
        <v>566.84002699999996</v>
      </c>
      <c r="F1490" s="99">
        <v>566.84002699999996</v>
      </c>
      <c r="G1490" s="99">
        <v>0</v>
      </c>
    </row>
    <row r="1491" spans="1:7" x14ac:dyDescent="0.2">
      <c r="A1491" s="100">
        <v>34290</v>
      </c>
      <c r="B1491" s="99">
        <v>564.53002900000001</v>
      </c>
      <c r="C1491" s="99">
        <v>564.53002900000001</v>
      </c>
      <c r="D1491" s="99">
        <v>564.53002900000001</v>
      </c>
      <c r="E1491" s="99">
        <v>564.53002900000001</v>
      </c>
      <c r="F1491" s="99">
        <v>564.53002900000001</v>
      </c>
      <c r="G1491" s="99">
        <v>0</v>
      </c>
    </row>
    <row r="1492" spans="1:7" x14ac:dyDescent="0.2">
      <c r="A1492" s="100">
        <v>34291</v>
      </c>
      <c r="B1492" s="99">
        <v>563.09997599999997</v>
      </c>
      <c r="C1492" s="99">
        <v>563.09997599999997</v>
      </c>
      <c r="D1492" s="99">
        <v>563.09997599999997</v>
      </c>
      <c r="E1492" s="99">
        <v>563.09997599999997</v>
      </c>
      <c r="F1492" s="99">
        <v>563.09997599999997</v>
      </c>
      <c r="G1492" s="99">
        <v>0</v>
      </c>
    </row>
    <row r="1493" spans="1:7" x14ac:dyDescent="0.2">
      <c r="A1493" s="100">
        <v>34292</v>
      </c>
      <c r="B1493" s="99">
        <v>561.92999299999997</v>
      </c>
      <c r="C1493" s="99">
        <v>561.92999299999997</v>
      </c>
      <c r="D1493" s="99">
        <v>561.92999299999997</v>
      </c>
      <c r="E1493" s="99">
        <v>561.92999299999997</v>
      </c>
      <c r="F1493" s="99">
        <v>561.92999299999997</v>
      </c>
      <c r="G1493" s="99">
        <v>0</v>
      </c>
    </row>
    <row r="1494" spans="1:7" x14ac:dyDescent="0.2">
      <c r="A1494" s="100">
        <v>34295</v>
      </c>
      <c r="B1494" s="99">
        <v>557.73999000000003</v>
      </c>
      <c r="C1494" s="99">
        <v>557.73999000000003</v>
      </c>
      <c r="D1494" s="99">
        <v>557.73999000000003</v>
      </c>
      <c r="E1494" s="99">
        <v>557.73999000000003</v>
      </c>
      <c r="F1494" s="99">
        <v>557.73999000000003</v>
      </c>
      <c r="G1494" s="99">
        <v>0</v>
      </c>
    </row>
    <row r="1495" spans="1:7" x14ac:dyDescent="0.2">
      <c r="A1495" s="100">
        <v>34296</v>
      </c>
      <c r="B1495" s="99">
        <v>560.11999500000002</v>
      </c>
      <c r="C1495" s="99">
        <v>560.11999500000002</v>
      </c>
      <c r="D1495" s="99">
        <v>560.11999500000002</v>
      </c>
      <c r="E1495" s="99">
        <v>560.11999500000002</v>
      </c>
      <c r="F1495" s="99">
        <v>560.11999500000002</v>
      </c>
      <c r="G1495" s="99">
        <v>0</v>
      </c>
    </row>
    <row r="1496" spans="1:7" x14ac:dyDescent="0.2">
      <c r="A1496" s="100">
        <v>34297</v>
      </c>
      <c r="B1496" s="99">
        <v>561.94000200000005</v>
      </c>
      <c r="C1496" s="99">
        <v>561.94000200000005</v>
      </c>
      <c r="D1496" s="99">
        <v>561.94000200000005</v>
      </c>
      <c r="E1496" s="99">
        <v>561.94000200000005</v>
      </c>
      <c r="F1496" s="99">
        <v>561.94000200000005</v>
      </c>
      <c r="G1496" s="99">
        <v>0</v>
      </c>
    </row>
    <row r="1497" spans="1:7" x14ac:dyDescent="0.2">
      <c r="A1497" s="100">
        <v>34299</v>
      </c>
      <c r="B1497" s="99">
        <v>562.79998799999998</v>
      </c>
      <c r="C1497" s="99">
        <v>562.79998799999998</v>
      </c>
      <c r="D1497" s="99">
        <v>562.79998799999998</v>
      </c>
      <c r="E1497" s="99">
        <v>562.79998799999998</v>
      </c>
      <c r="F1497" s="99">
        <v>562.79998799999998</v>
      </c>
      <c r="G1497" s="99">
        <v>0</v>
      </c>
    </row>
    <row r="1498" spans="1:7" x14ac:dyDescent="0.2">
      <c r="A1498" s="100">
        <v>34302</v>
      </c>
      <c r="B1498" s="99">
        <v>561.5</v>
      </c>
      <c r="C1498" s="99">
        <v>561.5</v>
      </c>
      <c r="D1498" s="99">
        <v>561.5</v>
      </c>
      <c r="E1498" s="99">
        <v>561.5</v>
      </c>
      <c r="F1498" s="99">
        <v>561.5</v>
      </c>
      <c r="G1498" s="99">
        <v>0</v>
      </c>
    </row>
    <row r="1499" spans="1:7" x14ac:dyDescent="0.2">
      <c r="A1499" s="100">
        <v>34303</v>
      </c>
      <c r="B1499" s="99">
        <v>561.40997300000004</v>
      </c>
      <c r="C1499" s="99">
        <v>561.40997300000004</v>
      </c>
      <c r="D1499" s="99">
        <v>561.40997300000004</v>
      </c>
      <c r="E1499" s="99">
        <v>561.40997300000004</v>
      </c>
      <c r="F1499" s="99">
        <v>561.40997300000004</v>
      </c>
      <c r="G1499" s="99">
        <v>0</v>
      </c>
    </row>
    <row r="1500" spans="1:7" x14ac:dyDescent="0.2">
      <c r="A1500" s="100">
        <v>34304</v>
      </c>
      <c r="B1500" s="99">
        <v>561.580017</v>
      </c>
      <c r="C1500" s="99">
        <v>561.580017</v>
      </c>
      <c r="D1500" s="99">
        <v>561.580017</v>
      </c>
      <c r="E1500" s="99">
        <v>561.580017</v>
      </c>
      <c r="F1500" s="99">
        <v>561.580017</v>
      </c>
      <c r="G1500" s="99">
        <v>0</v>
      </c>
    </row>
    <row r="1501" spans="1:7" x14ac:dyDescent="0.2">
      <c r="A1501" s="100">
        <v>34305</v>
      </c>
      <c r="B1501" s="99">
        <v>563.17999299999997</v>
      </c>
      <c r="C1501" s="99">
        <v>563.17999299999997</v>
      </c>
      <c r="D1501" s="99">
        <v>563.17999299999997</v>
      </c>
      <c r="E1501" s="99">
        <v>563.17999299999997</v>
      </c>
      <c r="F1501" s="99">
        <v>563.17999299999997</v>
      </c>
      <c r="G1501" s="99">
        <v>0</v>
      </c>
    </row>
    <row r="1502" spans="1:7" x14ac:dyDescent="0.2">
      <c r="A1502" s="100">
        <v>34306</v>
      </c>
      <c r="B1502" s="99">
        <v>565.34002699999996</v>
      </c>
      <c r="C1502" s="99">
        <v>565.34002699999996</v>
      </c>
      <c r="D1502" s="99">
        <v>565.34002699999996</v>
      </c>
      <c r="E1502" s="99">
        <v>565.34002699999996</v>
      </c>
      <c r="F1502" s="99">
        <v>565.34002699999996</v>
      </c>
      <c r="G1502" s="99">
        <v>0</v>
      </c>
    </row>
    <row r="1503" spans="1:7" x14ac:dyDescent="0.2">
      <c r="A1503" s="100">
        <v>34309</v>
      </c>
      <c r="B1503" s="99">
        <v>567.30999799999995</v>
      </c>
      <c r="C1503" s="99">
        <v>567.30999799999995</v>
      </c>
      <c r="D1503" s="99">
        <v>567.30999799999995</v>
      </c>
      <c r="E1503" s="99">
        <v>567.30999799999995</v>
      </c>
      <c r="F1503" s="99">
        <v>567.30999799999995</v>
      </c>
      <c r="G1503" s="99">
        <v>0</v>
      </c>
    </row>
    <row r="1504" spans="1:7" x14ac:dyDescent="0.2">
      <c r="A1504" s="100">
        <v>34310</v>
      </c>
      <c r="B1504" s="99">
        <v>567.75</v>
      </c>
      <c r="C1504" s="99">
        <v>567.75</v>
      </c>
      <c r="D1504" s="99">
        <v>567.75</v>
      </c>
      <c r="E1504" s="99">
        <v>567.75</v>
      </c>
      <c r="F1504" s="99">
        <v>567.75</v>
      </c>
      <c r="G1504" s="99">
        <v>0</v>
      </c>
    </row>
    <row r="1505" spans="1:7" x14ac:dyDescent="0.2">
      <c r="A1505" s="100">
        <v>34311</v>
      </c>
      <c r="B1505" s="99">
        <v>567.17999299999997</v>
      </c>
      <c r="C1505" s="99">
        <v>567.17999299999997</v>
      </c>
      <c r="D1505" s="99">
        <v>567.17999299999997</v>
      </c>
      <c r="E1505" s="99">
        <v>567.17999299999997</v>
      </c>
      <c r="F1505" s="99">
        <v>567.17999299999997</v>
      </c>
      <c r="G1505" s="99">
        <v>0</v>
      </c>
    </row>
    <row r="1506" spans="1:7" x14ac:dyDescent="0.2">
      <c r="A1506" s="100">
        <v>34312</v>
      </c>
      <c r="B1506" s="99">
        <v>564.80999799999995</v>
      </c>
      <c r="C1506" s="99">
        <v>564.80999799999995</v>
      </c>
      <c r="D1506" s="99">
        <v>564.80999799999995</v>
      </c>
      <c r="E1506" s="99">
        <v>564.80999799999995</v>
      </c>
      <c r="F1506" s="99">
        <v>564.80999799999995</v>
      </c>
      <c r="G1506" s="99">
        <v>0</v>
      </c>
    </row>
    <row r="1507" spans="1:7" x14ac:dyDescent="0.2">
      <c r="A1507" s="100">
        <v>34313</v>
      </c>
      <c r="B1507" s="99">
        <v>564.53002900000001</v>
      </c>
      <c r="C1507" s="99">
        <v>564.53002900000001</v>
      </c>
      <c r="D1507" s="99">
        <v>564.53002900000001</v>
      </c>
      <c r="E1507" s="99">
        <v>564.53002900000001</v>
      </c>
      <c r="F1507" s="99">
        <v>564.53002900000001</v>
      </c>
      <c r="G1507" s="99">
        <v>0</v>
      </c>
    </row>
    <row r="1508" spans="1:7" x14ac:dyDescent="0.2">
      <c r="A1508" s="100">
        <v>34316</v>
      </c>
      <c r="B1508" s="99">
        <v>566.71002199999998</v>
      </c>
      <c r="C1508" s="99">
        <v>566.71002199999998</v>
      </c>
      <c r="D1508" s="99">
        <v>566.71002199999998</v>
      </c>
      <c r="E1508" s="99">
        <v>566.71002199999998</v>
      </c>
      <c r="F1508" s="99">
        <v>566.71002199999998</v>
      </c>
      <c r="G1508" s="99">
        <v>0</v>
      </c>
    </row>
    <row r="1509" spans="1:7" x14ac:dyDescent="0.2">
      <c r="A1509" s="100">
        <v>34317</v>
      </c>
      <c r="B1509" s="99">
        <v>563.53997800000002</v>
      </c>
      <c r="C1509" s="99">
        <v>563.53997800000002</v>
      </c>
      <c r="D1509" s="99">
        <v>563.53997800000002</v>
      </c>
      <c r="E1509" s="99">
        <v>563.53997800000002</v>
      </c>
      <c r="F1509" s="99">
        <v>563.53997800000002</v>
      </c>
      <c r="G1509" s="99">
        <v>0</v>
      </c>
    </row>
    <row r="1510" spans="1:7" x14ac:dyDescent="0.2">
      <c r="A1510" s="100">
        <v>34318</v>
      </c>
      <c r="B1510" s="99">
        <v>562.07000700000003</v>
      </c>
      <c r="C1510" s="99">
        <v>562.07000700000003</v>
      </c>
      <c r="D1510" s="99">
        <v>562.07000700000003</v>
      </c>
      <c r="E1510" s="99">
        <v>562.07000700000003</v>
      </c>
      <c r="F1510" s="99">
        <v>562.07000700000003</v>
      </c>
      <c r="G1510" s="99">
        <v>0</v>
      </c>
    </row>
    <row r="1511" spans="1:7" x14ac:dyDescent="0.2">
      <c r="A1511" s="100">
        <v>34319</v>
      </c>
      <c r="B1511" s="99">
        <v>563.90997300000004</v>
      </c>
      <c r="C1511" s="99">
        <v>563.90997300000004</v>
      </c>
      <c r="D1511" s="99">
        <v>563.90997300000004</v>
      </c>
      <c r="E1511" s="99">
        <v>563.90997300000004</v>
      </c>
      <c r="F1511" s="99">
        <v>563.90997300000004</v>
      </c>
      <c r="G1511" s="99">
        <v>0</v>
      </c>
    </row>
    <row r="1512" spans="1:7" x14ac:dyDescent="0.2">
      <c r="A1512" s="100">
        <v>34320</v>
      </c>
      <c r="B1512" s="99">
        <v>567.61999500000002</v>
      </c>
      <c r="C1512" s="99">
        <v>567.61999500000002</v>
      </c>
      <c r="D1512" s="99">
        <v>567.61999500000002</v>
      </c>
      <c r="E1512" s="99">
        <v>567.61999500000002</v>
      </c>
      <c r="F1512" s="99">
        <v>567.61999500000002</v>
      </c>
      <c r="G1512" s="99">
        <v>0</v>
      </c>
    </row>
    <row r="1513" spans="1:7" x14ac:dyDescent="0.2">
      <c r="A1513" s="100">
        <v>34323</v>
      </c>
      <c r="B1513" s="99">
        <v>566.98999000000003</v>
      </c>
      <c r="C1513" s="99">
        <v>566.98999000000003</v>
      </c>
      <c r="D1513" s="99">
        <v>566.98999000000003</v>
      </c>
      <c r="E1513" s="99">
        <v>566.98999000000003</v>
      </c>
      <c r="F1513" s="99">
        <v>566.98999000000003</v>
      </c>
      <c r="G1513" s="99">
        <v>0</v>
      </c>
    </row>
    <row r="1514" spans="1:7" x14ac:dyDescent="0.2">
      <c r="A1514" s="100">
        <v>34324</v>
      </c>
      <c r="B1514" s="99">
        <v>566.330017</v>
      </c>
      <c r="C1514" s="99">
        <v>566.330017</v>
      </c>
      <c r="D1514" s="99">
        <v>566.330017</v>
      </c>
      <c r="E1514" s="99">
        <v>566.330017</v>
      </c>
      <c r="F1514" s="99">
        <v>566.330017</v>
      </c>
      <c r="G1514" s="99">
        <v>0</v>
      </c>
    </row>
    <row r="1515" spans="1:7" x14ac:dyDescent="0.2">
      <c r="A1515" s="100">
        <v>34325</v>
      </c>
      <c r="B1515" s="99">
        <v>568.78997800000002</v>
      </c>
      <c r="C1515" s="99">
        <v>568.78997800000002</v>
      </c>
      <c r="D1515" s="99">
        <v>568.78997800000002</v>
      </c>
      <c r="E1515" s="99">
        <v>568.78997800000002</v>
      </c>
      <c r="F1515" s="99">
        <v>568.78997800000002</v>
      </c>
      <c r="G1515" s="99">
        <v>0</v>
      </c>
    </row>
    <row r="1516" spans="1:7" x14ac:dyDescent="0.2">
      <c r="A1516" s="100">
        <v>34326</v>
      </c>
      <c r="B1516" s="99">
        <v>568.86999500000002</v>
      </c>
      <c r="C1516" s="99">
        <v>568.86999500000002</v>
      </c>
      <c r="D1516" s="99">
        <v>568.86999500000002</v>
      </c>
      <c r="E1516" s="99">
        <v>568.86999500000002</v>
      </c>
      <c r="F1516" s="99">
        <v>568.86999500000002</v>
      </c>
      <c r="G1516" s="99">
        <v>0</v>
      </c>
    </row>
    <row r="1517" spans="1:7" x14ac:dyDescent="0.2">
      <c r="A1517" s="100">
        <v>34330</v>
      </c>
      <c r="B1517" s="99">
        <v>573.09997599999997</v>
      </c>
      <c r="C1517" s="99">
        <v>573.09997599999997</v>
      </c>
      <c r="D1517" s="99">
        <v>573.09997599999997</v>
      </c>
      <c r="E1517" s="99">
        <v>573.09997599999997</v>
      </c>
      <c r="F1517" s="99">
        <v>573.09997599999997</v>
      </c>
      <c r="G1517" s="99">
        <v>0</v>
      </c>
    </row>
    <row r="1518" spans="1:7" x14ac:dyDescent="0.2">
      <c r="A1518" s="100">
        <v>34331</v>
      </c>
      <c r="B1518" s="99">
        <v>573.59997599999997</v>
      </c>
      <c r="C1518" s="99">
        <v>573.59997599999997</v>
      </c>
      <c r="D1518" s="99">
        <v>573.59997599999997</v>
      </c>
      <c r="E1518" s="99">
        <v>573.59997599999997</v>
      </c>
      <c r="F1518" s="99">
        <v>573.59997599999997</v>
      </c>
      <c r="G1518" s="99">
        <v>0</v>
      </c>
    </row>
    <row r="1519" spans="1:7" x14ac:dyDescent="0.2">
      <c r="A1519" s="100">
        <v>34332</v>
      </c>
      <c r="B1519" s="99">
        <v>573.17999299999997</v>
      </c>
      <c r="C1519" s="99">
        <v>573.17999299999997</v>
      </c>
      <c r="D1519" s="99">
        <v>573.17999299999997</v>
      </c>
      <c r="E1519" s="99">
        <v>573.17999299999997</v>
      </c>
      <c r="F1519" s="99">
        <v>573.17999299999997</v>
      </c>
      <c r="G1519" s="99">
        <v>0</v>
      </c>
    </row>
    <row r="1520" spans="1:7" x14ac:dyDescent="0.2">
      <c r="A1520" s="100">
        <v>34333</v>
      </c>
      <c r="B1520" s="99">
        <v>570.84002699999996</v>
      </c>
      <c r="C1520" s="99">
        <v>570.84002699999996</v>
      </c>
      <c r="D1520" s="99">
        <v>570.84002699999996</v>
      </c>
      <c r="E1520" s="99">
        <v>570.84002699999996</v>
      </c>
      <c r="F1520" s="99">
        <v>570.84002699999996</v>
      </c>
      <c r="G1520" s="99">
        <v>0</v>
      </c>
    </row>
    <row r="1521" spans="1:7" x14ac:dyDescent="0.2">
      <c r="A1521" s="100">
        <v>34334</v>
      </c>
      <c r="B1521" s="99">
        <v>568.20001200000002</v>
      </c>
      <c r="C1521" s="99">
        <v>568.20001200000002</v>
      </c>
      <c r="D1521" s="99">
        <v>568.20001200000002</v>
      </c>
      <c r="E1521" s="99">
        <v>568.20001200000002</v>
      </c>
      <c r="F1521" s="99">
        <v>568.20001200000002</v>
      </c>
      <c r="G1521" s="99">
        <v>0</v>
      </c>
    </row>
    <row r="1522" spans="1:7" x14ac:dyDescent="0.2">
      <c r="A1522" s="100">
        <v>34337</v>
      </c>
      <c r="B1522" s="99">
        <v>567.09997599999997</v>
      </c>
      <c r="C1522" s="99">
        <v>567.09997599999997</v>
      </c>
      <c r="D1522" s="99">
        <v>567.09997599999997</v>
      </c>
      <c r="E1522" s="99">
        <v>567.09997599999997</v>
      </c>
      <c r="F1522" s="99">
        <v>567.09997599999997</v>
      </c>
      <c r="G1522" s="99">
        <v>0</v>
      </c>
    </row>
    <row r="1523" spans="1:7" x14ac:dyDescent="0.2">
      <c r="A1523" s="100">
        <v>34338</v>
      </c>
      <c r="B1523" s="99">
        <v>569.07000700000003</v>
      </c>
      <c r="C1523" s="99">
        <v>569.07000700000003</v>
      </c>
      <c r="D1523" s="99">
        <v>569.07000700000003</v>
      </c>
      <c r="E1523" s="99">
        <v>569.07000700000003</v>
      </c>
      <c r="F1523" s="99">
        <v>569.07000700000003</v>
      </c>
      <c r="G1523" s="99">
        <v>0</v>
      </c>
    </row>
    <row r="1524" spans="1:7" x14ac:dyDescent="0.2">
      <c r="A1524" s="100">
        <v>34339</v>
      </c>
      <c r="B1524" s="99">
        <v>569.90002400000003</v>
      </c>
      <c r="C1524" s="99">
        <v>569.90002400000003</v>
      </c>
      <c r="D1524" s="99">
        <v>569.90002400000003</v>
      </c>
      <c r="E1524" s="99">
        <v>569.90002400000003</v>
      </c>
      <c r="F1524" s="99">
        <v>569.90002400000003</v>
      </c>
      <c r="G1524" s="99">
        <v>0</v>
      </c>
    </row>
    <row r="1525" spans="1:7" x14ac:dyDescent="0.2">
      <c r="A1525" s="100">
        <v>34340</v>
      </c>
      <c r="B1525" s="99">
        <v>569.36999500000002</v>
      </c>
      <c r="C1525" s="99">
        <v>569.36999500000002</v>
      </c>
      <c r="D1525" s="99">
        <v>569.36999500000002</v>
      </c>
      <c r="E1525" s="99">
        <v>569.36999500000002</v>
      </c>
      <c r="F1525" s="99">
        <v>569.36999500000002</v>
      </c>
      <c r="G1525" s="99">
        <v>0</v>
      </c>
    </row>
    <row r="1526" spans="1:7" x14ac:dyDescent="0.2">
      <c r="A1526" s="100">
        <v>34341</v>
      </c>
      <c r="B1526" s="99">
        <v>572.76000999999997</v>
      </c>
      <c r="C1526" s="99">
        <v>572.76000999999997</v>
      </c>
      <c r="D1526" s="99">
        <v>572.76000999999997</v>
      </c>
      <c r="E1526" s="99">
        <v>572.76000999999997</v>
      </c>
      <c r="F1526" s="99">
        <v>572.76000999999997</v>
      </c>
      <c r="G1526" s="99">
        <v>0</v>
      </c>
    </row>
    <row r="1527" spans="1:7" x14ac:dyDescent="0.2">
      <c r="A1527" s="100">
        <v>34344</v>
      </c>
      <c r="B1527" s="99">
        <v>579.36999500000002</v>
      </c>
      <c r="C1527" s="99">
        <v>579.36999500000002</v>
      </c>
      <c r="D1527" s="99">
        <v>579.36999500000002</v>
      </c>
      <c r="E1527" s="99">
        <v>579.36999500000002</v>
      </c>
      <c r="F1527" s="99">
        <v>579.36999500000002</v>
      </c>
      <c r="G1527" s="99">
        <v>0</v>
      </c>
    </row>
    <row r="1528" spans="1:7" x14ac:dyDescent="0.2">
      <c r="A1528" s="100">
        <v>34345</v>
      </c>
      <c r="B1528" s="99">
        <v>577.97997999999995</v>
      </c>
      <c r="C1528" s="99">
        <v>577.97997999999995</v>
      </c>
      <c r="D1528" s="99">
        <v>577.97997999999995</v>
      </c>
      <c r="E1528" s="99">
        <v>577.97997999999995</v>
      </c>
      <c r="F1528" s="99">
        <v>577.97997999999995</v>
      </c>
      <c r="G1528" s="99">
        <v>0</v>
      </c>
    </row>
    <row r="1529" spans="1:7" x14ac:dyDescent="0.2">
      <c r="A1529" s="100">
        <v>34346</v>
      </c>
      <c r="B1529" s="99">
        <v>578.03002900000001</v>
      </c>
      <c r="C1529" s="99">
        <v>578.03002900000001</v>
      </c>
      <c r="D1529" s="99">
        <v>578.03002900000001</v>
      </c>
      <c r="E1529" s="99">
        <v>578.03002900000001</v>
      </c>
      <c r="F1529" s="99">
        <v>578.03002900000001</v>
      </c>
      <c r="G1529" s="99">
        <v>0</v>
      </c>
    </row>
    <row r="1530" spans="1:7" x14ac:dyDescent="0.2">
      <c r="A1530" s="100">
        <v>34347</v>
      </c>
      <c r="B1530" s="99">
        <v>576.01000999999997</v>
      </c>
      <c r="C1530" s="99">
        <v>576.01000999999997</v>
      </c>
      <c r="D1530" s="99">
        <v>576.01000999999997</v>
      </c>
      <c r="E1530" s="99">
        <v>576.01000999999997</v>
      </c>
      <c r="F1530" s="99">
        <v>576.01000999999997</v>
      </c>
      <c r="G1530" s="99">
        <v>0</v>
      </c>
    </row>
    <row r="1531" spans="1:7" x14ac:dyDescent="0.2">
      <c r="A1531" s="100">
        <v>34348</v>
      </c>
      <c r="B1531" s="99">
        <v>579.03997800000002</v>
      </c>
      <c r="C1531" s="99">
        <v>579.03997800000002</v>
      </c>
      <c r="D1531" s="99">
        <v>579.03997800000002</v>
      </c>
      <c r="E1531" s="99">
        <v>579.03997800000002</v>
      </c>
      <c r="F1531" s="99">
        <v>579.03997800000002</v>
      </c>
      <c r="G1531" s="99">
        <v>0</v>
      </c>
    </row>
    <row r="1532" spans="1:7" x14ac:dyDescent="0.2">
      <c r="A1532" s="100">
        <v>34351</v>
      </c>
      <c r="B1532" s="99">
        <v>577.07000700000003</v>
      </c>
      <c r="C1532" s="99">
        <v>577.07000700000003</v>
      </c>
      <c r="D1532" s="99">
        <v>577.07000700000003</v>
      </c>
      <c r="E1532" s="99">
        <v>577.07000700000003</v>
      </c>
      <c r="F1532" s="99">
        <v>577.07000700000003</v>
      </c>
      <c r="G1532" s="99">
        <v>0</v>
      </c>
    </row>
    <row r="1533" spans="1:7" x14ac:dyDescent="0.2">
      <c r="A1533" s="100">
        <v>34352</v>
      </c>
      <c r="B1533" s="99">
        <v>578.23999000000003</v>
      </c>
      <c r="C1533" s="99">
        <v>578.23999000000003</v>
      </c>
      <c r="D1533" s="99">
        <v>578.23999000000003</v>
      </c>
      <c r="E1533" s="99">
        <v>578.23999000000003</v>
      </c>
      <c r="F1533" s="99">
        <v>578.23999000000003</v>
      </c>
      <c r="G1533" s="99">
        <v>0</v>
      </c>
    </row>
    <row r="1534" spans="1:7" x14ac:dyDescent="0.2">
      <c r="A1534" s="100">
        <v>34353</v>
      </c>
      <c r="B1534" s="99">
        <v>578.30999799999995</v>
      </c>
      <c r="C1534" s="99">
        <v>578.30999799999995</v>
      </c>
      <c r="D1534" s="99">
        <v>578.30999799999995</v>
      </c>
      <c r="E1534" s="99">
        <v>578.30999799999995</v>
      </c>
      <c r="F1534" s="99">
        <v>578.30999799999995</v>
      </c>
      <c r="G1534" s="99">
        <v>0</v>
      </c>
    </row>
    <row r="1535" spans="1:7" x14ac:dyDescent="0.2">
      <c r="A1535" s="100">
        <v>34354</v>
      </c>
      <c r="B1535" s="99">
        <v>579.14001499999995</v>
      </c>
      <c r="C1535" s="99">
        <v>579.14001499999995</v>
      </c>
      <c r="D1535" s="99">
        <v>579.14001499999995</v>
      </c>
      <c r="E1535" s="99">
        <v>579.14001499999995</v>
      </c>
      <c r="F1535" s="99">
        <v>579.14001499999995</v>
      </c>
      <c r="G1535" s="99">
        <v>0</v>
      </c>
    </row>
    <row r="1536" spans="1:7" x14ac:dyDescent="0.2">
      <c r="A1536" s="100">
        <v>34355</v>
      </c>
      <c r="B1536" s="99">
        <v>578.82000700000003</v>
      </c>
      <c r="C1536" s="99">
        <v>578.82000700000003</v>
      </c>
      <c r="D1536" s="99">
        <v>578.82000700000003</v>
      </c>
      <c r="E1536" s="99">
        <v>578.82000700000003</v>
      </c>
      <c r="F1536" s="99">
        <v>578.82000700000003</v>
      </c>
      <c r="G1536" s="99">
        <v>0</v>
      </c>
    </row>
    <row r="1537" spans="1:7" x14ac:dyDescent="0.2">
      <c r="A1537" s="100">
        <v>34358</v>
      </c>
      <c r="B1537" s="99">
        <v>575.53997800000002</v>
      </c>
      <c r="C1537" s="99">
        <v>575.53997800000002</v>
      </c>
      <c r="D1537" s="99">
        <v>575.53997800000002</v>
      </c>
      <c r="E1537" s="99">
        <v>575.53997800000002</v>
      </c>
      <c r="F1537" s="99">
        <v>575.53997800000002</v>
      </c>
      <c r="G1537" s="99">
        <v>0</v>
      </c>
    </row>
    <row r="1538" spans="1:7" x14ac:dyDescent="0.2">
      <c r="A1538" s="100">
        <v>34359</v>
      </c>
      <c r="B1538" s="99">
        <v>574.32000700000003</v>
      </c>
      <c r="C1538" s="99">
        <v>574.32000700000003</v>
      </c>
      <c r="D1538" s="99">
        <v>574.32000700000003</v>
      </c>
      <c r="E1538" s="99">
        <v>574.32000700000003</v>
      </c>
      <c r="F1538" s="99">
        <v>574.32000700000003</v>
      </c>
      <c r="G1538" s="99">
        <v>0</v>
      </c>
    </row>
    <row r="1539" spans="1:7" x14ac:dyDescent="0.2">
      <c r="A1539" s="100">
        <v>34360</v>
      </c>
      <c r="B1539" s="99">
        <v>577.11999500000002</v>
      </c>
      <c r="C1539" s="99">
        <v>577.11999500000002</v>
      </c>
      <c r="D1539" s="99">
        <v>577.11999500000002</v>
      </c>
      <c r="E1539" s="99">
        <v>577.11999500000002</v>
      </c>
      <c r="F1539" s="99">
        <v>577.11999500000002</v>
      </c>
      <c r="G1539" s="99">
        <v>0</v>
      </c>
    </row>
    <row r="1540" spans="1:7" x14ac:dyDescent="0.2">
      <c r="A1540" s="100">
        <v>34361</v>
      </c>
      <c r="B1540" s="99">
        <v>581.82000700000003</v>
      </c>
      <c r="C1540" s="99">
        <v>581.82000700000003</v>
      </c>
      <c r="D1540" s="99">
        <v>581.82000700000003</v>
      </c>
      <c r="E1540" s="99">
        <v>581.82000700000003</v>
      </c>
      <c r="F1540" s="99">
        <v>581.82000700000003</v>
      </c>
      <c r="G1540" s="99">
        <v>0</v>
      </c>
    </row>
    <row r="1541" spans="1:7" x14ac:dyDescent="0.2">
      <c r="A1541" s="100">
        <v>34362</v>
      </c>
      <c r="B1541" s="99">
        <v>583.84997599999997</v>
      </c>
      <c r="C1541" s="99">
        <v>583.84997599999997</v>
      </c>
      <c r="D1541" s="99">
        <v>583.84997599999997</v>
      </c>
      <c r="E1541" s="99">
        <v>583.84997599999997</v>
      </c>
      <c r="F1541" s="99">
        <v>583.84997599999997</v>
      </c>
      <c r="G1541" s="99">
        <v>0</v>
      </c>
    </row>
    <row r="1542" spans="1:7" x14ac:dyDescent="0.2">
      <c r="A1542" s="100">
        <v>34365</v>
      </c>
      <c r="B1542" s="99">
        <v>587.52002000000005</v>
      </c>
      <c r="C1542" s="99">
        <v>587.52002000000005</v>
      </c>
      <c r="D1542" s="99">
        <v>587.52002000000005</v>
      </c>
      <c r="E1542" s="99">
        <v>587.52002000000005</v>
      </c>
      <c r="F1542" s="99">
        <v>587.52002000000005</v>
      </c>
      <c r="G1542" s="99">
        <v>0</v>
      </c>
    </row>
    <row r="1543" spans="1:7" x14ac:dyDescent="0.2">
      <c r="A1543" s="100">
        <v>34366</v>
      </c>
      <c r="B1543" s="99">
        <v>585.27002000000005</v>
      </c>
      <c r="C1543" s="99">
        <v>585.27002000000005</v>
      </c>
      <c r="D1543" s="99">
        <v>585.27002000000005</v>
      </c>
      <c r="E1543" s="99">
        <v>585.27002000000005</v>
      </c>
      <c r="F1543" s="99">
        <v>585.27002000000005</v>
      </c>
      <c r="G1543" s="99">
        <v>0</v>
      </c>
    </row>
    <row r="1544" spans="1:7" x14ac:dyDescent="0.2">
      <c r="A1544" s="100">
        <v>34367</v>
      </c>
      <c r="B1544" s="99">
        <v>588.19000200000005</v>
      </c>
      <c r="C1544" s="99">
        <v>588.19000200000005</v>
      </c>
      <c r="D1544" s="99">
        <v>588.19000200000005</v>
      </c>
      <c r="E1544" s="99">
        <v>588.19000200000005</v>
      </c>
      <c r="F1544" s="99">
        <v>588.19000200000005</v>
      </c>
      <c r="G1544" s="99">
        <v>0</v>
      </c>
    </row>
    <row r="1545" spans="1:7" x14ac:dyDescent="0.2">
      <c r="A1545" s="100">
        <v>34368</v>
      </c>
      <c r="B1545" s="99">
        <v>586.69000200000005</v>
      </c>
      <c r="C1545" s="99">
        <v>586.69000200000005</v>
      </c>
      <c r="D1545" s="99">
        <v>586.69000200000005</v>
      </c>
      <c r="E1545" s="99">
        <v>586.69000200000005</v>
      </c>
      <c r="F1545" s="99">
        <v>586.69000200000005</v>
      </c>
      <c r="G1545" s="99">
        <v>0</v>
      </c>
    </row>
    <row r="1546" spans="1:7" x14ac:dyDescent="0.2">
      <c r="A1546" s="100">
        <v>34369</v>
      </c>
      <c r="B1546" s="99">
        <v>573.67999299999997</v>
      </c>
      <c r="C1546" s="99">
        <v>573.67999299999997</v>
      </c>
      <c r="D1546" s="99">
        <v>573.67999299999997</v>
      </c>
      <c r="E1546" s="99">
        <v>573.67999299999997</v>
      </c>
      <c r="F1546" s="99">
        <v>573.67999299999997</v>
      </c>
      <c r="G1546" s="99">
        <v>0</v>
      </c>
    </row>
    <row r="1547" spans="1:7" x14ac:dyDescent="0.2">
      <c r="A1547" s="100">
        <v>34372</v>
      </c>
      <c r="B1547" s="99">
        <v>576.20001200000002</v>
      </c>
      <c r="C1547" s="99">
        <v>576.20001200000002</v>
      </c>
      <c r="D1547" s="99">
        <v>576.20001200000002</v>
      </c>
      <c r="E1547" s="99">
        <v>576.20001200000002</v>
      </c>
      <c r="F1547" s="99">
        <v>576.20001200000002</v>
      </c>
      <c r="G1547" s="99">
        <v>0</v>
      </c>
    </row>
    <row r="1548" spans="1:7" x14ac:dyDescent="0.2">
      <c r="A1548" s="100">
        <v>34373</v>
      </c>
      <c r="B1548" s="99">
        <v>575.35998500000005</v>
      </c>
      <c r="C1548" s="99">
        <v>575.35998500000005</v>
      </c>
      <c r="D1548" s="99">
        <v>575.35998500000005</v>
      </c>
      <c r="E1548" s="99">
        <v>575.35998500000005</v>
      </c>
      <c r="F1548" s="99">
        <v>575.35998500000005</v>
      </c>
      <c r="G1548" s="99">
        <v>0</v>
      </c>
    </row>
    <row r="1549" spans="1:7" x14ac:dyDescent="0.2">
      <c r="A1549" s="100">
        <v>34374</v>
      </c>
      <c r="B1549" s="99">
        <v>577.60998500000005</v>
      </c>
      <c r="C1549" s="99">
        <v>577.60998500000005</v>
      </c>
      <c r="D1549" s="99">
        <v>577.60998500000005</v>
      </c>
      <c r="E1549" s="99">
        <v>577.60998500000005</v>
      </c>
      <c r="F1549" s="99">
        <v>577.60998500000005</v>
      </c>
      <c r="G1549" s="99">
        <v>0</v>
      </c>
    </row>
    <row r="1550" spans="1:7" x14ac:dyDescent="0.2">
      <c r="A1550" s="100">
        <v>34375</v>
      </c>
      <c r="B1550" s="99">
        <v>572.96002199999998</v>
      </c>
      <c r="C1550" s="99">
        <v>572.96002199999998</v>
      </c>
      <c r="D1550" s="99">
        <v>572.96002199999998</v>
      </c>
      <c r="E1550" s="99">
        <v>572.96002199999998</v>
      </c>
      <c r="F1550" s="99">
        <v>572.96002199999998</v>
      </c>
      <c r="G1550" s="99">
        <v>0</v>
      </c>
    </row>
    <row r="1551" spans="1:7" x14ac:dyDescent="0.2">
      <c r="A1551" s="100">
        <v>34376</v>
      </c>
      <c r="B1551" s="99">
        <v>574.51000999999997</v>
      </c>
      <c r="C1551" s="99">
        <v>574.51000999999997</v>
      </c>
      <c r="D1551" s="99">
        <v>574.51000999999997</v>
      </c>
      <c r="E1551" s="99">
        <v>574.51000999999997</v>
      </c>
      <c r="F1551" s="99">
        <v>574.51000999999997</v>
      </c>
      <c r="G1551" s="99">
        <v>0</v>
      </c>
    </row>
    <row r="1552" spans="1:7" x14ac:dyDescent="0.2">
      <c r="A1552" s="100">
        <v>34379</v>
      </c>
      <c r="B1552" s="99">
        <v>574.71002199999998</v>
      </c>
      <c r="C1552" s="99">
        <v>574.71002199999998</v>
      </c>
      <c r="D1552" s="99">
        <v>574.71002199999998</v>
      </c>
      <c r="E1552" s="99">
        <v>574.71002199999998</v>
      </c>
      <c r="F1552" s="99">
        <v>574.71002199999998</v>
      </c>
      <c r="G1552" s="99">
        <v>0</v>
      </c>
    </row>
    <row r="1553" spans="1:7" x14ac:dyDescent="0.2">
      <c r="A1553" s="100">
        <v>34380</v>
      </c>
      <c r="B1553" s="99">
        <v>577.64001499999995</v>
      </c>
      <c r="C1553" s="99">
        <v>577.64001499999995</v>
      </c>
      <c r="D1553" s="99">
        <v>577.64001499999995</v>
      </c>
      <c r="E1553" s="99">
        <v>577.64001499999995</v>
      </c>
      <c r="F1553" s="99">
        <v>577.64001499999995</v>
      </c>
      <c r="G1553" s="99">
        <v>0</v>
      </c>
    </row>
    <row r="1554" spans="1:7" x14ac:dyDescent="0.2">
      <c r="A1554" s="100">
        <v>34381</v>
      </c>
      <c r="B1554" s="99">
        <v>578</v>
      </c>
      <c r="C1554" s="99">
        <v>578</v>
      </c>
      <c r="D1554" s="99">
        <v>578</v>
      </c>
      <c r="E1554" s="99">
        <v>578</v>
      </c>
      <c r="F1554" s="99">
        <v>578</v>
      </c>
      <c r="G1554" s="99">
        <v>0</v>
      </c>
    </row>
    <row r="1555" spans="1:7" x14ac:dyDescent="0.2">
      <c r="A1555" s="100">
        <v>34382</v>
      </c>
      <c r="B1555" s="99">
        <v>575.01000999999997</v>
      </c>
      <c r="C1555" s="99">
        <v>575.01000999999997</v>
      </c>
      <c r="D1555" s="99">
        <v>575.01000999999997</v>
      </c>
      <c r="E1555" s="99">
        <v>575.01000999999997</v>
      </c>
      <c r="F1555" s="99">
        <v>575.01000999999997</v>
      </c>
      <c r="G1555" s="99">
        <v>0</v>
      </c>
    </row>
    <row r="1556" spans="1:7" x14ac:dyDescent="0.2">
      <c r="A1556" s="100">
        <v>34383</v>
      </c>
      <c r="B1556" s="99">
        <v>571.86999500000002</v>
      </c>
      <c r="C1556" s="99">
        <v>571.86999500000002</v>
      </c>
      <c r="D1556" s="99">
        <v>571.86999500000002</v>
      </c>
      <c r="E1556" s="99">
        <v>571.86999500000002</v>
      </c>
      <c r="F1556" s="99">
        <v>571.86999500000002</v>
      </c>
      <c r="G1556" s="99">
        <v>0</v>
      </c>
    </row>
    <row r="1557" spans="1:7" x14ac:dyDescent="0.2">
      <c r="A1557" s="100">
        <v>34387</v>
      </c>
      <c r="B1557" s="99">
        <v>576.580017</v>
      </c>
      <c r="C1557" s="99">
        <v>576.580017</v>
      </c>
      <c r="D1557" s="99">
        <v>576.580017</v>
      </c>
      <c r="E1557" s="99">
        <v>576.580017</v>
      </c>
      <c r="F1557" s="99">
        <v>576.580017</v>
      </c>
      <c r="G1557" s="99">
        <v>0</v>
      </c>
    </row>
    <row r="1558" spans="1:7" x14ac:dyDescent="0.2">
      <c r="A1558" s="100">
        <v>34388</v>
      </c>
      <c r="B1558" s="99">
        <v>575.75</v>
      </c>
      <c r="C1558" s="99">
        <v>575.75</v>
      </c>
      <c r="D1558" s="99">
        <v>575.75</v>
      </c>
      <c r="E1558" s="99">
        <v>575.75</v>
      </c>
      <c r="F1558" s="99">
        <v>575.75</v>
      </c>
      <c r="G1558" s="99">
        <v>0</v>
      </c>
    </row>
    <row r="1559" spans="1:7" x14ac:dyDescent="0.2">
      <c r="A1559" s="100">
        <v>34389</v>
      </c>
      <c r="B1559" s="99">
        <v>567.90997300000004</v>
      </c>
      <c r="C1559" s="99">
        <v>567.90997300000004</v>
      </c>
      <c r="D1559" s="99">
        <v>567.90997300000004</v>
      </c>
      <c r="E1559" s="99">
        <v>567.90997300000004</v>
      </c>
      <c r="F1559" s="99">
        <v>567.90997300000004</v>
      </c>
      <c r="G1559" s="99">
        <v>0</v>
      </c>
    </row>
    <row r="1560" spans="1:7" x14ac:dyDescent="0.2">
      <c r="A1560" s="100">
        <v>34390</v>
      </c>
      <c r="B1560" s="99">
        <v>570.14001499999995</v>
      </c>
      <c r="C1560" s="99">
        <v>570.14001499999995</v>
      </c>
      <c r="D1560" s="99">
        <v>570.14001499999995</v>
      </c>
      <c r="E1560" s="99">
        <v>570.14001499999995</v>
      </c>
      <c r="F1560" s="99">
        <v>570.14001499999995</v>
      </c>
      <c r="G1560" s="99">
        <v>0</v>
      </c>
    </row>
    <row r="1561" spans="1:7" x14ac:dyDescent="0.2">
      <c r="A1561" s="100">
        <v>34393</v>
      </c>
      <c r="B1561" s="99">
        <v>571.57000700000003</v>
      </c>
      <c r="C1561" s="99">
        <v>571.57000700000003</v>
      </c>
      <c r="D1561" s="99">
        <v>571.57000700000003</v>
      </c>
      <c r="E1561" s="99">
        <v>571.57000700000003</v>
      </c>
      <c r="F1561" s="99">
        <v>571.57000700000003</v>
      </c>
      <c r="G1561" s="99">
        <v>0</v>
      </c>
    </row>
    <row r="1562" spans="1:7" x14ac:dyDescent="0.2">
      <c r="A1562" s="100">
        <v>34394</v>
      </c>
      <c r="B1562" s="99">
        <v>568.330017</v>
      </c>
      <c r="C1562" s="99">
        <v>568.330017</v>
      </c>
      <c r="D1562" s="99">
        <v>568.330017</v>
      </c>
      <c r="E1562" s="99">
        <v>568.330017</v>
      </c>
      <c r="F1562" s="99">
        <v>568.330017</v>
      </c>
      <c r="G1562" s="99">
        <v>0</v>
      </c>
    </row>
    <row r="1563" spans="1:7" x14ac:dyDescent="0.2">
      <c r="A1563" s="100">
        <v>34395</v>
      </c>
      <c r="B1563" s="99">
        <v>569</v>
      </c>
      <c r="C1563" s="99">
        <v>569</v>
      </c>
      <c r="D1563" s="99">
        <v>569</v>
      </c>
      <c r="E1563" s="99">
        <v>569</v>
      </c>
      <c r="F1563" s="99">
        <v>569</v>
      </c>
      <c r="G1563" s="99">
        <v>0</v>
      </c>
    </row>
    <row r="1564" spans="1:7" x14ac:dyDescent="0.2">
      <c r="A1564" s="100">
        <v>34396</v>
      </c>
      <c r="B1564" s="99">
        <v>566.830017</v>
      </c>
      <c r="C1564" s="99">
        <v>566.830017</v>
      </c>
      <c r="D1564" s="99">
        <v>566.830017</v>
      </c>
      <c r="E1564" s="99">
        <v>566.830017</v>
      </c>
      <c r="F1564" s="99">
        <v>566.830017</v>
      </c>
      <c r="G1564" s="99">
        <v>0</v>
      </c>
    </row>
    <row r="1565" spans="1:7" x14ac:dyDescent="0.2">
      <c r="A1565" s="100">
        <v>34397</v>
      </c>
      <c r="B1565" s="99">
        <v>569</v>
      </c>
      <c r="C1565" s="99">
        <v>569</v>
      </c>
      <c r="D1565" s="99">
        <v>569</v>
      </c>
      <c r="E1565" s="99">
        <v>569</v>
      </c>
      <c r="F1565" s="99">
        <v>569</v>
      </c>
      <c r="G1565" s="99">
        <v>0</v>
      </c>
    </row>
    <row r="1566" spans="1:7" x14ac:dyDescent="0.2">
      <c r="A1566" s="100">
        <v>34400</v>
      </c>
      <c r="B1566" s="99">
        <v>571.71997099999999</v>
      </c>
      <c r="C1566" s="99">
        <v>571.71997099999999</v>
      </c>
      <c r="D1566" s="99">
        <v>571.71997099999999</v>
      </c>
      <c r="E1566" s="99">
        <v>571.71997099999999</v>
      </c>
      <c r="F1566" s="99">
        <v>571.71997099999999</v>
      </c>
      <c r="G1566" s="99">
        <v>0</v>
      </c>
    </row>
    <row r="1567" spans="1:7" x14ac:dyDescent="0.2">
      <c r="A1567" s="100">
        <v>34401</v>
      </c>
      <c r="B1567" s="99">
        <v>570.47997999999995</v>
      </c>
      <c r="C1567" s="99">
        <v>570.47997999999995</v>
      </c>
      <c r="D1567" s="99">
        <v>570.47997999999995</v>
      </c>
      <c r="E1567" s="99">
        <v>570.47997999999995</v>
      </c>
      <c r="F1567" s="99">
        <v>570.47997999999995</v>
      </c>
      <c r="G1567" s="99">
        <v>0</v>
      </c>
    </row>
    <row r="1568" spans="1:7" x14ac:dyDescent="0.2">
      <c r="A1568" s="100">
        <v>34402</v>
      </c>
      <c r="B1568" s="99">
        <v>572.169983</v>
      </c>
      <c r="C1568" s="99">
        <v>572.169983</v>
      </c>
      <c r="D1568" s="99">
        <v>572.169983</v>
      </c>
      <c r="E1568" s="99">
        <v>572.169983</v>
      </c>
      <c r="F1568" s="99">
        <v>572.169983</v>
      </c>
      <c r="G1568" s="99">
        <v>0</v>
      </c>
    </row>
    <row r="1569" spans="1:7" x14ac:dyDescent="0.2">
      <c r="A1569" s="100">
        <v>34403</v>
      </c>
      <c r="B1569" s="99">
        <v>568.32000700000003</v>
      </c>
      <c r="C1569" s="99">
        <v>568.32000700000003</v>
      </c>
      <c r="D1569" s="99">
        <v>568.32000700000003</v>
      </c>
      <c r="E1569" s="99">
        <v>568.32000700000003</v>
      </c>
      <c r="F1569" s="99">
        <v>568.32000700000003</v>
      </c>
      <c r="G1569" s="99">
        <v>0</v>
      </c>
    </row>
    <row r="1570" spans="1:7" x14ac:dyDescent="0.2">
      <c r="A1570" s="100">
        <v>34404</v>
      </c>
      <c r="B1570" s="99">
        <v>571.44000200000005</v>
      </c>
      <c r="C1570" s="99">
        <v>571.44000200000005</v>
      </c>
      <c r="D1570" s="99">
        <v>571.44000200000005</v>
      </c>
      <c r="E1570" s="99">
        <v>571.44000200000005</v>
      </c>
      <c r="F1570" s="99">
        <v>571.44000200000005</v>
      </c>
      <c r="G1570" s="99">
        <v>0</v>
      </c>
    </row>
    <row r="1571" spans="1:7" x14ac:dyDescent="0.2">
      <c r="A1571" s="100">
        <v>34407</v>
      </c>
      <c r="B1571" s="99">
        <v>572.61999500000002</v>
      </c>
      <c r="C1571" s="99">
        <v>572.61999500000002</v>
      </c>
      <c r="D1571" s="99">
        <v>572.61999500000002</v>
      </c>
      <c r="E1571" s="99">
        <v>572.61999500000002</v>
      </c>
      <c r="F1571" s="99">
        <v>572.61999500000002</v>
      </c>
      <c r="G1571" s="99">
        <v>0</v>
      </c>
    </row>
    <row r="1572" spans="1:7" x14ac:dyDescent="0.2">
      <c r="A1572" s="100">
        <v>34408</v>
      </c>
      <c r="B1572" s="99">
        <v>572.21002199999998</v>
      </c>
      <c r="C1572" s="99">
        <v>572.21002199999998</v>
      </c>
      <c r="D1572" s="99">
        <v>572.21002199999998</v>
      </c>
      <c r="E1572" s="99">
        <v>572.21002199999998</v>
      </c>
      <c r="F1572" s="99">
        <v>572.21002199999998</v>
      </c>
      <c r="G1572" s="99">
        <v>0</v>
      </c>
    </row>
    <row r="1573" spans="1:7" x14ac:dyDescent="0.2">
      <c r="A1573" s="100">
        <v>34409</v>
      </c>
      <c r="B1573" s="99">
        <v>575.19000200000005</v>
      </c>
      <c r="C1573" s="99">
        <v>575.19000200000005</v>
      </c>
      <c r="D1573" s="99">
        <v>575.19000200000005</v>
      </c>
      <c r="E1573" s="99">
        <v>575.19000200000005</v>
      </c>
      <c r="F1573" s="99">
        <v>575.19000200000005</v>
      </c>
      <c r="G1573" s="99">
        <v>0</v>
      </c>
    </row>
    <row r="1574" spans="1:7" x14ac:dyDescent="0.2">
      <c r="A1574" s="100">
        <v>34410</v>
      </c>
      <c r="B1574" s="99">
        <v>577.03002900000001</v>
      </c>
      <c r="C1574" s="99">
        <v>577.03002900000001</v>
      </c>
      <c r="D1574" s="99">
        <v>577.03002900000001</v>
      </c>
      <c r="E1574" s="99">
        <v>577.03002900000001</v>
      </c>
      <c r="F1574" s="99">
        <v>577.03002900000001</v>
      </c>
      <c r="G1574" s="99">
        <v>0</v>
      </c>
    </row>
    <row r="1575" spans="1:7" x14ac:dyDescent="0.2">
      <c r="A1575" s="100">
        <v>34411</v>
      </c>
      <c r="B1575" s="99">
        <v>577.22997999999995</v>
      </c>
      <c r="C1575" s="99">
        <v>577.22997999999995</v>
      </c>
      <c r="D1575" s="99">
        <v>577.22997999999995</v>
      </c>
      <c r="E1575" s="99">
        <v>577.22997999999995</v>
      </c>
      <c r="F1575" s="99">
        <v>577.22997999999995</v>
      </c>
      <c r="G1575" s="99">
        <v>0</v>
      </c>
    </row>
    <row r="1576" spans="1:7" x14ac:dyDescent="0.2">
      <c r="A1576" s="100">
        <v>34414</v>
      </c>
      <c r="B1576" s="99">
        <v>574.14001499999995</v>
      </c>
      <c r="C1576" s="99">
        <v>574.14001499999995</v>
      </c>
      <c r="D1576" s="99">
        <v>574.14001499999995</v>
      </c>
      <c r="E1576" s="99">
        <v>574.14001499999995</v>
      </c>
      <c r="F1576" s="99">
        <v>574.14001499999995</v>
      </c>
      <c r="G1576" s="99">
        <v>0</v>
      </c>
    </row>
    <row r="1577" spans="1:7" x14ac:dyDescent="0.2">
      <c r="A1577" s="100">
        <v>34415</v>
      </c>
      <c r="B1577" s="99">
        <v>574.46997099999999</v>
      </c>
      <c r="C1577" s="99">
        <v>574.46997099999999</v>
      </c>
      <c r="D1577" s="99">
        <v>574.46997099999999</v>
      </c>
      <c r="E1577" s="99">
        <v>574.46997099999999</v>
      </c>
      <c r="F1577" s="99">
        <v>574.46997099999999</v>
      </c>
      <c r="G1577" s="99">
        <v>0</v>
      </c>
    </row>
    <row r="1578" spans="1:7" x14ac:dyDescent="0.2">
      <c r="A1578" s="100">
        <v>34416</v>
      </c>
      <c r="B1578" s="99">
        <v>574.15002400000003</v>
      </c>
      <c r="C1578" s="99">
        <v>574.15002400000003</v>
      </c>
      <c r="D1578" s="99">
        <v>574.15002400000003</v>
      </c>
      <c r="E1578" s="99">
        <v>574.15002400000003</v>
      </c>
      <c r="F1578" s="99">
        <v>574.15002400000003</v>
      </c>
      <c r="G1578" s="99">
        <v>0</v>
      </c>
    </row>
    <row r="1579" spans="1:7" x14ac:dyDescent="0.2">
      <c r="A1579" s="100">
        <v>34417</v>
      </c>
      <c r="B1579" s="99">
        <v>569.02002000000005</v>
      </c>
      <c r="C1579" s="99">
        <v>569.02002000000005</v>
      </c>
      <c r="D1579" s="99">
        <v>569.02002000000005</v>
      </c>
      <c r="E1579" s="99">
        <v>569.02002000000005</v>
      </c>
      <c r="F1579" s="99">
        <v>569.02002000000005</v>
      </c>
      <c r="G1579" s="99">
        <v>0</v>
      </c>
    </row>
    <row r="1580" spans="1:7" x14ac:dyDescent="0.2">
      <c r="A1580" s="100">
        <v>34418</v>
      </c>
      <c r="B1580" s="99">
        <v>564.71997099999999</v>
      </c>
      <c r="C1580" s="99">
        <v>564.71997099999999</v>
      </c>
      <c r="D1580" s="99">
        <v>564.71997099999999</v>
      </c>
      <c r="E1580" s="99">
        <v>564.71997099999999</v>
      </c>
      <c r="F1580" s="99">
        <v>564.71997099999999</v>
      </c>
      <c r="G1580" s="99">
        <v>0</v>
      </c>
    </row>
    <row r="1581" spans="1:7" x14ac:dyDescent="0.2">
      <c r="A1581" s="100">
        <v>34421</v>
      </c>
      <c r="B1581" s="99">
        <v>564.01000999999997</v>
      </c>
      <c r="C1581" s="99">
        <v>564.01000999999997</v>
      </c>
      <c r="D1581" s="99">
        <v>564.01000999999997</v>
      </c>
      <c r="E1581" s="99">
        <v>564.01000999999997</v>
      </c>
      <c r="F1581" s="99">
        <v>564.01000999999997</v>
      </c>
      <c r="G1581" s="99">
        <v>0</v>
      </c>
    </row>
    <row r="1582" spans="1:7" x14ac:dyDescent="0.2">
      <c r="A1582" s="100">
        <v>34422</v>
      </c>
      <c r="B1582" s="99">
        <v>554.84002699999996</v>
      </c>
      <c r="C1582" s="99">
        <v>554.84002699999996</v>
      </c>
      <c r="D1582" s="99">
        <v>554.84002699999996</v>
      </c>
      <c r="E1582" s="99">
        <v>554.84002699999996</v>
      </c>
      <c r="F1582" s="99">
        <v>554.84002699999996</v>
      </c>
      <c r="G1582" s="99">
        <v>0</v>
      </c>
    </row>
    <row r="1583" spans="1:7" x14ac:dyDescent="0.2">
      <c r="A1583" s="100">
        <v>34423</v>
      </c>
      <c r="B1583" s="99">
        <v>546.35998500000005</v>
      </c>
      <c r="C1583" s="99">
        <v>546.35998500000005</v>
      </c>
      <c r="D1583" s="99">
        <v>546.35998500000005</v>
      </c>
      <c r="E1583" s="99">
        <v>546.35998500000005</v>
      </c>
      <c r="F1583" s="99">
        <v>546.35998500000005</v>
      </c>
      <c r="G1583" s="99">
        <v>0</v>
      </c>
    </row>
    <row r="1584" spans="1:7" x14ac:dyDescent="0.2">
      <c r="A1584" s="100">
        <v>34424</v>
      </c>
      <c r="B1584" s="99">
        <v>546.65002400000003</v>
      </c>
      <c r="C1584" s="99">
        <v>546.65002400000003</v>
      </c>
      <c r="D1584" s="99">
        <v>546.65002400000003</v>
      </c>
      <c r="E1584" s="99">
        <v>546.65002400000003</v>
      </c>
      <c r="F1584" s="99">
        <v>546.65002400000003</v>
      </c>
      <c r="G1584" s="99">
        <v>0</v>
      </c>
    </row>
    <row r="1585" spans="1:7" x14ac:dyDescent="0.2">
      <c r="A1585" s="100">
        <v>34428</v>
      </c>
      <c r="B1585" s="99">
        <v>538.36999500000002</v>
      </c>
      <c r="C1585" s="99">
        <v>538.36999500000002</v>
      </c>
      <c r="D1585" s="99">
        <v>538.36999500000002</v>
      </c>
      <c r="E1585" s="99">
        <v>538.36999500000002</v>
      </c>
      <c r="F1585" s="99">
        <v>538.36999500000002</v>
      </c>
      <c r="G1585" s="99">
        <v>0</v>
      </c>
    </row>
    <row r="1586" spans="1:7" x14ac:dyDescent="0.2">
      <c r="A1586" s="100">
        <v>34429</v>
      </c>
      <c r="B1586" s="99">
        <v>550.02002000000005</v>
      </c>
      <c r="C1586" s="99">
        <v>550.02002000000005</v>
      </c>
      <c r="D1586" s="99">
        <v>550.02002000000005</v>
      </c>
      <c r="E1586" s="99">
        <v>550.02002000000005</v>
      </c>
      <c r="F1586" s="99">
        <v>550.02002000000005</v>
      </c>
      <c r="G1586" s="99">
        <v>0</v>
      </c>
    </row>
    <row r="1587" spans="1:7" x14ac:dyDescent="0.2">
      <c r="A1587" s="100">
        <v>34430</v>
      </c>
      <c r="B1587" s="99">
        <v>549.72997999999995</v>
      </c>
      <c r="C1587" s="99">
        <v>549.72997999999995</v>
      </c>
      <c r="D1587" s="99">
        <v>549.72997999999995</v>
      </c>
      <c r="E1587" s="99">
        <v>549.72997999999995</v>
      </c>
      <c r="F1587" s="99">
        <v>549.72997999999995</v>
      </c>
      <c r="G1587" s="99">
        <v>0</v>
      </c>
    </row>
    <row r="1588" spans="1:7" x14ac:dyDescent="0.2">
      <c r="A1588" s="100">
        <v>34431</v>
      </c>
      <c r="B1588" s="99">
        <v>553.20001200000002</v>
      </c>
      <c r="C1588" s="99">
        <v>553.20001200000002</v>
      </c>
      <c r="D1588" s="99">
        <v>553.20001200000002</v>
      </c>
      <c r="E1588" s="99">
        <v>553.20001200000002</v>
      </c>
      <c r="F1588" s="99">
        <v>553.20001200000002</v>
      </c>
      <c r="G1588" s="99">
        <v>0</v>
      </c>
    </row>
    <row r="1589" spans="1:7" x14ac:dyDescent="0.2">
      <c r="A1589" s="100">
        <v>34432</v>
      </c>
      <c r="B1589" s="99">
        <v>548.59997599999997</v>
      </c>
      <c r="C1589" s="99">
        <v>548.59997599999997</v>
      </c>
      <c r="D1589" s="99">
        <v>548.59997599999997</v>
      </c>
      <c r="E1589" s="99">
        <v>548.59997599999997</v>
      </c>
      <c r="F1589" s="99">
        <v>548.59997599999997</v>
      </c>
      <c r="G1589" s="99">
        <v>0</v>
      </c>
    </row>
    <row r="1590" spans="1:7" x14ac:dyDescent="0.2">
      <c r="A1590" s="100">
        <v>34435</v>
      </c>
      <c r="B1590" s="99">
        <v>552.04998799999998</v>
      </c>
      <c r="C1590" s="99">
        <v>552.04998799999998</v>
      </c>
      <c r="D1590" s="99">
        <v>552.04998799999998</v>
      </c>
      <c r="E1590" s="99">
        <v>552.04998799999998</v>
      </c>
      <c r="F1590" s="99">
        <v>552.04998799999998</v>
      </c>
      <c r="G1590" s="99">
        <v>0</v>
      </c>
    </row>
    <row r="1591" spans="1:7" x14ac:dyDescent="0.2">
      <c r="A1591" s="100">
        <v>34436</v>
      </c>
      <c r="B1591" s="99">
        <v>549.25</v>
      </c>
      <c r="C1591" s="99">
        <v>549.25</v>
      </c>
      <c r="D1591" s="99">
        <v>549.25</v>
      </c>
      <c r="E1591" s="99">
        <v>549.25</v>
      </c>
      <c r="F1591" s="99">
        <v>549.25</v>
      </c>
      <c r="G1591" s="99">
        <v>0</v>
      </c>
    </row>
    <row r="1592" spans="1:7" x14ac:dyDescent="0.2">
      <c r="A1592" s="100">
        <v>34437</v>
      </c>
      <c r="B1592" s="99">
        <v>547.65002400000003</v>
      </c>
      <c r="C1592" s="99">
        <v>547.65002400000003</v>
      </c>
      <c r="D1592" s="99">
        <v>547.65002400000003</v>
      </c>
      <c r="E1592" s="99">
        <v>547.65002400000003</v>
      </c>
      <c r="F1592" s="99">
        <v>547.65002400000003</v>
      </c>
      <c r="G1592" s="99">
        <v>0</v>
      </c>
    </row>
    <row r="1593" spans="1:7" x14ac:dyDescent="0.2">
      <c r="A1593" s="100">
        <v>34438</v>
      </c>
      <c r="B1593" s="99">
        <v>547.84002699999996</v>
      </c>
      <c r="C1593" s="99">
        <v>547.84002699999996</v>
      </c>
      <c r="D1593" s="99">
        <v>547.84002699999996</v>
      </c>
      <c r="E1593" s="99">
        <v>547.84002699999996</v>
      </c>
      <c r="F1593" s="99">
        <v>547.84002699999996</v>
      </c>
      <c r="G1593" s="99">
        <v>0</v>
      </c>
    </row>
    <row r="1594" spans="1:7" x14ac:dyDescent="0.2">
      <c r="A1594" s="100">
        <v>34439</v>
      </c>
      <c r="B1594" s="99">
        <v>547.59002699999996</v>
      </c>
      <c r="C1594" s="99">
        <v>547.59002699999996</v>
      </c>
      <c r="D1594" s="99">
        <v>547.59002699999996</v>
      </c>
      <c r="E1594" s="99">
        <v>547.59002699999996</v>
      </c>
      <c r="F1594" s="99">
        <v>547.59002699999996</v>
      </c>
      <c r="G1594" s="99">
        <v>0</v>
      </c>
    </row>
    <row r="1595" spans="1:7" x14ac:dyDescent="0.2">
      <c r="A1595" s="100">
        <v>34442</v>
      </c>
      <c r="B1595" s="99">
        <v>543.080017</v>
      </c>
      <c r="C1595" s="99">
        <v>543.080017</v>
      </c>
      <c r="D1595" s="99">
        <v>543.080017</v>
      </c>
      <c r="E1595" s="99">
        <v>543.080017</v>
      </c>
      <c r="F1595" s="99">
        <v>543.080017</v>
      </c>
      <c r="G1595" s="99">
        <v>0</v>
      </c>
    </row>
    <row r="1596" spans="1:7" x14ac:dyDescent="0.2">
      <c r="A1596" s="100">
        <v>34443</v>
      </c>
      <c r="B1596" s="99">
        <v>543.20001200000002</v>
      </c>
      <c r="C1596" s="99">
        <v>543.20001200000002</v>
      </c>
      <c r="D1596" s="99">
        <v>543.20001200000002</v>
      </c>
      <c r="E1596" s="99">
        <v>543.20001200000002</v>
      </c>
      <c r="F1596" s="99">
        <v>543.20001200000002</v>
      </c>
      <c r="G1596" s="99">
        <v>0</v>
      </c>
    </row>
    <row r="1597" spans="1:7" x14ac:dyDescent="0.2">
      <c r="A1597" s="100">
        <v>34444</v>
      </c>
      <c r="B1597" s="99">
        <v>542.48999000000003</v>
      </c>
      <c r="C1597" s="99">
        <v>542.48999000000003</v>
      </c>
      <c r="D1597" s="99">
        <v>542.48999000000003</v>
      </c>
      <c r="E1597" s="99">
        <v>542.48999000000003</v>
      </c>
      <c r="F1597" s="99">
        <v>542.48999000000003</v>
      </c>
      <c r="G1597" s="99">
        <v>0</v>
      </c>
    </row>
    <row r="1598" spans="1:7" x14ac:dyDescent="0.2">
      <c r="A1598" s="100">
        <v>34445</v>
      </c>
      <c r="B1598" s="99">
        <v>550.80999799999995</v>
      </c>
      <c r="C1598" s="99">
        <v>550.80999799999995</v>
      </c>
      <c r="D1598" s="99">
        <v>550.80999799999995</v>
      </c>
      <c r="E1598" s="99">
        <v>550.80999799999995</v>
      </c>
      <c r="F1598" s="99">
        <v>550.80999799999995</v>
      </c>
      <c r="G1598" s="99">
        <v>0</v>
      </c>
    </row>
    <row r="1599" spans="1:7" x14ac:dyDescent="0.2">
      <c r="A1599" s="100">
        <v>34446</v>
      </c>
      <c r="B1599" s="99">
        <v>549.45001200000002</v>
      </c>
      <c r="C1599" s="99">
        <v>549.45001200000002</v>
      </c>
      <c r="D1599" s="99">
        <v>549.45001200000002</v>
      </c>
      <c r="E1599" s="99">
        <v>549.45001200000002</v>
      </c>
      <c r="F1599" s="99">
        <v>549.45001200000002</v>
      </c>
      <c r="G1599" s="99">
        <v>0</v>
      </c>
    </row>
    <row r="1600" spans="1:7" x14ac:dyDescent="0.2">
      <c r="A1600" s="100">
        <v>34449</v>
      </c>
      <c r="B1600" s="99">
        <v>555.77002000000005</v>
      </c>
      <c r="C1600" s="99">
        <v>555.77002000000005</v>
      </c>
      <c r="D1600" s="99">
        <v>555.77002000000005</v>
      </c>
      <c r="E1600" s="99">
        <v>555.77002000000005</v>
      </c>
      <c r="F1600" s="99">
        <v>555.77002000000005</v>
      </c>
      <c r="G1600" s="99">
        <v>0</v>
      </c>
    </row>
    <row r="1601" spans="1:7" x14ac:dyDescent="0.2">
      <c r="A1601" s="100">
        <v>34450</v>
      </c>
      <c r="B1601" s="99">
        <v>554.830017</v>
      </c>
      <c r="C1601" s="99">
        <v>554.830017</v>
      </c>
      <c r="D1601" s="99">
        <v>554.830017</v>
      </c>
      <c r="E1601" s="99">
        <v>554.830017</v>
      </c>
      <c r="F1601" s="99">
        <v>554.830017</v>
      </c>
      <c r="G1601" s="99">
        <v>0</v>
      </c>
    </row>
    <row r="1602" spans="1:7" x14ac:dyDescent="0.2">
      <c r="A1602" s="100">
        <v>34452</v>
      </c>
      <c r="B1602" s="99">
        <v>551.44000200000005</v>
      </c>
      <c r="C1602" s="99">
        <v>551.44000200000005</v>
      </c>
      <c r="D1602" s="99">
        <v>551.44000200000005</v>
      </c>
      <c r="E1602" s="99">
        <v>551.44000200000005</v>
      </c>
      <c r="F1602" s="99">
        <v>551.44000200000005</v>
      </c>
      <c r="G1602" s="99">
        <v>0</v>
      </c>
    </row>
    <row r="1603" spans="1:7" x14ac:dyDescent="0.2">
      <c r="A1603" s="100">
        <v>34453</v>
      </c>
      <c r="B1603" s="99">
        <v>553.65997300000004</v>
      </c>
      <c r="C1603" s="99">
        <v>553.65997300000004</v>
      </c>
      <c r="D1603" s="99">
        <v>553.65997300000004</v>
      </c>
      <c r="E1603" s="99">
        <v>553.65997300000004</v>
      </c>
      <c r="F1603" s="99">
        <v>553.65997300000004</v>
      </c>
      <c r="G1603" s="99">
        <v>0</v>
      </c>
    </row>
    <row r="1604" spans="1:7" x14ac:dyDescent="0.2">
      <c r="A1604" s="100">
        <v>34456</v>
      </c>
      <c r="B1604" s="99">
        <v>556.44000200000005</v>
      </c>
      <c r="C1604" s="99">
        <v>556.44000200000005</v>
      </c>
      <c r="D1604" s="99">
        <v>556.44000200000005</v>
      </c>
      <c r="E1604" s="99">
        <v>556.44000200000005</v>
      </c>
      <c r="F1604" s="99">
        <v>556.44000200000005</v>
      </c>
      <c r="G1604" s="99">
        <v>0</v>
      </c>
    </row>
    <row r="1605" spans="1:7" x14ac:dyDescent="0.2">
      <c r="A1605" s="100">
        <v>34457</v>
      </c>
      <c r="B1605" s="99">
        <v>556.53997800000002</v>
      </c>
      <c r="C1605" s="99">
        <v>556.53997800000002</v>
      </c>
      <c r="D1605" s="99">
        <v>556.53997800000002</v>
      </c>
      <c r="E1605" s="99">
        <v>556.53997800000002</v>
      </c>
      <c r="F1605" s="99">
        <v>556.53997800000002</v>
      </c>
      <c r="G1605" s="99">
        <v>0</v>
      </c>
    </row>
    <row r="1606" spans="1:7" x14ac:dyDescent="0.2">
      <c r="A1606" s="100">
        <v>34458</v>
      </c>
      <c r="B1606" s="99">
        <v>555</v>
      </c>
      <c r="C1606" s="99">
        <v>555</v>
      </c>
      <c r="D1606" s="99">
        <v>555</v>
      </c>
      <c r="E1606" s="99">
        <v>555</v>
      </c>
      <c r="F1606" s="99">
        <v>555</v>
      </c>
      <c r="G1606" s="99">
        <v>0</v>
      </c>
    </row>
    <row r="1607" spans="1:7" x14ac:dyDescent="0.2">
      <c r="A1607" s="100">
        <v>34459</v>
      </c>
      <c r="B1607" s="99">
        <v>554.78002900000001</v>
      </c>
      <c r="C1607" s="99">
        <v>554.78002900000001</v>
      </c>
      <c r="D1607" s="99">
        <v>554.78002900000001</v>
      </c>
      <c r="E1607" s="99">
        <v>554.78002900000001</v>
      </c>
      <c r="F1607" s="99">
        <v>554.78002900000001</v>
      </c>
      <c r="G1607" s="99">
        <v>0</v>
      </c>
    </row>
    <row r="1608" spans="1:7" x14ac:dyDescent="0.2">
      <c r="A1608" s="100">
        <v>34460</v>
      </c>
      <c r="B1608" s="99">
        <v>550.46002199999998</v>
      </c>
      <c r="C1608" s="99">
        <v>550.46002199999998</v>
      </c>
      <c r="D1608" s="99">
        <v>550.46002199999998</v>
      </c>
      <c r="E1608" s="99">
        <v>550.46002199999998</v>
      </c>
      <c r="F1608" s="99">
        <v>550.46002199999998</v>
      </c>
      <c r="G1608" s="99">
        <v>0</v>
      </c>
    </row>
    <row r="1609" spans="1:7" x14ac:dyDescent="0.2">
      <c r="A1609" s="100">
        <v>34463</v>
      </c>
      <c r="B1609" s="99">
        <v>544.14001499999995</v>
      </c>
      <c r="C1609" s="99">
        <v>544.14001499999995</v>
      </c>
      <c r="D1609" s="99">
        <v>544.14001499999995</v>
      </c>
      <c r="E1609" s="99">
        <v>544.14001499999995</v>
      </c>
      <c r="F1609" s="99">
        <v>544.14001499999995</v>
      </c>
      <c r="G1609" s="99">
        <v>0</v>
      </c>
    </row>
    <row r="1610" spans="1:7" x14ac:dyDescent="0.2">
      <c r="A1610" s="100">
        <v>34464</v>
      </c>
      <c r="B1610" s="99">
        <v>548.71997099999999</v>
      </c>
      <c r="C1610" s="99">
        <v>548.71997099999999</v>
      </c>
      <c r="D1610" s="99">
        <v>548.71997099999999</v>
      </c>
      <c r="E1610" s="99">
        <v>548.71997099999999</v>
      </c>
      <c r="F1610" s="99">
        <v>548.71997099999999</v>
      </c>
      <c r="G1610" s="99">
        <v>0</v>
      </c>
    </row>
    <row r="1611" spans="1:7" x14ac:dyDescent="0.2">
      <c r="A1611" s="100">
        <v>34465</v>
      </c>
      <c r="B1611" s="99">
        <v>543.20001200000002</v>
      </c>
      <c r="C1611" s="99">
        <v>543.20001200000002</v>
      </c>
      <c r="D1611" s="99">
        <v>543.20001200000002</v>
      </c>
      <c r="E1611" s="99">
        <v>543.20001200000002</v>
      </c>
      <c r="F1611" s="99">
        <v>543.20001200000002</v>
      </c>
      <c r="G1611" s="99">
        <v>0</v>
      </c>
    </row>
    <row r="1612" spans="1:7" x14ac:dyDescent="0.2">
      <c r="A1612" s="100">
        <v>34466</v>
      </c>
      <c r="B1612" s="99">
        <v>546.01000999999997</v>
      </c>
      <c r="C1612" s="99">
        <v>546.01000999999997</v>
      </c>
      <c r="D1612" s="99">
        <v>546.01000999999997</v>
      </c>
      <c r="E1612" s="99">
        <v>546.01000999999997</v>
      </c>
      <c r="F1612" s="99">
        <v>546.01000999999997</v>
      </c>
      <c r="G1612" s="99">
        <v>0</v>
      </c>
    </row>
    <row r="1613" spans="1:7" x14ac:dyDescent="0.2">
      <c r="A1613" s="100">
        <v>34467</v>
      </c>
      <c r="B1613" s="99">
        <v>546.5</v>
      </c>
      <c r="C1613" s="99">
        <v>546.5</v>
      </c>
      <c r="D1613" s="99">
        <v>546.5</v>
      </c>
      <c r="E1613" s="99">
        <v>546.5</v>
      </c>
      <c r="F1613" s="99">
        <v>546.5</v>
      </c>
      <c r="G1613" s="99">
        <v>0</v>
      </c>
    </row>
    <row r="1614" spans="1:7" x14ac:dyDescent="0.2">
      <c r="A1614" s="100">
        <v>34470</v>
      </c>
      <c r="B1614" s="99">
        <v>547.09997599999997</v>
      </c>
      <c r="C1614" s="99">
        <v>547.09997599999997</v>
      </c>
      <c r="D1614" s="99">
        <v>547.09997599999997</v>
      </c>
      <c r="E1614" s="99">
        <v>547.09997599999997</v>
      </c>
      <c r="F1614" s="99">
        <v>547.09997599999997</v>
      </c>
      <c r="G1614" s="99">
        <v>0</v>
      </c>
    </row>
    <row r="1615" spans="1:7" x14ac:dyDescent="0.2">
      <c r="A1615" s="100">
        <v>34471</v>
      </c>
      <c r="B1615" s="99">
        <v>553.21002199999998</v>
      </c>
      <c r="C1615" s="99">
        <v>553.21002199999998</v>
      </c>
      <c r="D1615" s="99">
        <v>553.21002199999998</v>
      </c>
      <c r="E1615" s="99">
        <v>553.21002199999998</v>
      </c>
      <c r="F1615" s="99">
        <v>553.21002199999998</v>
      </c>
      <c r="G1615" s="99">
        <v>0</v>
      </c>
    </row>
    <row r="1616" spans="1:7" x14ac:dyDescent="0.2">
      <c r="A1616" s="100">
        <v>34472</v>
      </c>
      <c r="B1616" s="99">
        <v>558.55999799999995</v>
      </c>
      <c r="C1616" s="99">
        <v>558.55999799999995</v>
      </c>
      <c r="D1616" s="99">
        <v>558.55999799999995</v>
      </c>
      <c r="E1616" s="99">
        <v>558.55999799999995</v>
      </c>
      <c r="F1616" s="99">
        <v>558.55999799999995</v>
      </c>
      <c r="G1616" s="99">
        <v>0</v>
      </c>
    </row>
    <row r="1617" spans="1:7" x14ac:dyDescent="0.2">
      <c r="A1617" s="100">
        <v>34473</v>
      </c>
      <c r="B1617" s="99">
        <v>562.02002000000005</v>
      </c>
      <c r="C1617" s="99">
        <v>562.02002000000005</v>
      </c>
      <c r="D1617" s="99">
        <v>562.02002000000005</v>
      </c>
      <c r="E1617" s="99">
        <v>562.02002000000005</v>
      </c>
      <c r="F1617" s="99">
        <v>562.02002000000005</v>
      </c>
      <c r="G1617" s="99">
        <v>0</v>
      </c>
    </row>
    <row r="1618" spans="1:7" x14ac:dyDescent="0.2">
      <c r="A1618" s="100">
        <v>34474</v>
      </c>
      <c r="B1618" s="99">
        <v>560.34997599999997</v>
      </c>
      <c r="C1618" s="99">
        <v>560.34997599999997</v>
      </c>
      <c r="D1618" s="99">
        <v>560.34997599999997</v>
      </c>
      <c r="E1618" s="99">
        <v>560.34997599999997</v>
      </c>
      <c r="F1618" s="99">
        <v>560.34997599999997</v>
      </c>
      <c r="G1618" s="99">
        <v>0</v>
      </c>
    </row>
    <row r="1619" spans="1:7" x14ac:dyDescent="0.2">
      <c r="A1619" s="100">
        <v>34477</v>
      </c>
      <c r="B1619" s="99">
        <v>558.29998799999998</v>
      </c>
      <c r="C1619" s="99">
        <v>558.29998799999998</v>
      </c>
      <c r="D1619" s="99">
        <v>558.29998799999998</v>
      </c>
      <c r="E1619" s="99">
        <v>558.29998799999998</v>
      </c>
      <c r="F1619" s="99">
        <v>558.29998799999998</v>
      </c>
      <c r="G1619" s="99">
        <v>0</v>
      </c>
    </row>
    <row r="1620" spans="1:7" x14ac:dyDescent="0.2">
      <c r="A1620" s="100">
        <v>34478</v>
      </c>
      <c r="B1620" s="99">
        <v>560.39001499999995</v>
      </c>
      <c r="C1620" s="99">
        <v>560.39001499999995</v>
      </c>
      <c r="D1620" s="99">
        <v>560.39001499999995</v>
      </c>
      <c r="E1620" s="99">
        <v>560.39001499999995</v>
      </c>
      <c r="F1620" s="99">
        <v>560.39001499999995</v>
      </c>
      <c r="G1620" s="99">
        <v>0</v>
      </c>
    </row>
    <row r="1621" spans="1:7" x14ac:dyDescent="0.2">
      <c r="A1621" s="100">
        <v>34479</v>
      </c>
      <c r="B1621" s="99">
        <v>562.42999299999997</v>
      </c>
      <c r="C1621" s="99">
        <v>562.42999299999997</v>
      </c>
      <c r="D1621" s="99">
        <v>562.42999299999997</v>
      </c>
      <c r="E1621" s="99">
        <v>562.42999299999997</v>
      </c>
      <c r="F1621" s="99">
        <v>562.42999299999997</v>
      </c>
      <c r="G1621" s="99">
        <v>0</v>
      </c>
    </row>
    <row r="1622" spans="1:7" x14ac:dyDescent="0.2">
      <c r="A1622" s="100">
        <v>34480</v>
      </c>
      <c r="B1622" s="99">
        <v>563.32000700000003</v>
      </c>
      <c r="C1622" s="99">
        <v>563.32000700000003</v>
      </c>
      <c r="D1622" s="99">
        <v>563.32000700000003</v>
      </c>
      <c r="E1622" s="99">
        <v>563.32000700000003</v>
      </c>
      <c r="F1622" s="99">
        <v>563.32000700000003</v>
      </c>
      <c r="G1622" s="99">
        <v>0</v>
      </c>
    </row>
    <row r="1623" spans="1:7" x14ac:dyDescent="0.2">
      <c r="A1623" s="100">
        <v>34481</v>
      </c>
      <c r="B1623" s="99">
        <v>563.76000999999997</v>
      </c>
      <c r="C1623" s="99">
        <v>563.76000999999997</v>
      </c>
      <c r="D1623" s="99">
        <v>563.76000999999997</v>
      </c>
      <c r="E1623" s="99">
        <v>563.76000999999997</v>
      </c>
      <c r="F1623" s="99">
        <v>563.76000999999997</v>
      </c>
      <c r="G1623" s="99">
        <v>0</v>
      </c>
    </row>
    <row r="1624" spans="1:7" x14ac:dyDescent="0.2">
      <c r="A1624" s="100">
        <v>34485</v>
      </c>
      <c r="B1624" s="99">
        <v>562.75</v>
      </c>
      <c r="C1624" s="99">
        <v>562.75</v>
      </c>
      <c r="D1624" s="99">
        <v>562.75</v>
      </c>
      <c r="E1624" s="99">
        <v>562.75</v>
      </c>
      <c r="F1624" s="99">
        <v>562.75</v>
      </c>
      <c r="G1624" s="99">
        <v>0</v>
      </c>
    </row>
    <row r="1625" spans="1:7" x14ac:dyDescent="0.2">
      <c r="A1625" s="100">
        <v>34486</v>
      </c>
      <c r="B1625" s="99">
        <v>564.19000200000005</v>
      </c>
      <c r="C1625" s="99">
        <v>564.19000200000005</v>
      </c>
      <c r="D1625" s="99">
        <v>564.19000200000005</v>
      </c>
      <c r="E1625" s="99">
        <v>564.19000200000005</v>
      </c>
      <c r="F1625" s="99">
        <v>564.19000200000005</v>
      </c>
      <c r="G1625" s="99">
        <v>0</v>
      </c>
    </row>
    <row r="1626" spans="1:7" x14ac:dyDescent="0.2">
      <c r="A1626" s="100">
        <v>34487</v>
      </c>
      <c r="B1626" s="99">
        <v>564.34002699999996</v>
      </c>
      <c r="C1626" s="99">
        <v>564.34002699999996</v>
      </c>
      <c r="D1626" s="99">
        <v>564.34002699999996</v>
      </c>
      <c r="E1626" s="99">
        <v>564.34002699999996</v>
      </c>
      <c r="F1626" s="99">
        <v>564.34002699999996</v>
      </c>
      <c r="G1626" s="99">
        <v>0</v>
      </c>
    </row>
    <row r="1627" spans="1:7" x14ac:dyDescent="0.2">
      <c r="A1627" s="100">
        <v>34488</v>
      </c>
      <c r="B1627" s="99">
        <v>567.42999299999997</v>
      </c>
      <c r="C1627" s="99">
        <v>567.42999299999997</v>
      </c>
      <c r="D1627" s="99">
        <v>567.42999299999997</v>
      </c>
      <c r="E1627" s="99">
        <v>567.42999299999997</v>
      </c>
      <c r="F1627" s="99">
        <v>567.42999299999997</v>
      </c>
      <c r="G1627" s="99">
        <v>0</v>
      </c>
    </row>
    <row r="1628" spans="1:7" x14ac:dyDescent="0.2">
      <c r="A1628" s="100">
        <v>34491</v>
      </c>
      <c r="B1628" s="99">
        <v>566.01000999999997</v>
      </c>
      <c r="C1628" s="99">
        <v>566.01000999999997</v>
      </c>
      <c r="D1628" s="99">
        <v>566.01000999999997</v>
      </c>
      <c r="E1628" s="99">
        <v>566.01000999999997</v>
      </c>
      <c r="F1628" s="99">
        <v>566.01000999999997</v>
      </c>
      <c r="G1628" s="99">
        <v>0</v>
      </c>
    </row>
    <row r="1629" spans="1:7" x14ac:dyDescent="0.2">
      <c r="A1629" s="100">
        <v>34492</v>
      </c>
      <c r="B1629" s="99">
        <v>565.21002199999998</v>
      </c>
      <c r="C1629" s="99">
        <v>565.21002199999998</v>
      </c>
      <c r="D1629" s="99">
        <v>565.21002199999998</v>
      </c>
      <c r="E1629" s="99">
        <v>565.21002199999998</v>
      </c>
      <c r="F1629" s="99">
        <v>565.21002199999998</v>
      </c>
      <c r="G1629" s="99">
        <v>0</v>
      </c>
    </row>
    <row r="1630" spans="1:7" x14ac:dyDescent="0.2">
      <c r="A1630" s="100">
        <v>34493</v>
      </c>
      <c r="B1630" s="99">
        <v>563.79998799999998</v>
      </c>
      <c r="C1630" s="99">
        <v>563.79998799999998</v>
      </c>
      <c r="D1630" s="99">
        <v>563.79998799999998</v>
      </c>
      <c r="E1630" s="99">
        <v>563.79998799999998</v>
      </c>
      <c r="F1630" s="99">
        <v>563.79998799999998</v>
      </c>
      <c r="G1630" s="99">
        <v>0</v>
      </c>
    </row>
    <row r="1631" spans="1:7" x14ac:dyDescent="0.2">
      <c r="A1631" s="100">
        <v>34494</v>
      </c>
      <c r="B1631" s="99">
        <v>565.04998799999998</v>
      </c>
      <c r="C1631" s="99">
        <v>565.04998799999998</v>
      </c>
      <c r="D1631" s="99">
        <v>565.04998799999998</v>
      </c>
      <c r="E1631" s="99">
        <v>565.04998799999998</v>
      </c>
      <c r="F1631" s="99">
        <v>565.04998799999998</v>
      </c>
      <c r="G1631" s="99">
        <v>0</v>
      </c>
    </row>
    <row r="1632" spans="1:7" x14ac:dyDescent="0.2">
      <c r="A1632" s="100">
        <v>34495</v>
      </c>
      <c r="B1632" s="99">
        <v>566.05999799999995</v>
      </c>
      <c r="C1632" s="99">
        <v>566.05999799999995</v>
      </c>
      <c r="D1632" s="99">
        <v>566.05999799999995</v>
      </c>
      <c r="E1632" s="99">
        <v>566.05999799999995</v>
      </c>
      <c r="F1632" s="99">
        <v>566.05999799999995</v>
      </c>
      <c r="G1632" s="99">
        <v>0</v>
      </c>
    </row>
    <row r="1633" spans="1:7" x14ac:dyDescent="0.2">
      <c r="A1633" s="100">
        <v>34498</v>
      </c>
      <c r="B1633" s="99">
        <v>566.60998500000005</v>
      </c>
      <c r="C1633" s="99">
        <v>566.60998500000005</v>
      </c>
      <c r="D1633" s="99">
        <v>566.60998500000005</v>
      </c>
      <c r="E1633" s="99">
        <v>566.60998500000005</v>
      </c>
      <c r="F1633" s="99">
        <v>566.60998500000005</v>
      </c>
      <c r="G1633" s="99">
        <v>0</v>
      </c>
    </row>
    <row r="1634" spans="1:7" x14ac:dyDescent="0.2">
      <c r="A1634" s="100">
        <v>34499</v>
      </c>
      <c r="B1634" s="99">
        <v>570.67999299999997</v>
      </c>
      <c r="C1634" s="99">
        <v>570.67999299999997</v>
      </c>
      <c r="D1634" s="99">
        <v>570.67999299999997</v>
      </c>
      <c r="E1634" s="99">
        <v>570.67999299999997</v>
      </c>
      <c r="F1634" s="99">
        <v>570.67999299999997</v>
      </c>
      <c r="G1634" s="99">
        <v>0</v>
      </c>
    </row>
    <row r="1635" spans="1:7" x14ac:dyDescent="0.2">
      <c r="A1635" s="100">
        <v>34500</v>
      </c>
      <c r="B1635" s="99">
        <v>568.53002900000001</v>
      </c>
      <c r="C1635" s="99">
        <v>568.53002900000001</v>
      </c>
      <c r="D1635" s="99">
        <v>568.53002900000001</v>
      </c>
      <c r="E1635" s="99">
        <v>568.53002900000001</v>
      </c>
      <c r="F1635" s="99">
        <v>568.53002900000001</v>
      </c>
      <c r="G1635" s="99">
        <v>0</v>
      </c>
    </row>
    <row r="1636" spans="1:7" x14ac:dyDescent="0.2">
      <c r="A1636" s="100">
        <v>34501</v>
      </c>
      <c r="B1636" s="99">
        <v>570.20001200000002</v>
      </c>
      <c r="C1636" s="99">
        <v>570.20001200000002</v>
      </c>
      <c r="D1636" s="99">
        <v>570.20001200000002</v>
      </c>
      <c r="E1636" s="99">
        <v>570.20001200000002</v>
      </c>
      <c r="F1636" s="99">
        <v>570.20001200000002</v>
      </c>
      <c r="G1636" s="99">
        <v>0</v>
      </c>
    </row>
    <row r="1637" spans="1:7" x14ac:dyDescent="0.2">
      <c r="A1637" s="100">
        <v>34502</v>
      </c>
      <c r="B1637" s="99">
        <v>565.90997300000004</v>
      </c>
      <c r="C1637" s="99">
        <v>565.90997300000004</v>
      </c>
      <c r="D1637" s="99">
        <v>565.90997300000004</v>
      </c>
      <c r="E1637" s="99">
        <v>565.90997300000004</v>
      </c>
      <c r="F1637" s="99">
        <v>565.90997300000004</v>
      </c>
      <c r="G1637" s="99">
        <v>0</v>
      </c>
    </row>
    <row r="1638" spans="1:7" x14ac:dyDescent="0.2">
      <c r="A1638" s="100">
        <v>34505</v>
      </c>
      <c r="B1638" s="99">
        <v>562.25</v>
      </c>
      <c r="C1638" s="99">
        <v>562.25</v>
      </c>
      <c r="D1638" s="99">
        <v>562.25</v>
      </c>
      <c r="E1638" s="99">
        <v>562.25</v>
      </c>
      <c r="F1638" s="99">
        <v>562.25</v>
      </c>
      <c r="G1638" s="99">
        <v>0</v>
      </c>
    </row>
    <row r="1639" spans="1:7" x14ac:dyDescent="0.2">
      <c r="A1639" s="100">
        <v>34506</v>
      </c>
      <c r="B1639" s="99">
        <v>557.14001499999995</v>
      </c>
      <c r="C1639" s="99">
        <v>557.14001499999995</v>
      </c>
      <c r="D1639" s="99">
        <v>557.14001499999995</v>
      </c>
      <c r="E1639" s="99">
        <v>557.14001499999995</v>
      </c>
      <c r="F1639" s="99">
        <v>557.14001499999995</v>
      </c>
      <c r="G1639" s="99">
        <v>0</v>
      </c>
    </row>
    <row r="1640" spans="1:7" x14ac:dyDescent="0.2">
      <c r="A1640" s="100">
        <v>34507</v>
      </c>
      <c r="B1640" s="99">
        <v>559.30999799999995</v>
      </c>
      <c r="C1640" s="99">
        <v>559.30999799999995</v>
      </c>
      <c r="D1640" s="99">
        <v>559.30999799999995</v>
      </c>
      <c r="E1640" s="99">
        <v>559.30999799999995</v>
      </c>
      <c r="F1640" s="99">
        <v>559.30999799999995</v>
      </c>
      <c r="G1640" s="99">
        <v>0</v>
      </c>
    </row>
    <row r="1641" spans="1:7" x14ac:dyDescent="0.2">
      <c r="A1641" s="100">
        <v>34508</v>
      </c>
      <c r="B1641" s="99">
        <v>555.03997800000002</v>
      </c>
      <c r="C1641" s="99">
        <v>555.03997800000002</v>
      </c>
      <c r="D1641" s="99">
        <v>555.03997800000002</v>
      </c>
      <c r="E1641" s="99">
        <v>555.03997800000002</v>
      </c>
      <c r="F1641" s="99">
        <v>555.03997800000002</v>
      </c>
      <c r="G1641" s="99">
        <v>0</v>
      </c>
    </row>
    <row r="1642" spans="1:7" x14ac:dyDescent="0.2">
      <c r="A1642" s="100">
        <v>34509</v>
      </c>
      <c r="B1642" s="99">
        <v>546.84997599999997</v>
      </c>
      <c r="C1642" s="99">
        <v>546.84997599999997</v>
      </c>
      <c r="D1642" s="99">
        <v>546.84997599999997</v>
      </c>
      <c r="E1642" s="99">
        <v>546.84997599999997</v>
      </c>
      <c r="F1642" s="99">
        <v>546.84997599999997</v>
      </c>
      <c r="G1642" s="99">
        <v>0</v>
      </c>
    </row>
    <row r="1643" spans="1:7" x14ac:dyDescent="0.2">
      <c r="A1643" s="100">
        <v>34512</v>
      </c>
      <c r="B1643" s="99">
        <v>552.48999000000003</v>
      </c>
      <c r="C1643" s="99">
        <v>552.48999000000003</v>
      </c>
      <c r="D1643" s="99">
        <v>552.48999000000003</v>
      </c>
      <c r="E1643" s="99">
        <v>552.48999000000003</v>
      </c>
      <c r="F1643" s="99">
        <v>552.48999000000003</v>
      </c>
      <c r="G1643" s="99">
        <v>0</v>
      </c>
    </row>
    <row r="1644" spans="1:7" x14ac:dyDescent="0.2">
      <c r="A1644" s="100">
        <v>34513</v>
      </c>
      <c r="B1644" s="99">
        <v>551.09997599999997</v>
      </c>
      <c r="C1644" s="99">
        <v>551.09997599999997</v>
      </c>
      <c r="D1644" s="99">
        <v>551.09997599999997</v>
      </c>
      <c r="E1644" s="99">
        <v>551.09997599999997</v>
      </c>
      <c r="F1644" s="99">
        <v>551.09997599999997</v>
      </c>
      <c r="G1644" s="99">
        <v>0</v>
      </c>
    </row>
    <row r="1645" spans="1:7" x14ac:dyDescent="0.2">
      <c r="A1645" s="100">
        <v>34514</v>
      </c>
      <c r="B1645" s="99">
        <v>553.080017</v>
      </c>
      <c r="C1645" s="99">
        <v>553.080017</v>
      </c>
      <c r="D1645" s="99">
        <v>553.080017</v>
      </c>
      <c r="E1645" s="99">
        <v>553.080017</v>
      </c>
      <c r="F1645" s="99">
        <v>553.080017</v>
      </c>
      <c r="G1645" s="99">
        <v>0</v>
      </c>
    </row>
    <row r="1646" spans="1:7" x14ac:dyDescent="0.2">
      <c r="A1646" s="100">
        <v>34515</v>
      </c>
      <c r="B1646" s="99">
        <v>548.96002199999998</v>
      </c>
      <c r="C1646" s="99">
        <v>548.96002199999998</v>
      </c>
      <c r="D1646" s="99">
        <v>548.96002199999998</v>
      </c>
      <c r="E1646" s="99">
        <v>548.96002199999998</v>
      </c>
      <c r="F1646" s="99">
        <v>548.96002199999998</v>
      </c>
      <c r="G1646" s="99">
        <v>0</v>
      </c>
    </row>
    <row r="1647" spans="1:7" x14ac:dyDescent="0.2">
      <c r="A1647" s="100">
        <v>34516</v>
      </c>
      <c r="B1647" s="99">
        <v>551.46997099999999</v>
      </c>
      <c r="C1647" s="99">
        <v>551.46997099999999</v>
      </c>
      <c r="D1647" s="99">
        <v>551.46997099999999</v>
      </c>
      <c r="E1647" s="99">
        <v>551.46997099999999</v>
      </c>
      <c r="F1647" s="99">
        <v>551.46997099999999</v>
      </c>
      <c r="G1647" s="99">
        <v>0</v>
      </c>
    </row>
    <row r="1648" spans="1:7" x14ac:dyDescent="0.2">
      <c r="A1648" s="100">
        <v>34520</v>
      </c>
      <c r="B1648" s="99">
        <v>551.830017</v>
      </c>
      <c r="C1648" s="99">
        <v>551.830017</v>
      </c>
      <c r="D1648" s="99">
        <v>551.830017</v>
      </c>
      <c r="E1648" s="99">
        <v>551.830017</v>
      </c>
      <c r="F1648" s="99">
        <v>551.830017</v>
      </c>
      <c r="G1648" s="99">
        <v>0</v>
      </c>
    </row>
    <row r="1649" spans="1:7" x14ac:dyDescent="0.2">
      <c r="A1649" s="100">
        <v>34521</v>
      </c>
      <c r="B1649" s="99">
        <v>551.54998799999998</v>
      </c>
      <c r="C1649" s="99">
        <v>551.54998799999998</v>
      </c>
      <c r="D1649" s="99">
        <v>551.54998799999998</v>
      </c>
      <c r="E1649" s="99">
        <v>551.54998799999998</v>
      </c>
      <c r="F1649" s="99">
        <v>551.54998799999998</v>
      </c>
      <c r="G1649" s="99">
        <v>0</v>
      </c>
    </row>
    <row r="1650" spans="1:7" x14ac:dyDescent="0.2">
      <c r="A1650" s="100">
        <v>34522</v>
      </c>
      <c r="B1650" s="99">
        <v>554.330017</v>
      </c>
      <c r="C1650" s="99">
        <v>554.330017</v>
      </c>
      <c r="D1650" s="99">
        <v>554.330017</v>
      </c>
      <c r="E1650" s="99">
        <v>554.330017</v>
      </c>
      <c r="F1650" s="99">
        <v>554.330017</v>
      </c>
      <c r="G1650" s="99">
        <v>0</v>
      </c>
    </row>
    <row r="1651" spans="1:7" x14ac:dyDescent="0.2">
      <c r="A1651" s="100">
        <v>34523</v>
      </c>
      <c r="B1651" s="99">
        <v>555.77002000000005</v>
      </c>
      <c r="C1651" s="99">
        <v>555.77002000000005</v>
      </c>
      <c r="D1651" s="99">
        <v>555.77002000000005</v>
      </c>
      <c r="E1651" s="99">
        <v>555.77002000000005</v>
      </c>
      <c r="F1651" s="99">
        <v>555.77002000000005</v>
      </c>
      <c r="G1651" s="99">
        <v>0</v>
      </c>
    </row>
    <row r="1652" spans="1:7" x14ac:dyDescent="0.2">
      <c r="A1652" s="100">
        <v>34526</v>
      </c>
      <c r="B1652" s="99">
        <v>554</v>
      </c>
      <c r="C1652" s="99">
        <v>554</v>
      </c>
      <c r="D1652" s="99">
        <v>554</v>
      </c>
      <c r="E1652" s="99">
        <v>554</v>
      </c>
      <c r="F1652" s="99">
        <v>554</v>
      </c>
      <c r="G1652" s="99">
        <v>0</v>
      </c>
    </row>
    <row r="1653" spans="1:7" x14ac:dyDescent="0.2">
      <c r="A1653" s="100">
        <v>34527</v>
      </c>
      <c r="B1653" s="99">
        <v>553.86999500000002</v>
      </c>
      <c r="C1653" s="99">
        <v>553.86999500000002</v>
      </c>
      <c r="D1653" s="99">
        <v>553.86999500000002</v>
      </c>
      <c r="E1653" s="99">
        <v>553.86999500000002</v>
      </c>
      <c r="F1653" s="99">
        <v>553.86999500000002</v>
      </c>
      <c r="G1653" s="99">
        <v>0</v>
      </c>
    </row>
    <row r="1654" spans="1:7" x14ac:dyDescent="0.2">
      <c r="A1654" s="100">
        <v>34528</v>
      </c>
      <c r="B1654" s="99">
        <v>554.830017</v>
      </c>
      <c r="C1654" s="99">
        <v>554.830017</v>
      </c>
      <c r="D1654" s="99">
        <v>554.830017</v>
      </c>
      <c r="E1654" s="99">
        <v>554.830017</v>
      </c>
      <c r="F1654" s="99">
        <v>554.830017</v>
      </c>
      <c r="G1654" s="99">
        <v>0</v>
      </c>
    </row>
    <row r="1655" spans="1:7" x14ac:dyDescent="0.2">
      <c r="A1655" s="100">
        <v>34529</v>
      </c>
      <c r="B1655" s="99">
        <v>560.67999299999997</v>
      </c>
      <c r="C1655" s="99">
        <v>560.67999299999997</v>
      </c>
      <c r="D1655" s="99">
        <v>560.67999299999997</v>
      </c>
      <c r="E1655" s="99">
        <v>560.67999299999997</v>
      </c>
      <c r="F1655" s="99">
        <v>560.67999299999997</v>
      </c>
      <c r="G1655" s="99">
        <v>0</v>
      </c>
    </row>
    <row r="1656" spans="1:7" x14ac:dyDescent="0.2">
      <c r="A1656" s="100">
        <v>34530</v>
      </c>
      <c r="B1656" s="99">
        <v>561.59997599999997</v>
      </c>
      <c r="C1656" s="99">
        <v>561.59997599999997</v>
      </c>
      <c r="D1656" s="99">
        <v>561.59997599999997</v>
      </c>
      <c r="E1656" s="99">
        <v>561.59997599999997</v>
      </c>
      <c r="F1656" s="99">
        <v>561.59997599999997</v>
      </c>
      <c r="G1656" s="99">
        <v>0</v>
      </c>
    </row>
    <row r="1657" spans="1:7" x14ac:dyDescent="0.2">
      <c r="A1657" s="100">
        <v>34533</v>
      </c>
      <c r="B1657" s="99">
        <v>562.96997099999999</v>
      </c>
      <c r="C1657" s="99">
        <v>562.96997099999999</v>
      </c>
      <c r="D1657" s="99">
        <v>562.96997099999999</v>
      </c>
      <c r="E1657" s="99">
        <v>562.96997099999999</v>
      </c>
      <c r="F1657" s="99">
        <v>562.96997099999999</v>
      </c>
      <c r="G1657" s="99">
        <v>0</v>
      </c>
    </row>
    <row r="1658" spans="1:7" x14ac:dyDescent="0.2">
      <c r="A1658" s="100">
        <v>34534</v>
      </c>
      <c r="B1658" s="99">
        <v>561.30999799999995</v>
      </c>
      <c r="C1658" s="99">
        <v>561.30999799999995</v>
      </c>
      <c r="D1658" s="99">
        <v>561.30999799999995</v>
      </c>
      <c r="E1658" s="99">
        <v>561.30999799999995</v>
      </c>
      <c r="F1658" s="99">
        <v>561.30999799999995</v>
      </c>
      <c r="G1658" s="99">
        <v>0</v>
      </c>
    </row>
    <row r="1659" spans="1:7" x14ac:dyDescent="0.2">
      <c r="A1659" s="100">
        <v>34535</v>
      </c>
      <c r="B1659" s="99">
        <v>558.52002000000005</v>
      </c>
      <c r="C1659" s="99">
        <v>558.52002000000005</v>
      </c>
      <c r="D1659" s="99">
        <v>558.52002000000005</v>
      </c>
      <c r="E1659" s="99">
        <v>558.52002000000005</v>
      </c>
      <c r="F1659" s="99">
        <v>558.52002000000005</v>
      </c>
      <c r="G1659" s="99">
        <v>0</v>
      </c>
    </row>
    <row r="1660" spans="1:7" x14ac:dyDescent="0.2">
      <c r="A1660" s="100">
        <v>34536</v>
      </c>
      <c r="B1660" s="99">
        <v>559.77002000000005</v>
      </c>
      <c r="C1660" s="99">
        <v>559.77002000000005</v>
      </c>
      <c r="D1660" s="99">
        <v>559.77002000000005</v>
      </c>
      <c r="E1660" s="99">
        <v>559.77002000000005</v>
      </c>
      <c r="F1660" s="99">
        <v>559.77002000000005</v>
      </c>
      <c r="G1660" s="99">
        <v>0</v>
      </c>
    </row>
    <row r="1661" spans="1:7" x14ac:dyDescent="0.2">
      <c r="A1661" s="100">
        <v>34537</v>
      </c>
      <c r="B1661" s="99">
        <v>560.39001499999995</v>
      </c>
      <c r="C1661" s="99">
        <v>560.39001499999995</v>
      </c>
      <c r="D1661" s="99">
        <v>560.39001499999995</v>
      </c>
      <c r="E1661" s="99">
        <v>560.39001499999995</v>
      </c>
      <c r="F1661" s="99">
        <v>560.39001499999995</v>
      </c>
      <c r="G1661" s="99">
        <v>0</v>
      </c>
    </row>
    <row r="1662" spans="1:7" x14ac:dyDescent="0.2">
      <c r="A1662" s="100">
        <v>34540</v>
      </c>
      <c r="B1662" s="99">
        <v>561.90002400000003</v>
      </c>
      <c r="C1662" s="99">
        <v>561.90002400000003</v>
      </c>
      <c r="D1662" s="99">
        <v>561.90002400000003</v>
      </c>
      <c r="E1662" s="99">
        <v>561.90002400000003</v>
      </c>
      <c r="F1662" s="99">
        <v>561.90002400000003</v>
      </c>
      <c r="G1662" s="99">
        <v>0</v>
      </c>
    </row>
    <row r="1663" spans="1:7" x14ac:dyDescent="0.2">
      <c r="A1663" s="100">
        <v>34541</v>
      </c>
      <c r="B1663" s="99">
        <v>560.85998500000005</v>
      </c>
      <c r="C1663" s="99">
        <v>560.85998500000005</v>
      </c>
      <c r="D1663" s="99">
        <v>560.85998500000005</v>
      </c>
      <c r="E1663" s="99">
        <v>560.85998500000005</v>
      </c>
      <c r="F1663" s="99">
        <v>560.85998500000005</v>
      </c>
      <c r="G1663" s="99">
        <v>0</v>
      </c>
    </row>
    <row r="1664" spans="1:7" x14ac:dyDescent="0.2">
      <c r="A1664" s="100">
        <v>34542</v>
      </c>
      <c r="B1664" s="99">
        <v>559.919983</v>
      </c>
      <c r="C1664" s="99">
        <v>559.919983</v>
      </c>
      <c r="D1664" s="99">
        <v>559.919983</v>
      </c>
      <c r="E1664" s="99">
        <v>559.919983</v>
      </c>
      <c r="F1664" s="99">
        <v>559.919983</v>
      </c>
      <c r="G1664" s="99">
        <v>0</v>
      </c>
    </row>
    <row r="1665" spans="1:7" x14ac:dyDescent="0.2">
      <c r="A1665" s="100">
        <v>34543</v>
      </c>
      <c r="B1665" s="99">
        <v>561.96997099999999</v>
      </c>
      <c r="C1665" s="99">
        <v>561.96997099999999</v>
      </c>
      <c r="D1665" s="99">
        <v>561.96997099999999</v>
      </c>
      <c r="E1665" s="99">
        <v>561.96997099999999</v>
      </c>
      <c r="F1665" s="99">
        <v>561.96997099999999</v>
      </c>
      <c r="G1665" s="99">
        <v>0</v>
      </c>
    </row>
    <row r="1666" spans="1:7" x14ac:dyDescent="0.2">
      <c r="A1666" s="100">
        <v>34544</v>
      </c>
      <c r="B1666" s="99">
        <v>566.97997999999995</v>
      </c>
      <c r="C1666" s="99">
        <v>566.97997999999995</v>
      </c>
      <c r="D1666" s="99">
        <v>566.97997999999995</v>
      </c>
      <c r="E1666" s="99">
        <v>566.97997999999995</v>
      </c>
      <c r="F1666" s="99">
        <v>566.97997999999995</v>
      </c>
      <c r="G1666" s="99">
        <v>0</v>
      </c>
    </row>
    <row r="1667" spans="1:7" x14ac:dyDescent="0.2">
      <c r="A1667" s="100">
        <v>34547</v>
      </c>
      <c r="B1667" s="99">
        <v>570.53997800000002</v>
      </c>
      <c r="C1667" s="99">
        <v>570.53997800000002</v>
      </c>
      <c r="D1667" s="99">
        <v>570.53997800000002</v>
      </c>
      <c r="E1667" s="99">
        <v>570.53997800000002</v>
      </c>
      <c r="F1667" s="99">
        <v>570.53997800000002</v>
      </c>
      <c r="G1667" s="99">
        <v>0</v>
      </c>
    </row>
    <row r="1668" spans="1:7" x14ac:dyDescent="0.2">
      <c r="A1668" s="100">
        <v>34548</v>
      </c>
      <c r="B1668" s="99">
        <v>570.15997300000004</v>
      </c>
      <c r="C1668" s="99">
        <v>570.15997300000004</v>
      </c>
      <c r="D1668" s="99">
        <v>570.15997300000004</v>
      </c>
      <c r="E1668" s="99">
        <v>570.15997300000004</v>
      </c>
      <c r="F1668" s="99">
        <v>570.15997300000004</v>
      </c>
      <c r="G1668" s="99">
        <v>0</v>
      </c>
    </row>
    <row r="1669" spans="1:7" x14ac:dyDescent="0.2">
      <c r="A1669" s="100">
        <v>34549</v>
      </c>
      <c r="B1669" s="99">
        <v>571.28997800000002</v>
      </c>
      <c r="C1669" s="99">
        <v>571.28997800000002</v>
      </c>
      <c r="D1669" s="99">
        <v>571.28997800000002</v>
      </c>
      <c r="E1669" s="99">
        <v>571.28997800000002</v>
      </c>
      <c r="F1669" s="99">
        <v>571.28997800000002</v>
      </c>
      <c r="G1669" s="99">
        <v>0</v>
      </c>
    </row>
    <row r="1670" spans="1:7" x14ac:dyDescent="0.2">
      <c r="A1670" s="100">
        <v>34550</v>
      </c>
      <c r="B1670" s="99">
        <v>567.669983</v>
      </c>
      <c r="C1670" s="99">
        <v>567.669983</v>
      </c>
      <c r="D1670" s="99">
        <v>567.669983</v>
      </c>
      <c r="E1670" s="99">
        <v>567.669983</v>
      </c>
      <c r="F1670" s="99">
        <v>567.669983</v>
      </c>
      <c r="G1670" s="99">
        <v>0</v>
      </c>
    </row>
    <row r="1671" spans="1:7" x14ac:dyDescent="0.2">
      <c r="A1671" s="100">
        <v>34551</v>
      </c>
      <c r="B1671" s="99">
        <v>566.07000700000003</v>
      </c>
      <c r="C1671" s="99">
        <v>566.07000700000003</v>
      </c>
      <c r="D1671" s="99">
        <v>566.07000700000003</v>
      </c>
      <c r="E1671" s="99">
        <v>566.07000700000003</v>
      </c>
      <c r="F1671" s="99">
        <v>566.07000700000003</v>
      </c>
      <c r="G1671" s="99">
        <v>0</v>
      </c>
    </row>
    <row r="1672" spans="1:7" x14ac:dyDescent="0.2">
      <c r="A1672" s="100">
        <v>34554</v>
      </c>
      <c r="B1672" s="99">
        <v>567.19000200000005</v>
      </c>
      <c r="C1672" s="99">
        <v>567.19000200000005</v>
      </c>
      <c r="D1672" s="99">
        <v>567.19000200000005</v>
      </c>
      <c r="E1672" s="99">
        <v>567.19000200000005</v>
      </c>
      <c r="F1672" s="99">
        <v>567.19000200000005</v>
      </c>
      <c r="G1672" s="99">
        <v>0</v>
      </c>
    </row>
    <row r="1673" spans="1:7" x14ac:dyDescent="0.2">
      <c r="A1673" s="100">
        <v>34555</v>
      </c>
      <c r="B1673" s="99">
        <v>567.51000999999997</v>
      </c>
      <c r="C1673" s="99">
        <v>567.51000999999997</v>
      </c>
      <c r="D1673" s="99">
        <v>567.51000999999997</v>
      </c>
      <c r="E1673" s="99">
        <v>567.51000999999997</v>
      </c>
      <c r="F1673" s="99">
        <v>567.51000999999997</v>
      </c>
      <c r="G1673" s="99">
        <v>0</v>
      </c>
    </row>
    <row r="1674" spans="1:7" x14ac:dyDescent="0.2">
      <c r="A1674" s="100">
        <v>34556</v>
      </c>
      <c r="B1674" s="99">
        <v>570.5</v>
      </c>
      <c r="C1674" s="99">
        <v>570.5</v>
      </c>
      <c r="D1674" s="99">
        <v>570.5</v>
      </c>
      <c r="E1674" s="99">
        <v>570.5</v>
      </c>
      <c r="F1674" s="99">
        <v>570.5</v>
      </c>
      <c r="G1674" s="99">
        <v>0</v>
      </c>
    </row>
    <row r="1675" spans="1:7" x14ac:dyDescent="0.2">
      <c r="A1675" s="100">
        <v>34557</v>
      </c>
      <c r="B1675" s="99">
        <v>568.76000999999997</v>
      </c>
      <c r="C1675" s="99">
        <v>568.76000999999997</v>
      </c>
      <c r="D1675" s="99">
        <v>568.76000999999997</v>
      </c>
      <c r="E1675" s="99">
        <v>568.76000999999997</v>
      </c>
      <c r="F1675" s="99">
        <v>568.76000999999997</v>
      </c>
      <c r="G1675" s="99">
        <v>0</v>
      </c>
    </row>
    <row r="1676" spans="1:7" x14ac:dyDescent="0.2">
      <c r="A1676" s="100">
        <v>34558</v>
      </c>
      <c r="B1676" s="99">
        <v>572.59002699999996</v>
      </c>
      <c r="C1676" s="99">
        <v>572.59002699999996</v>
      </c>
      <c r="D1676" s="99">
        <v>572.59002699999996</v>
      </c>
      <c r="E1676" s="99">
        <v>572.59002699999996</v>
      </c>
      <c r="F1676" s="99">
        <v>572.59002699999996</v>
      </c>
      <c r="G1676" s="99">
        <v>0</v>
      </c>
    </row>
    <row r="1677" spans="1:7" x14ac:dyDescent="0.2">
      <c r="A1677" s="100">
        <v>34561</v>
      </c>
      <c r="B1677" s="99">
        <v>571.89001499999995</v>
      </c>
      <c r="C1677" s="99">
        <v>571.89001499999995</v>
      </c>
      <c r="D1677" s="99">
        <v>571.89001499999995</v>
      </c>
      <c r="E1677" s="99">
        <v>571.89001499999995</v>
      </c>
      <c r="F1677" s="99">
        <v>571.89001499999995</v>
      </c>
      <c r="G1677" s="99">
        <v>0</v>
      </c>
    </row>
    <row r="1678" spans="1:7" x14ac:dyDescent="0.2">
      <c r="A1678" s="100">
        <v>34562</v>
      </c>
      <c r="B1678" s="99">
        <v>576.65997300000004</v>
      </c>
      <c r="C1678" s="99">
        <v>576.65997300000004</v>
      </c>
      <c r="D1678" s="99">
        <v>576.65997300000004</v>
      </c>
      <c r="E1678" s="99">
        <v>576.65997300000004</v>
      </c>
      <c r="F1678" s="99">
        <v>576.65997300000004</v>
      </c>
      <c r="G1678" s="99">
        <v>0</v>
      </c>
    </row>
    <row r="1679" spans="1:7" x14ac:dyDescent="0.2">
      <c r="A1679" s="100">
        <v>34563</v>
      </c>
      <c r="B1679" s="99">
        <v>576.89001499999995</v>
      </c>
      <c r="C1679" s="99">
        <v>576.89001499999995</v>
      </c>
      <c r="D1679" s="99">
        <v>576.89001499999995</v>
      </c>
      <c r="E1679" s="99">
        <v>576.89001499999995</v>
      </c>
      <c r="F1679" s="99">
        <v>576.89001499999995</v>
      </c>
      <c r="G1679" s="99">
        <v>0</v>
      </c>
    </row>
    <row r="1680" spans="1:7" x14ac:dyDescent="0.2">
      <c r="A1680" s="100">
        <v>34564</v>
      </c>
      <c r="B1680" s="99">
        <v>574.42999299999997</v>
      </c>
      <c r="C1680" s="99">
        <v>574.42999299999997</v>
      </c>
      <c r="D1680" s="99">
        <v>574.42999299999997</v>
      </c>
      <c r="E1680" s="99">
        <v>574.42999299999997</v>
      </c>
      <c r="F1680" s="99">
        <v>574.42999299999997</v>
      </c>
      <c r="G1680" s="99">
        <v>0</v>
      </c>
    </row>
    <row r="1681" spans="1:7" x14ac:dyDescent="0.2">
      <c r="A1681" s="100">
        <v>34565</v>
      </c>
      <c r="B1681" s="99">
        <v>575.080017</v>
      </c>
      <c r="C1681" s="99">
        <v>575.080017</v>
      </c>
      <c r="D1681" s="99">
        <v>575.080017</v>
      </c>
      <c r="E1681" s="99">
        <v>575.080017</v>
      </c>
      <c r="F1681" s="99">
        <v>575.080017</v>
      </c>
      <c r="G1681" s="99">
        <v>0</v>
      </c>
    </row>
    <row r="1682" spans="1:7" x14ac:dyDescent="0.2">
      <c r="A1682" s="100">
        <v>34568</v>
      </c>
      <c r="B1682" s="99">
        <v>573.46002199999998</v>
      </c>
      <c r="C1682" s="99">
        <v>573.46002199999998</v>
      </c>
      <c r="D1682" s="99">
        <v>573.46002199999998</v>
      </c>
      <c r="E1682" s="99">
        <v>573.46002199999998</v>
      </c>
      <c r="F1682" s="99">
        <v>573.46002199999998</v>
      </c>
      <c r="G1682" s="99">
        <v>0</v>
      </c>
    </row>
    <row r="1683" spans="1:7" x14ac:dyDescent="0.2">
      <c r="A1683" s="100">
        <v>34569</v>
      </c>
      <c r="B1683" s="99">
        <v>576.19000200000005</v>
      </c>
      <c r="C1683" s="99">
        <v>576.19000200000005</v>
      </c>
      <c r="D1683" s="99">
        <v>576.19000200000005</v>
      </c>
      <c r="E1683" s="99">
        <v>576.19000200000005</v>
      </c>
      <c r="F1683" s="99">
        <v>576.19000200000005</v>
      </c>
      <c r="G1683" s="99">
        <v>0</v>
      </c>
    </row>
    <row r="1684" spans="1:7" x14ac:dyDescent="0.2">
      <c r="A1684" s="100">
        <v>34570</v>
      </c>
      <c r="B1684" s="99">
        <v>581.830017</v>
      </c>
      <c r="C1684" s="99">
        <v>581.830017</v>
      </c>
      <c r="D1684" s="99">
        <v>581.830017</v>
      </c>
      <c r="E1684" s="99">
        <v>581.830017</v>
      </c>
      <c r="F1684" s="99">
        <v>581.830017</v>
      </c>
      <c r="G1684" s="99">
        <v>0</v>
      </c>
    </row>
    <row r="1685" spans="1:7" x14ac:dyDescent="0.2">
      <c r="A1685" s="100">
        <v>34571</v>
      </c>
      <c r="B1685" s="99">
        <v>580.73999000000003</v>
      </c>
      <c r="C1685" s="99">
        <v>580.73999000000003</v>
      </c>
      <c r="D1685" s="99">
        <v>580.73999000000003</v>
      </c>
      <c r="E1685" s="99">
        <v>580.73999000000003</v>
      </c>
      <c r="F1685" s="99">
        <v>580.73999000000003</v>
      </c>
      <c r="G1685" s="99">
        <v>0</v>
      </c>
    </row>
    <row r="1686" spans="1:7" x14ac:dyDescent="0.2">
      <c r="A1686" s="100">
        <v>34572</v>
      </c>
      <c r="B1686" s="99">
        <v>587.96997099999999</v>
      </c>
      <c r="C1686" s="99">
        <v>587.96997099999999</v>
      </c>
      <c r="D1686" s="99">
        <v>587.96997099999999</v>
      </c>
      <c r="E1686" s="99">
        <v>587.96997099999999</v>
      </c>
      <c r="F1686" s="99">
        <v>587.96997099999999</v>
      </c>
      <c r="G1686" s="99">
        <v>0</v>
      </c>
    </row>
    <row r="1687" spans="1:7" x14ac:dyDescent="0.2">
      <c r="A1687" s="100">
        <v>34575</v>
      </c>
      <c r="B1687" s="99">
        <v>589.04998799999998</v>
      </c>
      <c r="C1687" s="99">
        <v>589.04998799999998</v>
      </c>
      <c r="D1687" s="99">
        <v>589.04998799999998</v>
      </c>
      <c r="E1687" s="99">
        <v>589.04998799999998</v>
      </c>
      <c r="F1687" s="99">
        <v>589.04998799999998</v>
      </c>
      <c r="G1687" s="99">
        <v>0</v>
      </c>
    </row>
    <row r="1688" spans="1:7" x14ac:dyDescent="0.2">
      <c r="A1688" s="100">
        <v>34576</v>
      </c>
      <c r="B1688" s="99">
        <v>590.92999299999997</v>
      </c>
      <c r="C1688" s="99">
        <v>590.92999299999997</v>
      </c>
      <c r="D1688" s="99">
        <v>590.92999299999997</v>
      </c>
      <c r="E1688" s="99">
        <v>590.92999299999997</v>
      </c>
      <c r="F1688" s="99">
        <v>590.92999299999997</v>
      </c>
      <c r="G1688" s="99">
        <v>0</v>
      </c>
    </row>
    <row r="1689" spans="1:7" x14ac:dyDescent="0.2">
      <c r="A1689" s="100">
        <v>34577</v>
      </c>
      <c r="B1689" s="99">
        <v>590.22997999999995</v>
      </c>
      <c r="C1689" s="99">
        <v>590.22997999999995</v>
      </c>
      <c r="D1689" s="99">
        <v>590.22997999999995</v>
      </c>
      <c r="E1689" s="99">
        <v>590.22997999999995</v>
      </c>
      <c r="F1689" s="99">
        <v>590.22997999999995</v>
      </c>
      <c r="G1689" s="99">
        <v>0</v>
      </c>
    </row>
    <row r="1690" spans="1:7" x14ac:dyDescent="0.2">
      <c r="A1690" s="100">
        <v>34578</v>
      </c>
      <c r="B1690" s="99">
        <v>587.45001200000002</v>
      </c>
      <c r="C1690" s="99">
        <v>587.45001200000002</v>
      </c>
      <c r="D1690" s="99">
        <v>587.45001200000002</v>
      </c>
      <c r="E1690" s="99">
        <v>587.45001200000002</v>
      </c>
      <c r="F1690" s="99">
        <v>587.45001200000002</v>
      </c>
      <c r="G1690" s="99">
        <v>0</v>
      </c>
    </row>
    <row r="1691" spans="1:7" x14ac:dyDescent="0.2">
      <c r="A1691" s="100">
        <v>34579</v>
      </c>
      <c r="B1691" s="99">
        <v>584.90997300000004</v>
      </c>
      <c r="C1691" s="99">
        <v>584.90997300000004</v>
      </c>
      <c r="D1691" s="99">
        <v>584.90997300000004</v>
      </c>
      <c r="E1691" s="99">
        <v>584.90997300000004</v>
      </c>
      <c r="F1691" s="99">
        <v>584.90997300000004</v>
      </c>
      <c r="G1691" s="99">
        <v>0</v>
      </c>
    </row>
    <row r="1692" spans="1:7" x14ac:dyDescent="0.2">
      <c r="A1692" s="100">
        <v>34583</v>
      </c>
      <c r="B1692" s="99">
        <v>586.02002000000005</v>
      </c>
      <c r="C1692" s="99">
        <v>586.02002000000005</v>
      </c>
      <c r="D1692" s="99">
        <v>586.02002000000005</v>
      </c>
      <c r="E1692" s="99">
        <v>586.02002000000005</v>
      </c>
      <c r="F1692" s="99">
        <v>586.02002000000005</v>
      </c>
      <c r="G1692" s="99">
        <v>0</v>
      </c>
    </row>
    <row r="1693" spans="1:7" x14ac:dyDescent="0.2">
      <c r="A1693" s="100">
        <v>34584</v>
      </c>
      <c r="B1693" s="99">
        <v>584.90997300000004</v>
      </c>
      <c r="C1693" s="99">
        <v>584.90997300000004</v>
      </c>
      <c r="D1693" s="99">
        <v>584.90997300000004</v>
      </c>
      <c r="E1693" s="99">
        <v>584.90997300000004</v>
      </c>
      <c r="F1693" s="99">
        <v>584.90997300000004</v>
      </c>
      <c r="G1693" s="99">
        <v>0</v>
      </c>
    </row>
    <row r="1694" spans="1:7" x14ac:dyDescent="0.2">
      <c r="A1694" s="100">
        <v>34585</v>
      </c>
      <c r="B1694" s="99">
        <v>587.64001499999995</v>
      </c>
      <c r="C1694" s="99">
        <v>587.64001499999995</v>
      </c>
      <c r="D1694" s="99">
        <v>587.64001499999995</v>
      </c>
      <c r="E1694" s="99">
        <v>587.64001499999995</v>
      </c>
      <c r="F1694" s="99">
        <v>587.64001499999995</v>
      </c>
      <c r="G1694" s="99">
        <v>0</v>
      </c>
    </row>
    <row r="1695" spans="1:7" x14ac:dyDescent="0.2">
      <c r="A1695" s="100">
        <v>34586</v>
      </c>
      <c r="B1695" s="99">
        <v>581.73999000000003</v>
      </c>
      <c r="C1695" s="99">
        <v>581.73999000000003</v>
      </c>
      <c r="D1695" s="99">
        <v>581.73999000000003</v>
      </c>
      <c r="E1695" s="99">
        <v>581.73999000000003</v>
      </c>
      <c r="F1695" s="99">
        <v>581.73999000000003</v>
      </c>
      <c r="G1695" s="99">
        <v>0</v>
      </c>
    </row>
    <row r="1696" spans="1:7" x14ac:dyDescent="0.2">
      <c r="A1696" s="100">
        <v>34589</v>
      </c>
      <c r="B1696" s="99">
        <v>579.330017</v>
      </c>
      <c r="C1696" s="99">
        <v>579.330017</v>
      </c>
      <c r="D1696" s="99">
        <v>579.330017</v>
      </c>
      <c r="E1696" s="99">
        <v>579.330017</v>
      </c>
      <c r="F1696" s="99">
        <v>579.330017</v>
      </c>
      <c r="G1696" s="99">
        <v>0</v>
      </c>
    </row>
    <row r="1697" spans="1:7" x14ac:dyDescent="0.2">
      <c r="A1697" s="100">
        <v>34590</v>
      </c>
      <c r="B1697" s="99">
        <v>580.96997099999999</v>
      </c>
      <c r="C1697" s="99">
        <v>580.96997099999999</v>
      </c>
      <c r="D1697" s="99">
        <v>580.96997099999999</v>
      </c>
      <c r="E1697" s="99">
        <v>580.96997099999999</v>
      </c>
      <c r="F1697" s="99">
        <v>580.96997099999999</v>
      </c>
      <c r="G1697" s="99">
        <v>0</v>
      </c>
    </row>
    <row r="1698" spans="1:7" x14ac:dyDescent="0.2">
      <c r="A1698" s="100">
        <v>34591</v>
      </c>
      <c r="B1698" s="99">
        <v>582.57000700000003</v>
      </c>
      <c r="C1698" s="99">
        <v>582.57000700000003</v>
      </c>
      <c r="D1698" s="99">
        <v>582.57000700000003</v>
      </c>
      <c r="E1698" s="99">
        <v>582.57000700000003</v>
      </c>
      <c r="F1698" s="99">
        <v>582.57000700000003</v>
      </c>
      <c r="G1698" s="99">
        <v>0</v>
      </c>
    </row>
    <row r="1699" spans="1:7" x14ac:dyDescent="0.2">
      <c r="A1699" s="100">
        <v>34592</v>
      </c>
      <c r="B1699" s="99">
        <v>590.080017</v>
      </c>
      <c r="C1699" s="99">
        <v>590.080017</v>
      </c>
      <c r="D1699" s="99">
        <v>590.080017</v>
      </c>
      <c r="E1699" s="99">
        <v>590.080017</v>
      </c>
      <c r="F1699" s="99">
        <v>590.080017</v>
      </c>
      <c r="G1699" s="99">
        <v>0</v>
      </c>
    </row>
    <row r="1700" spans="1:7" x14ac:dyDescent="0.2">
      <c r="A1700" s="100">
        <v>34593</v>
      </c>
      <c r="B1700" s="99">
        <v>585.59002699999996</v>
      </c>
      <c r="C1700" s="99">
        <v>585.59002699999996</v>
      </c>
      <c r="D1700" s="99">
        <v>585.59002699999996</v>
      </c>
      <c r="E1700" s="99">
        <v>585.59002699999996</v>
      </c>
      <c r="F1700" s="99">
        <v>585.59002699999996</v>
      </c>
      <c r="G1700" s="99">
        <v>0</v>
      </c>
    </row>
    <row r="1701" spans="1:7" x14ac:dyDescent="0.2">
      <c r="A1701" s="100">
        <v>34596</v>
      </c>
      <c r="B1701" s="99">
        <v>585.40002400000003</v>
      </c>
      <c r="C1701" s="99">
        <v>585.40002400000003</v>
      </c>
      <c r="D1701" s="99">
        <v>585.40002400000003</v>
      </c>
      <c r="E1701" s="99">
        <v>585.40002400000003</v>
      </c>
      <c r="F1701" s="99">
        <v>585.40002400000003</v>
      </c>
      <c r="G1701" s="99">
        <v>0</v>
      </c>
    </row>
    <row r="1702" spans="1:7" x14ac:dyDescent="0.2">
      <c r="A1702" s="100">
        <v>34597</v>
      </c>
      <c r="B1702" s="99">
        <v>576.10998500000005</v>
      </c>
      <c r="C1702" s="99">
        <v>576.10998500000005</v>
      </c>
      <c r="D1702" s="99">
        <v>576.10998500000005</v>
      </c>
      <c r="E1702" s="99">
        <v>576.10998500000005</v>
      </c>
      <c r="F1702" s="99">
        <v>576.10998500000005</v>
      </c>
      <c r="G1702" s="99">
        <v>0</v>
      </c>
    </row>
    <row r="1703" spans="1:7" x14ac:dyDescent="0.2">
      <c r="A1703" s="100">
        <v>34598</v>
      </c>
      <c r="B1703" s="99">
        <v>573.75</v>
      </c>
      <c r="C1703" s="99">
        <v>573.75</v>
      </c>
      <c r="D1703" s="99">
        <v>573.75</v>
      </c>
      <c r="E1703" s="99">
        <v>573.75</v>
      </c>
      <c r="F1703" s="99">
        <v>573.75</v>
      </c>
      <c r="G1703" s="99">
        <v>0</v>
      </c>
    </row>
    <row r="1704" spans="1:7" x14ac:dyDescent="0.2">
      <c r="A1704" s="100">
        <v>34599</v>
      </c>
      <c r="B1704" s="99">
        <v>573.52002000000005</v>
      </c>
      <c r="C1704" s="99">
        <v>573.52002000000005</v>
      </c>
      <c r="D1704" s="99">
        <v>573.52002000000005</v>
      </c>
      <c r="E1704" s="99">
        <v>573.52002000000005</v>
      </c>
      <c r="F1704" s="99">
        <v>573.52002000000005</v>
      </c>
      <c r="G1704" s="99">
        <v>0</v>
      </c>
    </row>
    <row r="1705" spans="1:7" x14ac:dyDescent="0.2">
      <c r="A1705" s="100">
        <v>34600</v>
      </c>
      <c r="B1705" s="99">
        <v>571.53002900000001</v>
      </c>
      <c r="C1705" s="99">
        <v>571.53002900000001</v>
      </c>
      <c r="D1705" s="99">
        <v>571.53002900000001</v>
      </c>
      <c r="E1705" s="99">
        <v>571.53002900000001</v>
      </c>
      <c r="F1705" s="99">
        <v>571.53002900000001</v>
      </c>
      <c r="G1705" s="99">
        <v>0</v>
      </c>
    </row>
    <row r="1706" spans="1:7" x14ac:dyDescent="0.2">
      <c r="A1706" s="100">
        <v>34603</v>
      </c>
      <c r="B1706" s="99">
        <v>573.330017</v>
      </c>
      <c r="C1706" s="99">
        <v>573.330017</v>
      </c>
      <c r="D1706" s="99">
        <v>573.330017</v>
      </c>
      <c r="E1706" s="99">
        <v>573.330017</v>
      </c>
      <c r="F1706" s="99">
        <v>573.330017</v>
      </c>
      <c r="G1706" s="99">
        <v>0</v>
      </c>
    </row>
    <row r="1707" spans="1:7" x14ac:dyDescent="0.2">
      <c r="A1707" s="100">
        <v>34604</v>
      </c>
      <c r="B1707" s="99">
        <v>574.86999500000002</v>
      </c>
      <c r="C1707" s="99">
        <v>574.86999500000002</v>
      </c>
      <c r="D1707" s="99">
        <v>574.86999500000002</v>
      </c>
      <c r="E1707" s="99">
        <v>574.86999500000002</v>
      </c>
      <c r="F1707" s="99">
        <v>574.86999500000002</v>
      </c>
      <c r="G1707" s="99">
        <v>0</v>
      </c>
    </row>
    <row r="1708" spans="1:7" x14ac:dyDescent="0.2">
      <c r="A1708" s="100">
        <v>34605</v>
      </c>
      <c r="B1708" s="99">
        <v>578.34997599999997</v>
      </c>
      <c r="C1708" s="99">
        <v>578.34997599999997</v>
      </c>
      <c r="D1708" s="99">
        <v>578.34997599999997</v>
      </c>
      <c r="E1708" s="99">
        <v>578.34997599999997</v>
      </c>
      <c r="F1708" s="99">
        <v>578.34997599999997</v>
      </c>
      <c r="G1708" s="99">
        <v>0</v>
      </c>
    </row>
    <row r="1709" spans="1:7" x14ac:dyDescent="0.2">
      <c r="A1709" s="100">
        <v>34606</v>
      </c>
      <c r="B1709" s="99">
        <v>575.20001200000002</v>
      </c>
      <c r="C1709" s="99">
        <v>575.20001200000002</v>
      </c>
      <c r="D1709" s="99">
        <v>575.20001200000002</v>
      </c>
      <c r="E1709" s="99">
        <v>575.20001200000002</v>
      </c>
      <c r="F1709" s="99">
        <v>575.20001200000002</v>
      </c>
      <c r="G1709" s="99">
        <v>0</v>
      </c>
    </row>
    <row r="1710" spans="1:7" x14ac:dyDescent="0.2">
      <c r="A1710" s="100">
        <v>34607</v>
      </c>
      <c r="B1710" s="99">
        <v>575.79998799999998</v>
      </c>
      <c r="C1710" s="99">
        <v>575.79998799999998</v>
      </c>
      <c r="D1710" s="99">
        <v>575.79998799999998</v>
      </c>
      <c r="E1710" s="99">
        <v>575.79998799999998</v>
      </c>
      <c r="F1710" s="99">
        <v>575.79998799999998</v>
      </c>
      <c r="G1710" s="99">
        <v>0</v>
      </c>
    </row>
    <row r="1711" spans="1:7" x14ac:dyDescent="0.2">
      <c r="A1711" s="100">
        <v>34610</v>
      </c>
      <c r="B1711" s="99">
        <v>574.82000700000003</v>
      </c>
      <c r="C1711" s="99">
        <v>574.82000700000003</v>
      </c>
      <c r="D1711" s="99">
        <v>574.82000700000003</v>
      </c>
      <c r="E1711" s="99">
        <v>574.82000700000003</v>
      </c>
      <c r="F1711" s="99">
        <v>574.82000700000003</v>
      </c>
      <c r="G1711" s="99">
        <v>0</v>
      </c>
    </row>
    <row r="1712" spans="1:7" x14ac:dyDescent="0.2">
      <c r="A1712" s="100">
        <v>34611</v>
      </c>
      <c r="B1712" s="99">
        <v>566.04998799999998</v>
      </c>
      <c r="C1712" s="99">
        <v>566.04998799999998</v>
      </c>
      <c r="D1712" s="99">
        <v>566.04998799999998</v>
      </c>
      <c r="E1712" s="99">
        <v>566.04998799999998</v>
      </c>
      <c r="F1712" s="99">
        <v>566.04998799999998</v>
      </c>
      <c r="G1712" s="99">
        <v>0</v>
      </c>
    </row>
    <row r="1713" spans="1:7" x14ac:dyDescent="0.2">
      <c r="A1713" s="100">
        <v>34612</v>
      </c>
      <c r="B1713" s="99">
        <v>564.71997099999999</v>
      </c>
      <c r="C1713" s="99">
        <v>564.71997099999999</v>
      </c>
      <c r="D1713" s="99">
        <v>564.71997099999999</v>
      </c>
      <c r="E1713" s="99">
        <v>564.71997099999999</v>
      </c>
      <c r="F1713" s="99">
        <v>564.71997099999999</v>
      </c>
      <c r="G1713" s="99">
        <v>0</v>
      </c>
    </row>
    <row r="1714" spans="1:7" x14ac:dyDescent="0.2">
      <c r="A1714" s="100">
        <v>34613</v>
      </c>
      <c r="B1714" s="99">
        <v>563.28002900000001</v>
      </c>
      <c r="C1714" s="99">
        <v>563.28002900000001</v>
      </c>
      <c r="D1714" s="99">
        <v>563.28002900000001</v>
      </c>
      <c r="E1714" s="99">
        <v>563.28002900000001</v>
      </c>
      <c r="F1714" s="99">
        <v>563.28002900000001</v>
      </c>
      <c r="G1714" s="99">
        <v>0</v>
      </c>
    </row>
    <row r="1715" spans="1:7" x14ac:dyDescent="0.2">
      <c r="A1715" s="100">
        <v>34614</v>
      </c>
      <c r="B1715" s="99">
        <v>566.75</v>
      </c>
      <c r="C1715" s="99">
        <v>566.75</v>
      </c>
      <c r="D1715" s="99">
        <v>566.75</v>
      </c>
      <c r="E1715" s="99">
        <v>566.75</v>
      </c>
      <c r="F1715" s="99">
        <v>566.75</v>
      </c>
      <c r="G1715" s="99">
        <v>0</v>
      </c>
    </row>
    <row r="1716" spans="1:7" x14ac:dyDescent="0.2">
      <c r="A1716" s="100">
        <v>34617</v>
      </c>
      <c r="B1716" s="99">
        <v>571.65997300000004</v>
      </c>
      <c r="C1716" s="99">
        <v>571.65997300000004</v>
      </c>
      <c r="D1716" s="99">
        <v>571.65997300000004</v>
      </c>
      <c r="E1716" s="99">
        <v>571.65997300000004</v>
      </c>
      <c r="F1716" s="99">
        <v>571.65997300000004</v>
      </c>
      <c r="G1716" s="99">
        <v>0</v>
      </c>
    </row>
    <row r="1717" spans="1:7" x14ac:dyDescent="0.2">
      <c r="A1717" s="100">
        <v>34618</v>
      </c>
      <c r="B1717" s="99">
        <v>580.09002699999996</v>
      </c>
      <c r="C1717" s="99">
        <v>580.09002699999996</v>
      </c>
      <c r="D1717" s="99">
        <v>580.09002699999996</v>
      </c>
      <c r="E1717" s="99">
        <v>580.09002699999996</v>
      </c>
      <c r="F1717" s="99">
        <v>580.09002699999996</v>
      </c>
      <c r="G1717" s="99">
        <v>0</v>
      </c>
    </row>
    <row r="1718" spans="1:7" x14ac:dyDescent="0.2">
      <c r="A1718" s="100">
        <v>34619</v>
      </c>
      <c r="B1718" s="99">
        <v>579.69000200000005</v>
      </c>
      <c r="C1718" s="99">
        <v>579.69000200000005</v>
      </c>
      <c r="D1718" s="99">
        <v>579.69000200000005</v>
      </c>
      <c r="E1718" s="99">
        <v>579.69000200000005</v>
      </c>
      <c r="F1718" s="99">
        <v>579.69000200000005</v>
      </c>
      <c r="G1718" s="99">
        <v>0</v>
      </c>
    </row>
    <row r="1719" spans="1:7" x14ac:dyDescent="0.2">
      <c r="A1719" s="100">
        <v>34620</v>
      </c>
      <c r="B1719" s="99">
        <v>582.17999299999997</v>
      </c>
      <c r="C1719" s="99">
        <v>582.17999299999997</v>
      </c>
      <c r="D1719" s="99">
        <v>582.17999299999997</v>
      </c>
      <c r="E1719" s="99">
        <v>582.17999299999997</v>
      </c>
      <c r="F1719" s="99">
        <v>582.17999299999997</v>
      </c>
      <c r="G1719" s="99">
        <v>0</v>
      </c>
    </row>
    <row r="1720" spans="1:7" x14ac:dyDescent="0.2">
      <c r="A1720" s="100">
        <v>34621</v>
      </c>
      <c r="B1720" s="99">
        <v>584.26000999999997</v>
      </c>
      <c r="C1720" s="99">
        <v>584.26000999999997</v>
      </c>
      <c r="D1720" s="99">
        <v>584.26000999999997</v>
      </c>
      <c r="E1720" s="99">
        <v>584.26000999999997</v>
      </c>
      <c r="F1720" s="99">
        <v>584.26000999999997</v>
      </c>
      <c r="G1720" s="99">
        <v>0</v>
      </c>
    </row>
    <row r="1721" spans="1:7" x14ac:dyDescent="0.2">
      <c r="A1721" s="100">
        <v>34624</v>
      </c>
      <c r="B1721" s="99">
        <v>584.14001499999995</v>
      </c>
      <c r="C1721" s="99">
        <v>584.14001499999995</v>
      </c>
      <c r="D1721" s="99">
        <v>584.14001499999995</v>
      </c>
      <c r="E1721" s="99">
        <v>584.14001499999995</v>
      </c>
      <c r="F1721" s="99">
        <v>584.14001499999995</v>
      </c>
      <c r="G1721" s="99">
        <v>0</v>
      </c>
    </row>
    <row r="1722" spans="1:7" x14ac:dyDescent="0.2">
      <c r="A1722" s="100">
        <v>34625</v>
      </c>
      <c r="B1722" s="99">
        <v>582.53997800000002</v>
      </c>
      <c r="C1722" s="99">
        <v>582.53997800000002</v>
      </c>
      <c r="D1722" s="99">
        <v>582.53997800000002</v>
      </c>
      <c r="E1722" s="99">
        <v>582.53997800000002</v>
      </c>
      <c r="F1722" s="99">
        <v>582.53997800000002</v>
      </c>
      <c r="G1722" s="99">
        <v>0</v>
      </c>
    </row>
    <row r="1723" spans="1:7" x14ac:dyDescent="0.2">
      <c r="A1723" s="100">
        <v>34626</v>
      </c>
      <c r="B1723" s="99">
        <v>585.80999799999995</v>
      </c>
      <c r="C1723" s="99">
        <v>585.80999799999995</v>
      </c>
      <c r="D1723" s="99">
        <v>585.80999799999995</v>
      </c>
      <c r="E1723" s="99">
        <v>585.80999799999995</v>
      </c>
      <c r="F1723" s="99">
        <v>585.80999799999995</v>
      </c>
      <c r="G1723" s="99">
        <v>0</v>
      </c>
    </row>
    <row r="1724" spans="1:7" x14ac:dyDescent="0.2">
      <c r="A1724" s="100">
        <v>34627</v>
      </c>
      <c r="B1724" s="99">
        <v>581.53997800000002</v>
      </c>
      <c r="C1724" s="99">
        <v>581.53997800000002</v>
      </c>
      <c r="D1724" s="99">
        <v>581.53997800000002</v>
      </c>
      <c r="E1724" s="99">
        <v>581.53997800000002</v>
      </c>
      <c r="F1724" s="99">
        <v>581.53997800000002</v>
      </c>
      <c r="G1724" s="99">
        <v>0</v>
      </c>
    </row>
    <row r="1725" spans="1:7" x14ac:dyDescent="0.2">
      <c r="A1725" s="100">
        <v>34628</v>
      </c>
      <c r="B1725" s="99">
        <v>579.09997599999997</v>
      </c>
      <c r="C1725" s="99">
        <v>579.09997599999997</v>
      </c>
      <c r="D1725" s="99">
        <v>579.09997599999997</v>
      </c>
      <c r="E1725" s="99">
        <v>579.09997599999997</v>
      </c>
      <c r="F1725" s="99">
        <v>579.09997599999997</v>
      </c>
      <c r="G1725" s="99">
        <v>0</v>
      </c>
    </row>
    <row r="1726" spans="1:7" x14ac:dyDescent="0.2">
      <c r="A1726" s="100">
        <v>34631</v>
      </c>
      <c r="B1726" s="99">
        <v>574.09002699999996</v>
      </c>
      <c r="C1726" s="99">
        <v>574.09002699999996</v>
      </c>
      <c r="D1726" s="99">
        <v>574.09002699999996</v>
      </c>
      <c r="E1726" s="99">
        <v>574.09002699999996</v>
      </c>
      <c r="F1726" s="99">
        <v>574.09002699999996</v>
      </c>
      <c r="G1726" s="99">
        <v>0</v>
      </c>
    </row>
    <row r="1727" spans="1:7" x14ac:dyDescent="0.2">
      <c r="A1727" s="100">
        <v>34632</v>
      </c>
      <c r="B1727" s="99">
        <v>575.03002900000001</v>
      </c>
      <c r="C1727" s="99">
        <v>575.03002900000001</v>
      </c>
      <c r="D1727" s="99">
        <v>575.03002900000001</v>
      </c>
      <c r="E1727" s="99">
        <v>575.03002900000001</v>
      </c>
      <c r="F1727" s="99">
        <v>575.03002900000001</v>
      </c>
      <c r="G1727" s="99">
        <v>0</v>
      </c>
    </row>
    <row r="1728" spans="1:7" x14ac:dyDescent="0.2">
      <c r="A1728" s="100">
        <v>34633</v>
      </c>
      <c r="B1728" s="99">
        <v>576.46002199999998</v>
      </c>
      <c r="C1728" s="99">
        <v>576.46002199999998</v>
      </c>
      <c r="D1728" s="99">
        <v>576.46002199999998</v>
      </c>
      <c r="E1728" s="99">
        <v>576.46002199999998</v>
      </c>
      <c r="F1728" s="99">
        <v>576.46002199999998</v>
      </c>
      <c r="G1728" s="99">
        <v>0</v>
      </c>
    </row>
    <row r="1729" spans="1:7" x14ac:dyDescent="0.2">
      <c r="A1729" s="100">
        <v>34634</v>
      </c>
      <c r="B1729" s="99">
        <v>580.47997999999995</v>
      </c>
      <c r="C1729" s="99">
        <v>580.47997999999995</v>
      </c>
      <c r="D1729" s="99">
        <v>580.47997999999995</v>
      </c>
      <c r="E1729" s="99">
        <v>580.47997999999995</v>
      </c>
      <c r="F1729" s="99">
        <v>580.47997999999995</v>
      </c>
      <c r="G1729" s="99">
        <v>0</v>
      </c>
    </row>
    <row r="1730" spans="1:7" x14ac:dyDescent="0.2">
      <c r="A1730" s="100">
        <v>34635</v>
      </c>
      <c r="B1730" s="99">
        <v>590.38000499999998</v>
      </c>
      <c r="C1730" s="99">
        <v>590.38000499999998</v>
      </c>
      <c r="D1730" s="99">
        <v>590.38000499999998</v>
      </c>
      <c r="E1730" s="99">
        <v>590.38000499999998</v>
      </c>
      <c r="F1730" s="99">
        <v>590.38000499999998</v>
      </c>
      <c r="G1730" s="99">
        <v>0</v>
      </c>
    </row>
    <row r="1731" spans="1:7" x14ac:dyDescent="0.2">
      <c r="A1731" s="100">
        <v>34638</v>
      </c>
      <c r="B1731" s="99">
        <v>588.72997999999995</v>
      </c>
      <c r="C1731" s="99">
        <v>588.72997999999995</v>
      </c>
      <c r="D1731" s="99">
        <v>588.72997999999995</v>
      </c>
      <c r="E1731" s="99">
        <v>588.72997999999995</v>
      </c>
      <c r="F1731" s="99">
        <v>588.72997999999995</v>
      </c>
      <c r="G1731" s="99">
        <v>0</v>
      </c>
    </row>
    <row r="1732" spans="1:7" x14ac:dyDescent="0.2">
      <c r="A1732" s="100">
        <v>34639</v>
      </c>
      <c r="B1732" s="99">
        <v>583.97997999999995</v>
      </c>
      <c r="C1732" s="99">
        <v>583.97997999999995</v>
      </c>
      <c r="D1732" s="99">
        <v>583.97997999999995</v>
      </c>
      <c r="E1732" s="99">
        <v>583.97997999999995</v>
      </c>
      <c r="F1732" s="99">
        <v>583.97997999999995</v>
      </c>
      <c r="G1732" s="99">
        <v>0</v>
      </c>
    </row>
    <row r="1733" spans="1:7" x14ac:dyDescent="0.2">
      <c r="A1733" s="100">
        <v>34640</v>
      </c>
      <c r="B1733" s="99">
        <v>581.65002400000003</v>
      </c>
      <c r="C1733" s="99">
        <v>581.65002400000003</v>
      </c>
      <c r="D1733" s="99">
        <v>581.65002400000003</v>
      </c>
      <c r="E1733" s="99">
        <v>581.65002400000003</v>
      </c>
      <c r="F1733" s="99">
        <v>581.65002400000003</v>
      </c>
      <c r="G1733" s="99">
        <v>0</v>
      </c>
    </row>
    <row r="1734" spans="1:7" x14ac:dyDescent="0.2">
      <c r="A1734" s="100">
        <v>34641</v>
      </c>
      <c r="B1734" s="99">
        <v>583.48999000000003</v>
      </c>
      <c r="C1734" s="99">
        <v>583.48999000000003</v>
      </c>
      <c r="D1734" s="99">
        <v>583.48999000000003</v>
      </c>
      <c r="E1734" s="99">
        <v>583.48999000000003</v>
      </c>
      <c r="F1734" s="99">
        <v>583.48999000000003</v>
      </c>
      <c r="G1734" s="99">
        <v>0</v>
      </c>
    </row>
    <row r="1735" spans="1:7" x14ac:dyDescent="0.2">
      <c r="A1735" s="100">
        <v>34642</v>
      </c>
      <c r="B1735" s="99">
        <v>576.75</v>
      </c>
      <c r="C1735" s="99">
        <v>576.75</v>
      </c>
      <c r="D1735" s="99">
        <v>576.75</v>
      </c>
      <c r="E1735" s="99">
        <v>576.75</v>
      </c>
      <c r="F1735" s="99">
        <v>576.75</v>
      </c>
      <c r="G1735" s="99">
        <v>0</v>
      </c>
    </row>
    <row r="1736" spans="1:7" x14ac:dyDescent="0.2">
      <c r="A1736" s="100">
        <v>34645</v>
      </c>
      <c r="B1736" s="99">
        <v>577.90997300000004</v>
      </c>
      <c r="C1736" s="99">
        <v>577.90997300000004</v>
      </c>
      <c r="D1736" s="99">
        <v>577.90997300000004</v>
      </c>
      <c r="E1736" s="99">
        <v>577.90997300000004</v>
      </c>
      <c r="F1736" s="99">
        <v>577.90997300000004</v>
      </c>
      <c r="G1736" s="99">
        <v>0</v>
      </c>
    </row>
    <row r="1737" spans="1:7" x14ac:dyDescent="0.2">
      <c r="A1737" s="100">
        <v>34646</v>
      </c>
      <c r="B1737" s="99">
        <v>581.27002000000005</v>
      </c>
      <c r="C1737" s="99">
        <v>581.27002000000005</v>
      </c>
      <c r="D1737" s="99">
        <v>581.27002000000005</v>
      </c>
      <c r="E1737" s="99">
        <v>581.27002000000005</v>
      </c>
      <c r="F1737" s="99">
        <v>581.27002000000005</v>
      </c>
      <c r="G1737" s="99">
        <v>0</v>
      </c>
    </row>
    <row r="1738" spans="1:7" x14ac:dyDescent="0.2">
      <c r="A1738" s="100">
        <v>34647</v>
      </c>
      <c r="B1738" s="99">
        <v>581.01000999999997</v>
      </c>
      <c r="C1738" s="99">
        <v>581.01000999999997</v>
      </c>
      <c r="D1738" s="99">
        <v>581.01000999999997</v>
      </c>
      <c r="E1738" s="99">
        <v>581.01000999999997</v>
      </c>
      <c r="F1738" s="99">
        <v>581.01000999999997</v>
      </c>
      <c r="G1738" s="99">
        <v>0</v>
      </c>
    </row>
    <row r="1739" spans="1:7" x14ac:dyDescent="0.2">
      <c r="A1739" s="100">
        <v>34648</v>
      </c>
      <c r="B1739" s="99">
        <v>579.76000999999997</v>
      </c>
      <c r="C1739" s="99">
        <v>579.76000999999997</v>
      </c>
      <c r="D1739" s="99">
        <v>579.76000999999997</v>
      </c>
      <c r="E1739" s="99">
        <v>579.76000999999997</v>
      </c>
      <c r="F1739" s="99">
        <v>579.76000999999997</v>
      </c>
      <c r="G1739" s="99">
        <v>0</v>
      </c>
    </row>
    <row r="1740" spans="1:7" x14ac:dyDescent="0.2">
      <c r="A1740" s="100">
        <v>34649</v>
      </c>
      <c r="B1740" s="99">
        <v>577.23999000000003</v>
      </c>
      <c r="C1740" s="99">
        <v>577.23999000000003</v>
      </c>
      <c r="D1740" s="99">
        <v>577.23999000000003</v>
      </c>
      <c r="E1740" s="99">
        <v>577.23999000000003</v>
      </c>
      <c r="F1740" s="99">
        <v>577.23999000000003</v>
      </c>
      <c r="G1740" s="99">
        <v>0</v>
      </c>
    </row>
    <row r="1741" spans="1:7" x14ac:dyDescent="0.2">
      <c r="A1741" s="100">
        <v>34652</v>
      </c>
      <c r="B1741" s="99">
        <v>581.98999000000003</v>
      </c>
      <c r="C1741" s="99">
        <v>581.98999000000003</v>
      </c>
      <c r="D1741" s="99">
        <v>581.98999000000003</v>
      </c>
      <c r="E1741" s="99">
        <v>581.98999000000003</v>
      </c>
      <c r="F1741" s="99">
        <v>581.98999000000003</v>
      </c>
      <c r="G1741" s="99">
        <v>0</v>
      </c>
    </row>
    <row r="1742" spans="1:7" x14ac:dyDescent="0.2">
      <c r="A1742" s="100">
        <v>34653</v>
      </c>
      <c r="B1742" s="99">
        <v>580.75</v>
      </c>
      <c r="C1742" s="99">
        <v>580.75</v>
      </c>
      <c r="D1742" s="99">
        <v>580.75</v>
      </c>
      <c r="E1742" s="99">
        <v>580.75</v>
      </c>
      <c r="F1742" s="99">
        <v>580.75</v>
      </c>
      <c r="G1742" s="99">
        <v>0</v>
      </c>
    </row>
    <row r="1743" spans="1:7" x14ac:dyDescent="0.2">
      <c r="A1743" s="100">
        <v>34654</v>
      </c>
      <c r="B1743" s="99">
        <v>581.57000700000003</v>
      </c>
      <c r="C1743" s="99">
        <v>581.57000700000003</v>
      </c>
      <c r="D1743" s="99">
        <v>581.57000700000003</v>
      </c>
      <c r="E1743" s="99">
        <v>581.57000700000003</v>
      </c>
      <c r="F1743" s="99">
        <v>581.57000700000003</v>
      </c>
      <c r="G1743" s="99">
        <v>0</v>
      </c>
    </row>
    <row r="1744" spans="1:7" x14ac:dyDescent="0.2">
      <c r="A1744" s="100">
        <v>34655</v>
      </c>
      <c r="B1744" s="99">
        <v>579.03997800000002</v>
      </c>
      <c r="C1744" s="99">
        <v>579.03997800000002</v>
      </c>
      <c r="D1744" s="99">
        <v>579.03997800000002</v>
      </c>
      <c r="E1744" s="99">
        <v>579.03997800000002</v>
      </c>
      <c r="F1744" s="99">
        <v>579.03997800000002</v>
      </c>
      <c r="G1744" s="99">
        <v>0</v>
      </c>
    </row>
    <row r="1745" spans="1:7" x14ac:dyDescent="0.2">
      <c r="A1745" s="100">
        <v>34656</v>
      </c>
      <c r="B1745" s="99">
        <v>576.53997800000002</v>
      </c>
      <c r="C1745" s="99">
        <v>576.53997800000002</v>
      </c>
      <c r="D1745" s="99">
        <v>576.53997800000002</v>
      </c>
      <c r="E1745" s="99">
        <v>576.53997800000002</v>
      </c>
      <c r="F1745" s="99">
        <v>576.53997800000002</v>
      </c>
      <c r="G1745" s="99">
        <v>0</v>
      </c>
    </row>
    <row r="1746" spans="1:7" x14ac:dyDescent="0.2">
      <c r="A1746" s="100">
        <v>34659</v>
      </c>
      <c r="B1746" s="99">
        <v>572.60998500000005</v>
      </c>
      <c r="C1746" s="99">
        <v>572.60998500000005</v>
      </c>
      <c r="D1746" s="99">
        <v>572.60998500000005</v>
      </c>
      <c r="E1746" s="99">
        <v>572.60998500000005</v>
      </c>
      <c r="F1746" s="99">
        <v>572.60998500000005</v>
      </c>
      <c r="G1746" s="99">
        <v>0</v>
      </c>
    </row>
    <row r="1747" spans="1:7" x14ac:dyDescent="0.2">
      <c r="A1747" s="100">
        <v>34660</v>
      </c>
      <c r="B1747" s="99">
        <v>562.34997599999997</v>
      </c>
      <c r="C1747" s="99">
        <v>562.34997599999997</v>
      </c>
      <c r="D1747" s="99">
        <v>562.34997599999997</v>
      </c>
      <c r="E1747" s="99">
        <v>562.34997599999997</v>
      </c>
      <c r="F1747" s="99">
        <v>562.34997599999997</v>
      </c>
      <c r="G1747" s="99">
        <v>0</v>
      </c>
    </row>
    <row r="1748" spans="1:7" x14ac:dyDescent="0.2">
      <c r="A1748" s="100">
        <v>34661</v>
      </c>
      <c r="B1748" s="99">
        <v>562.22997999999995</v>
      </c>
      <c r="C1748" s="99">
        <v>562.22997999999995</v>
      </c>
      <c r="D1748" s="99">
        <v>562.22997999999995</v>
      </c>
      <c r="E1748" s="99">
        <v>562.22997999999995</v>
      </c>
      <c r="F1748" s="99">
        <v>562.22997999999995</v>
      </c>
      <c r="G1748" s="99">
        <v>0</v>
      </c>
    </row>
    <row r="1749" spans="1:7" x14ac:dyDescent="0.2">
      <c r="A1749" s="100">
        <v>34663</v>
      </c>
      <c r="B1749" s="99">
        <v>565.39001499999995</v>
      </c>
      <c r="C1749" s="99">
        <v>565.39001499999995</v>
      </c>
      <c r="D1749" s="99">
        <v>565.39001499999995</v>
      </c>
      <c r="E1749" s="99">
        <v>565.39001499999995</v>
      </c>
      <c r="F1749" s="99">
        <v>565.39001499999995</v>
      </c>
      <c r="G1749" s="99">
        <v>0</v>
      </c>
    </row>
    <row r="1750" spans="1:7" x14ac:dyDescent="0.2">
      <c r="A1750" s="100">
        <v>34666</v>
      </c>
      <c r="B1750" s="99">
        <v>567.830017</v>
      </c>
      <c r="C1750" s="99">
        <v>567.830017</v>
      </c>
      <c r="D1750" s="99">
        <v>567.830017</v>
      </c>
      <c r="E1750" s="99">
        <v>567.830017</v>
      </c>
      <c r="F1750" s="99">
        <v>567.830017</v>
      </c>
      <c r="G1750" s="99">
        <v>0</v>
      </c>
    </row>
    <row r="1751" spans="1:7" x14ac:dyDescent="0.2">
      <c r="A1751" s="100">
        <v>34667</v>
      </c>
      <c r="B1751" s="99">
        <v>569.11999500000002</v>
      </c>
      <c r="C1751" s="99">
        <v>569.11999500000002</v>
      </c>
      <c r="D1751" s="99">
        <v>569.11999500000002</v>
      </c>
      <c r="E1751" s="99">
        <v>569.11999500000002</v>
      </c>
      <c r="F1751" s="99">
        <v>569.11999500000002</v>
      </c>
      <c r="G1751" s="99">
        <v>0</v>
      </c>
    </row>
    <row r="1752" spans="1:7" x14ac:dyDescent="0.2">
      <c r="A1752" s="100">
        <v>34668</v>
      </c>
      <c r="B1752" s="99">
        <v>567.28997800000002</v>
      </c>
      <c r="C1752" s="99">
        <v>567.28997800000002</v>
      </c>
      <c r="D1752" s="99">
        <v>567.28997800000002</v>
      </c>
      <c r="E1752" s="99">
        <v>567.28997800000002</v>
      </c>
      <c r="F1752" s="99">
        <v>567.28997800000002</v>
      </c>
      <c r="G1752" s="99">
        <v>0</v>
      </c>
    </row>
    <row r="1753" spans="1:7" x14ac:dyDescent="0.2">
      <c r="A1753" s="100">
        <v>34669</v>
      </c>
      <c r="B1753" s="99">
        <v>561.42999299999997</v>
      </c>
      <c r="C1753" s="99">
        <v>561.42999299999997</v>
      </c>
      <c r="D1753" s="99">
        <v>561.42999299999997</v>
      </c>
      <c r="E1753" s="99">
        <v>561.42999299999997</v>
      </c>
      <c r="F1753" s="99">
        <v>561.42999299999997</v>
      </c>
      <c r="G1753" s="99">
        <v>0</v>
      </c>
    </row>
    <row r="1754" spans="1:7" x14ac:dyDescent="0.2">
      <c r="A1754" s="100">
        <v>34670</v>
      </c>
      <c r="B1754" s="99">
        <v>566.98999000000003</v>
      </c>
      <c r="C1754" s="99">
        <v>566.98999000000003</v>
      </c>
      <c r="D1754" s="99">
        <v>566.98999000000003</v>
      </c>
      <c r="E1754" s="99">
        <v>566.98999000000003</v>
      </c>
      <c r="F1754" s="99">
        <v>566.98999000000003</v>
      </c>
      <c r="G1754" s="99">
        <v>0</v>
      </c>
    </row>
    <row r="1755" spans="1:7" x14ac:dyDescent="0.2">
      <c r="A1755" s="100">
        <v>34673</v>
      </c>
      <c r="B1755" s="99">
        <v>567.10998500000005</v>
      </c>
      <c r="C1755" s="99">
        <v>567.10998500000005</v>
      </c>
      <c r="D1755" s="99">
        <v>567.10998500000005</v>
      </c>
      <c r="E1755" s="99">
        <v>567.10998500000005</v>
      </c>
      <c r="F1755" s="99">
        <v>567.10998500000005</v>
      </c>
      <c r="G1755" s="99">
        <v>0</v>
      </c>
    </row>
    <row r="1756" spans="1:7" x14ac:dyDescent="0.2">
      <c r="A1756" s="100">
        <v>34674</v>
      </c>
      <c r="B1756" s="99">
        <v>566.86999500000002</v>
      </c>
      <c r="C1756" s="99">
        <v>566.86999500000002</v>
      </c>
      <c r="D1756" s="99">
        <v>566.86999500000002</v>
      </c>
      <c r="E1756" s="99">
        <v>566.86999500000002</v>
      </c>
      <c r="F1756" s="99">
        <v>566.86999500000002</v>
      </c>
      <c r="G1756" s="99">
        <v>0</v>
      </c>
    </row>
    <row r="1757" spans="1:7" x14ac:dyDescent="0.2">
      <c r="A1757" s="100">
        <v>34675</v>
      </c>
      <c r="B1757" s="99">
        <v>564.53997800000002</v>
      </c>
      <c r="C1757" s="99">
        <v>564.53997800000002</v>
      </c>
      <c r="D1757" s="99">
        <v>564.53997800000002</v>
      </c>
      <c r="E1757" s="99">
        <v>564.53997800000002</v>
      </c>
      <c r="F1757" s="99">
        <v>564.53997800000002</v>
      </c>
      <c r="G1757" s="99">
        <v>0</v>
      </c>
    </row>
    <row r="1758" spans="1:7" x14ac:dyDescent="0.2">
      <c r="A1758" s="100">
        <v>34676</v>
      </c>
      <c r="B1758" s="99">
        <v>557.330017</v>
      </c>
      <c r="C1758" s="99">
        <v>557.330017</v>
      </c>
      <c r="D1758" s="99">
        <v>557.330017</v>
      </c>
      <c r="E1758" s="99">
        <v>557.330017</v>
      </c>
      <c r="F1758" s="99">
        <v>557.330017</v>
      </c>
      <c r="G1758" s="99">
        <v>0</v>
      </c>
    </row>
    <row r="1759" spans="1:7" x14ac:dyDescent="0.2">
      <c r="A1759" s="100">
        <v>34677</v>
      </c>
      <c r="B1759" s="99">
        <v>559.46002199999998</v>
      </c>
      <c r="C1759" s="99">
        <v>559.46002199999998</v>
      </c>
      <c r="D1759" s="99">
        <v>559.46002199999998</v>
      </c>
      <c r="E1759" s="99">
        <v>559.46002199999998</v>
      </c>
      <c r="F1759" s="99">
        <v>559.46002199999998</v>
      </c>
      <c r="G1759" s="99">
        <v>0</v>
      </c>
    </row>
    <row r="1760" spans="1:7" x14ac:dyDescent="0.2">
      <c r="A1760" s="100">
        <v>34680</v>
      </c>
      <c r="B1760" s="99">
        <v>562.64001499999995</v>
      </c>
      <c r="C1760" s="99">
        <v>562.64001499999995</v>
      </c>
      <c r="D1760" s="99">
        <v>562.64001499999995</v>
      </c>
      <c r="E1760" s="99">
        <v>562.64001499999995</v>
      </c>
      <c r="F1760" s="99">
        <v>562.64001499999995</v>
      </c>
      <c r="G1760" s="99">
        <v>0</v>
      </c>
    </row>
    <row r="1761" spans="1:7" x14ac:dyDescent="0.2">
      <c r="A1761" s="100">
        <v>34681</v>
      </c>
      <c r="B1761" s="99">
        <v>563.53997800000002</v>
      </c>
      <c r="C1761" s="99">
        <v>563.53997800000002</v>
      </c>
      <c r="D1761" s="99">
        <v>563.53997800000002</v>
      </c>
      <c r="E1761" s="99">
        <v>563.53997800000002</v>
      </c>
      <c r="F1761" s="99">
        <v>563.53997800000002</v>
      </c>
      <c r="G1761" s="99">
        <v>0</v>
      </c>
    </row>
    <row r="1762" spans="1:7" x14ac:dyDescent="0.2">
      <c r="A1762" s="100">
        <v>34682</v>
      </c>
      <c r="B1762" s="99">
        <v>569.580017</v>
      </c>
      <c r="C1762" s="99">
        <v>569.580017</v>
      </c>
      <c r="D1762" s="99">
        <v>569.580017</v>
      </c>
      <c r="E1762" s="99">
        <v>569.580017</v>
      </c>
      <c r="F1762" s="99">
        <v>569.580017</v>
      </c>
      <c r="G1762" s="99">
        <v>0</v>
      </c>
    </row>
    <row r="1763" spans="1:7" x14ac:dyDescent="0.2">
      <c r="A1763" s="100">
        <v>34683</v>
      </c>
      <c r="B1763" s="99">
        <v>570.09002699999996</v>
      </c>
      <c r="C1763" s="99">
        <v>570.09002699999996</v>
      </c>
      <c r="D1763" s="99">
        <v>570.09002699999996</v>
      </c>
      <c r="E1763" s="99">
        <v>570.09002699999996</v>
      </c>
      <c r="F1763" s="99">
        <v>570.09002699999996</v>
      </c>
      <c r="G1763" s="99">
        <v>0</v>
      </c>
    </row>
    <row r="1764" spans="1:7" x14ac:dyDescent="0.2">
      <c r="A1764" s="100">
        <v>34684</v>
      </c>
      <c r="B1764" s="99">
        <v>574.42999299999997</v>
      </c>
      <c r="C1764" s="99">
        <v>574.42999299999997</v>
      </c>
      <c r="D1764" s="99">
        <v>574.42999299999997</v>
      </c>
      <c r="E1764" s="99">
        <v>574.42999299999997</v>
      </c>
      <c r="F1764" s="99">
        <v>574.42999299999997</v>
      </c>
      <c r="G1764" s="99">
        <v>0</v>
      </c>
    </row>
    <row r="1765" spans="1:7" x14ac:dyDescent="0.2">
      <c r="A1765" s="100">
        <v>34687</v>
      </c>
      <c r="B1765" s="99">
        <v>573.330017</v>
      </c>
      <c r="C1765" s="99">
        <v>573.330017</v>
      </c>
      <c r="D1765" s="99">
        <v>573.330017</v>
      </c>
      <c r="E1765" s="99">
        <v>573.330017</v>
      </c>
      <c r="F1765" s="99">
        <v>573.330017</v>
      </c>
      <c r="G1765" s="99">
        <v>0</v>
      </c>
    </row>
    <row r="1766" spans="1:7" x14ac:dyDescent="0.2">
      <c r="A1766" s="100">
        <v>34688</v>
      </c>
      <c r="B1766" s="99">
        <v>572.34997599999997</v>
      </c>
      <c r="C1766" s="99">
        <v>572.34997599999997</v>
      </c>
      <c r="D1766" s="99">
        <v>572.34997599999997</v>
      </c>
      <c r="E1766" s="99">
        <v>572.34997599999997</v>
      </c>
      <c r="F1766" s="99">
        <v>572.34997599999997</v>
      </c>
      <c r="G1766" s="99">
        <v>0</v>
      </c>
    </row>
    <row r="1767" spans="1:7" x14ac:dyDescent="0.2">
      <c r="A1767" s="100">
        <v>34689</v>
      </c>
      <c r="B1767" s="99">
        <v>575.5</v>
      </c>
      <c r="C1767" s="99">
        <v>575.5</v>
      </c>
      <c r="D1767" s="99">
        <v>575.5</v>
      </c>
      <c r="E1767" s="99">
        <v>575.5</v>
      </c>
      <c r="F1767" s="99">
        <v>575.5</v>
      </c>
      <c r="G1767" s="99">
        <v>0</v>
      </c>
    </row>
    <row r="1768" spans="1:7" x14ac:dyDescent="0.2">
      <c r="A1768" s="100">
        <v>34690</v>
      </c>
      <c r="B1768" s="99">
        <v>575.580017</v>
      </c>
      <c r="C1768" s="99">
        <v>575.580017</v>
      </c>
      <c r="D1768" s="99">
        <v>575.580017</v>
      </c>
      <c r="E1768" s="99">
        <v>575.580017</v>
      </c>
      <c r="F1768" s="99">
        <v>575.580017</v>
      </c>
      <c r="G1768" s="99">
        <v>0</v>
      </c>
    </row>
    <row r="1769" spans="1:7" x14ac:dyDescent="0.2">
      <c r="A1769" s="100">
        <v>34691</v>
      </c>
      <c r="B1769" s="99">
        <v>576.21002199999998</v>
      </c>
      <c r="C1769" s="99">
        <v>576.21002199999998</v>
      </c>
      <c r="D1769" s="99">
        <v>576.21002199999998</v>
      </c>
      <c r="E1769" s="99">
        <v>576.21002199999998</v>
      </c>
      <c r="F1769" s="99">
        <v>576.21002199999998</v>
      </c>
      <c r="G1769" s="99">
        <v>0</v>
      </c>
    </row>
    <row r="1770" spans="1:7" x14ac:dyDescent="0.2">
      <c r="A1770" s="100">
        <v>34695</v>
      </c>
      <c r="B1770" s="99">
        <v>579.53002900000001</v>
      </c>
      <c r="C1770" s="99">
        <v>579.53002900000001</v>
      </c>
      <c r="D1770" s="99">
        <v>579.53002900000001</v>
      </c>
      <c r="E1770" s="99">
        <v>579.53002900000001</v>
      </c>
      <c r="F1770" s="99">
        <v>579.53002900000001</v>
      </c>
      <c r="G1770" s="99">
        <v>0</v>
      </c>
    </row>
    <row r="1771" spans="1:7" x14ac:dyDescent="0.2">
      <c r="A1771" s="100">
        <v>34696</v>
      </c>
      <c r="B1771" s="99">
        <v>577.51000999999997</v>
      </c>
      <c r="C1771" s="99">
        <v>577.51000999999997</v>
      </c>
      <c r="D1771" s="99">
        <v>577.51000999999997</v>
      </c>
      <c r="E1771" s="99">
        <v>577.51000999999997</v>
      </c>
      <c r="F1771" s="99">
        <v>577.51000999999997</v>
      </c>
      <c r="G1771" s="99">
        <v>0</v>
      </c>
    </row>
    <row r="1772" spans="1:7" x14ac:dyDescent="0.2">
      <c r="A1772" s="100">
        <v>34697</v>
      </c>
      <c r="B1772" s="99">
        <v>577.919983</v>
      </c>
      <c r="C1772" s="99">
        <v>577.919983</v>
      </c>
      <c r="D1772" s="99">
        <v>577.919983</v>
      </c>
      <c r="E1772" s="99">
        <v>577.919983</v>
      </c>
      <c r="F1772" s="99">
        <v>577.919983</v>
      </c>
      <c r="G1772" s="99">
        <v>0</v>
      </c>
    </row>
    <row r="1773" spans="1:7" x14ac:dyDescent="0.2">
      <c r="A1773" s="100">
        <v>34698</v>
      </c>
      <c r="B1773" s="99">
        <v>575.71002199999998</v>
      </c>
      <c r="C1773" s="99">
        <v>575.71002199999998</v>
      </c>
      <c r="D1773" s="99">
        <v>575.71002199999998</v>
      </c>
      <c r="E1773" s="99">
        <v>575.71002199999998</v>
      </c>
      <c r="F1773" s="99">
        <v>575.71002199999998</v>
      </c>
      <c r="G1773" s="99">
        <v>0</v>
      </c>
    </row>
    <row r="1774" spans="1:7" x14ac:dyDescent="0.2">
      <c r="A1774" s="100">
        <v>34702</v>
      </c>
      <c r="B1774" s="99">
        <v>575.52002000000005</v>
      </c>
      <c r="C1774" s="99">
        <v>575.52002000000005</v>
      </c>
      <c r="D1774" s="99">
        <v>575.52002000000005</v>
      </c>
      <c r="E1774" s="99">
        <v>575.52002000000005</v>
      </c>
      <c r="F1774" s="99">
        <v>575.52002000000005</v>
      </c>
      <c r="G1774" s="99">
        <v>0</v>
      </c>
    </row>
    <row r="1775" spans="1:7" x14ac:dyDescent="0.2">
      <c r="A1775" s="100">
        <v>34703</v>
      </c>
      <c r="B1775" s="99">
        <v>577.69000200000005</v>
      </c>
      <c r="C1775" s="99">
        <v>577.69000200000005</v>
      </c>
      <c r="D1775" s="99">
        <v>577.69000200000005</v>
      </c>
      <c r="E1775" s="99">
        <v>577.69000200000005</v>
      </c>
      <c r="F1775" s="99">
        <v>577.69000200000005</v>
      </c>
      <c r="G1775" s="99">
        <v>0</v>
      </c>
    </row>
    <row r="1776" spans="1:7" x14ac:dyDescent="0.2">
      <c r="A1776" s="100">
        <v>34704</v>
      </c>
      <c r="B1776" s="99">
        <v>577.29998799999998</v>
      </c>
      <c r="C1776" s="99">
        <v>577.29998799999998</v>
      </c>
      <c r="D1776" s="99">
        <v>577.29998799999998</v>
      </c>
      <c r="E1776" s="99">
        <v>577.29998799999998</v>
      </c>
      <c r="F1776" s="99">
        <v>577.29998799999998</v>
      </c>
      <c r="G1776" s="99">
        <v>0</v>
      </c>
    </row>
    <row r="1777" spans="1:7" x14ac:dyDescent="0.2">
      <c r="A1777" s="100">
        <v>34705</v>
      </c>
      <c r="B1777" s="99">
        <v>577.71997099999999</v>
      </c>
      <c r="C1777" s="99">
        <v>577.71997099999999</v>
      </c>
      <c r="D1777" s="99">
        <v>577.71997099999999</v>
      </c>
      <c r="E1777" s="99">
        <v>577.71997099999999</v>
      </c>
      <c r="F1777" s="99">
        <v>577.71997099999999</v>
      </c>
      <c r="G1777" s="99">
        <v>0</v>
      </c>
    </row>
    <row r="1778" spans="1:7" x14ac:dyDescent="0.2">
      <c r="A1778" s="100">
        <v>34708</v>
      </c>
      <c r="B1778" s="99">
        <v>577.97997999999995</v>
      </c>
      <c r="C1778" s="99">
        <v>577.97997999999995</v>
      </c>
      <c r="D1778" s="99">
        <v>577.97997999999995</v>
      </c>
      <c r="E1778" s="99">
        <v>577.97997999999995</v>
      </c>
      <c r="F1778" s="99">
        <v>577.97997999999995</v>
      </c>
      <c r="G1778" s="99">
        <v>0</v>
      </c>
    </row>
    <row r="1779" spans="1:7" x14ac:dyDescent="0.2">
      <c r="A1779" s="100">
        <v>34709</v>
      </c>
      <c r="B1779" s="99">
        <v>579.04998799999998</v>
      </c>
      <c r="C1779" s="99">
        <v>579.04998799999998</v>
      </c>
      <c r="D1779" s="99">
        <v>579.04998799999998</v>
      </c>
      <c r="E1779" s="99">
        <v>579.04998799999998</v>
      </c>
      <c r="F1779" s="99">
        <v>579.04998799999998</v>
      </c>
      <c r="G1779" s="99">
        <v>0</v>
      </c>
    </row>
    <row r="1780" spans="1:7" x14ac:dyDescent="0.2">
      <c r="A1780" s="100">
        <v>34710</v>
      </c>
      <c r="B1780" s="99">
        <v>579.03002900000001</v>
      </c>
      <c r="C1780" s="99">
        <v>579.03002900000001</v>
      </c>
      <c r="D1780" s="99">
        <v>579.03002900000001</v>
      </c>
      <c r="E1780" s="99">
        <v>579.03002900000001</v>
      </c>
      <c r="F1780" s="99">
        <v>579.03002900000001</v>
      </c>
      <c r="G1780" s="99">
        <v>0</v>
      </c>
    </row>
    <row r="1781" spans="1:7" x14ac:dyDescent="0.2">
      <c r="A1781" s="100">
        <v>34711</v>
      </c>
      <c r="B1781" s="99">
        <v>579</v>
      </c>
      <c r="C1781" s="99">
        <v>579</v>
      </c>
      <c r="D1781" s="99">
        <v>579</v>
      </c>
      <c r="E1781" s="99">
        <v>579</v>
      </c>
      <c r="F1781" s="99">
        <v>579</v>
      </c>
      <c r="G1781" s="99">
        <v>0</v>
      </c>
    </row>
    <row r="1782" spans="1:7" x14ac:dyDescent="0.2">
      <c r="A1782" s="100">
        <v>34712</v>
      </c>
      <c r="B1782" s="99">
        <v>584.53997800000002</v>
      </c>
      <c r="C1782" s="99">
        <v>584.53997800000002</v>
      </c>
      <c r="D1782" s="99">
        <v>584.53997800000002</v>
      </c>
      <c r="E1782" s="99">
        <v>584.53997800000002</v>
      </c>
      <c r="F1782" s="99">
        <v>584.53997800000002</v>
      </c>
      <c r="G1782" s="99">
        <v>0</v>
      </c>
    </row>
    <row r="1783" spans="1:7" x14ac:dyDescent="0.2">
      <c r="A1783" s="100">
        <v>34715</v>
      </c>
      <c r="B1783" s="99">
        <v>588.82000700000003</v>
      </c>
      <c r="C1783" s="99">
        <v>588.82000700000003</v>
      </c>
      <c r="D1783" s="99">
        <v>588.82000700000003</v>
      </c>
      <c r="E1783" s="99">
        <v>588.82000700000003</v>
      </c>
      <c r="F1783" s="99">
        <v>588.82000700000003</v>
      </c>
      <c r="G1783" s="99">
        <v>0</v>
      </c>
    </row>
    <row r="1784" spans="1:7" x14ac:dyDescent="0.2">
      <c r="A1784" s="100">
        <v>34716</v>
      </c>
      <c r="B1784" s="99">
        <v>589.67999299999997</v>
      </c>
      <c r="C1784" s="99">
        <v>589.67999299999997</v>
      </c>
      <c r="D1784" s="99">
        <v>589.67999299999997</v>
      </c>
      <c r="E1784" s="99">
        <v>589.67999299999997</v>
      </c>
      <c r="F1784" s="99">
        <v>589.67999299999997</v>
      </c>
      <c r="G1784" s="99">
        <v>0</v>
      </c>
    </row>
    <row r="1785" spans="1:7" x14ac:dyDescent="0.2">
      <c r="A1785" s="100">
        <v>34717</v>
      </c>
      <c r="B1785" s="99">
        <v>589.27002000000005</v>
      </c>
      <c r="C1785" s="99">
        <v>589.27002000000005</v>
      </c>
      <c r="D1785" s="99">
        <v>589.27002000000005</v>
      </c>
      <c r="E1785" s="99">
        <v>589.27002000000005</v>
      </c>
      <c r="F1785" s="99">
        <v>589.27002000000005</v>
      </c>
      <c r="G1785" s="99">
        <v>0</v>
      </c>
    </row>
    <row r="1786" spans="1:7" x14ac:dyDescent="0.2">
      <c r="A1786" s="100">
        <v>34718</v>
      </c>
      <c r="B1786" s="99">
        <v>585.79998799999998</v>
      </c>
      <c r="C1786" s="99">
        <v>585.79998799999998</v>
      </c>
      <c r="D1786" s="99">
        <v>585.79998799999998</v>
      </c>
      <c r="E1786" s="99">
        <v>585.79998799999998</v>
      </c>
      <c r="F1786" s="99">
        <v>585.79998799999998</v>
      </c>
      <c r="G1786" s="99">
        <v>0</v>
      </c>
    </row>
    <row r="1787" spans="1:7" x14ac:dyDescent="0.2">
      <c r="A1787" s="100">
        <v>34719</v>
      </c>
      <c r="B1787" s="99">
        <v>583.080017</v>
      </c>
      <c r="C1787" s="99">
        <v>583.080017</v>
      </c>
      <c r="D1787" s="99">
        <v>583.080017</v>
      </c>
      <c r="E1787" s="99">
        <v>583.080017</v>
      </c>
      <c r="F1787" s="99">
        <v>583.080017</v>
      </c>
      <c r="G1787" s="99">
        <v>0</v>
      </c>
    </row>
    <row r="1788" spans="1:7" x14ac:dyDescent="0.2">
      <c r="A1788" s="100">
        <v>34722</v>
      </c>
      <c r="B1788" s="99">
        <v>584.40997300000004</v>
      </c>
      <c r="C1788" s="99">
        <v>584.40997300000004</v>
      </c>
      <c r="D1788" s="99">
        <v>584.40997300000004</v>
      </c>
      <c r="E1788" s="99">
        <v>584.40997300000004</v>
      </c>
      <c r="F1788" s="99">
        <v>584.40997300000004</v>
      </c>
      <c r="G1788" s="99">
        <v>0</v>
      </c>
    </row>
    <row r="1789" spans="1:7" x14ac:dyDescent="0.2">
      <c r="A1789" s="100">
        <v>34723</v>
      </c>
      <c r="B1789" s="99">
        <v>584.52002000000005</v>
      </c>
      <c r="C1789" s="99">
        <v>584.52002000000005</v>
      </c>
      <c r="D1789" s="99">
        <v>584.52002000000005</v>
      </c>
      <c r="E1789" s="99">
        <v>584.52002000000005</v>
      </c>
      <c r="F1789" s="99">
        <v>584.52002000000005</v>
      </c>
      <c r="G1789" s="99">
        <v>0</v>
      </c>
    </row>
    <row r="1790" spans="1:7" x14ac:dyDescent="0.2">
      <c r="A1790" s="100">
        <v>34724</v>
      </c>
      <c r="B1790" s="99">
        <v>586.59002699999996</v>
      </c>
      <c r="C1790" s="99">
        <v>586.59002699999996</v>
      </c>
      <c r="D1790" s="99">
        <v>586.59002699999996</v>
      </c>
      <c r="E1790" s="99">
        <v>586.59002699999996</v>
      </c>
      <c r="F1790" s="99">
        <v>586.59002699999996</v>
      </c>
      <c r="G1790" s="99">
        <v>0</v>
      </c>
    </row>
    <row r="1791" spans="1:7" x14ac:dyDescent="0.2">
      <c r="A1791" s="100">
        <v>34725</v>
      </c>
      <c r="B1791" s="99">
        <v>587.71997099999999</v>
      </c>
      <c r="C1791" s="99">
        <v>587.71997099999999</v>
      </c>
      <c r="D1791" s="99">
        <v>587.71997099999999</v>
      </c>
      <c r="E1791" s="99">
        <v>587.71997099999999</v>
      </c>
      <c r="F1791" s="99">
        <v>587.71997099999999</v>
      </c>
      <c r="G1791" s="99">
        <v>0</v>
      </c>
    </row>
    <row r="1792" spans="1:7" x14ac:dyDescent="0.2">
      <c r="A1792" s="100">
        <v>34726</v>
      </c>
      <c r="B1792" s="99">
        <v>590.330017</v>
      </c>
      <c r="C1792" s="99">
        <v>590.330017</v>
      </c>
      <c r="D1792" s="99">
        <v>590.330017</v>
      </c>
      <c r="E1792" s="99">
        <v>590.330017</v>
      </c>
      <c r="F1792" s="99">
        <v>590.330017</v>
      </c>
      <c r="G1792" s="99">
        <v>0</v>
      </c>
    </row>
    <row r="1793" spans="1:7" x14ac:dyDescent="0.2">
      <c r="A1793" s="100">
        <v>34729</v>
      </c>
      <c r="B1793" s="99">
        <v>588.080017</v>
      </c>
      <c r="C1793" s="99">
        <v>588.080017</v>
      </c>
      <c r="D1793" s="99">
        <v>588.080017</v>
      </c>
      <c r="E1793" s="99">
        <v>588.080017</v>
      </c>
      <c r="F1793" s="99">
        <v>588.080017</v>
      </c>
      <c r="G1793" s="99">
        <v>0</v>
      </c>
    </row>
    <row r="1794" spans="1:7" x14ac:dyDescent="0.2">
      <c r="A1794" s="100">
        <v>34730</v>
      </c>
      <c r="B1794" s="99">
        <v>590.64001499999995</v>
      </c>
      <c r="C1794" s="99">
        <v>590.64001499999995</v>
      </c>
      <c r="D1794" s="99">
        <v>590.64001499999995</v>
      </c>
      <c r="E1794" s="99">
        <v>590.64001499999995</v>
      </c>
      <c r="F1794" s="99">
        <v>590.64001499999995</v>
      </c>
      <c r="G1794" s="99">
        <v>0</v>
      </c>
    </row>
    <row r="1795" spans="1:7" x14ac:dyDescent="0.2">
      <c r="A1795" s="100">
        <v>34731</v>
      </c>
      <c r="B1795" s="99">
        <v>590.65002400000003</v>
      </c>
      <c r="C1795" s="99">
        <v>590.65002400000003</v>
      </c>
      <c r="D1795" s="99">
        <v>590.65002400000003</v>
      </c>
      <c r="E1795" s="99">
        <v>590.65002400000003</v>
      </c>
      <c r="F1795" s="99">
        <v>590.65002400000003</v>
      </c>
      <c r="G1795" s="99">
        <v>0</v>
      </c>
    </row>
    <row r="1796" spans="1:7" x14ac:dyDescent="0.2">
      <c r="A1796" s="100">
        <v>34732</v>
      </c>
      <c r="B1796" s="99">
        <v>593.72997999999995</v>
      </c>
      <c r="C1796" s="99">
        <v>593.72997999999995</v>
      </c>
      <c r="D1796" s="99">
        <v>593.72997999999995</v>
      </c>
      <c r="E1796" s="99">
        <v>593.72997999999995</v>
      </c>
      <c r="F1796" s="99">
        <v>593.72997999999995</v>
      </c>
      <c r="G1796" s="99">
        <v>0</v>
      </c>
    </row>
    <row r="1797" spans="1:7" x14ac:dyDescent="0.2">
      <c r="A1797" s="100">
        <v>34733</v>
      </c>
      <c r="B1797" s="99">
        <v>601.13000499999998</v>
      </c>
      <c r="C1797" s="99">
        <v>601.13000499999998</v>
      </c>
      <c r="D1797" s="99">
        <v>601.13000499999998</v>
      </c>
      <c r="E1797" s="99">
        <v>601.13000499999998</v>
      </c>
      <c r="F1797" s="99">
        <v>601.13000499999998</v>
      </c>
      <c r="G1797" s="99">
        <v>0</v>
      </c>
    </row>
    <row r="1798" spans="1:7" x14ac:dyDescent="0.2">
      <c r="A1798" s="100">
        <v>34736</v>
      </c>
      <c r="B1798" s="99">
        <v>604.55999799999995</v>
      </c>
      <c r="C1798" s="99">
        <v>604.55999799999995</v>
      </c>
      <c r="D1798" s="99">
        <v>604.55999799999995</v>
      </c>
      <c r="E1798" s="99">
        <v>604.55999799999995</v>
      </c>
      <c r="F1798" s="99">
        <v>604.55999799999995</v>
      </c>
      <c r="G1798" s="99">
        <v>0</v>
      </c>
    </row>
    <row r="1799" spans="1:7" x14ac:dyDescent="0.2">
      <c r="A1799" s="100">
        <v>34737</v>
      </c>
      <c r="B1799" s="99">
        <v>604.21002199999998</v>
      </c>
      <c r="C1799" s="99">
        <v>604.21002199999998</v>
      </c>
      <c r="D1799" s="99">
        <v>604.21002199999998</v>
      </c>
      <c r="E1799" s="99">
        <v>604.21002199999998</v>
      </c>
      <c r="F1799" s="99">
        <v>604.21002199999998</v>
      </c>
      <c r="G1799" s="99">
        <v>0</v>
      </c>
    </row>
    <row r="1800" spans="1:7" x14ac:dyDescent="0.2">
      <c r="A1800" s="100">
        <v>34738</v>
      </c>
      <c r="B1800" s="99">
        <v>604.73999000000003</v>
      </c>
      <c r="C1800" s="99">
        <v>604.73999000000003</v>
      </c>
      <c r="D1800" s="99">
        <v>604.73999000000003</v>
      </c>
      <c r="E1800" s="99">
        <v>604.73999000000003</v>
      </c>
      <c r="F1800" s="99">
        <v>604.73999000000003</v>
      </c>
      <c r="G1800" s="99">
        <v>0</v>
      </c>
    </row>
    <row r="1801" spans="1:7" x14ac:dyDescent="0.2">
      <c r="A1801" s="100">
        <v>34739</v>
      </c>
      <c r="B1801" s="99">
        <v>603.61999500000002</v>
      </c>
      <c r="C1801" s="99">
        <v>603.61999500000002</v>
      </c>
      <c r="D1801" s="99">
        <v>603.61999500000002</v>
      </c>
      <c r="E1801" s="99">
        <v>603.61999500000002</v>
      </c>
      <c r="F1801" s="99">
        <v>603.61999500000002</v>
      </c>
      <c r="G1801" s="99">
        <v>0</v>
      </c>
    </row>
    <row r="1802" spans="1:7" x14ac:dyDescent="0.2">
      <c r="A1802" s="100">
        <v>34740</v>
      </c>
      <c r="B1802" s="99">
        <v>605.330017</v>
      </c>
      <c r="C1802" s="99">
        <v>605.330017</v>
      </c>
      <c r="D1802" s="99">
        <v>605.330017</v>
      </c>
      <c r="E1802" s="99">
        <v>605.330017</v>
      </c>
      <c r="F1802" s="99">
        <v>605.330017</v>
      </c>
      <c r="G1802" s="99">
        <v>0</v>
      </c>
    </row>
    <row r="1803" spans="1:7" x14ac:dyDescent="0.2">
      <c r="A1803" s="100">
        <v>34743</v>
      </c>
      <c r="B1803" s="99">
        <v>605.71002199999998</v>
      </c>
      <c r="C1803" s="99">
        <v>605.71002199999998</v>
      </c>
      <c r="D1803" s="99">
        <v>605.71002199999998</v>
      </c>
      <c r="E1803" s="99">
        <v>605.71002199999998</v>
      </c>
      <c r="F1803" s="99">
        <v>605.71002199999998</v>
      </c>
      <c r="G1803" s="99">
        <v>0</v>
      </c>
    </row>
    <row r="1804" spans="1:7" x14ac:dyDescent="0.2">
      <c r="A1804" s="100">
        <v>34744</v>
      </c>
      <c r="B1804" s="99">
        <v>606.96002199999998</v>
      </c>
      <c r="C1804" s="99">
        <v>606.96002199999998</v>
      </c>
      <c r="D1804" s="99">
        <v>606.96002199999998</v>
      </c>
      <c r="E1804" s="99">
        <v>606.96002199999998</v>
      </c>
      <c r="F1804" s="99">
        <v>606.96002199999998</v>
      </c>
      <c r="G1804" s="99">
        <v>0</v>
      </c>
    </row>
    <row r="1805" spans="1:7" x14ac:dyDescent="0.2">
      <c r="A1805" s="100">
        <v>34745</v>
      </c>
      <c r="B1805" s="99">
        <v>609.52002000000005</v>
      </c>
      <c r="C1805" s="99">
        <v>609.52002000000005</v>
      </c>
      <c r="D1805" s="99">
        <v>609.52002000000005</v>
      </c>
      <c r="E1805" s="99">
        <v>609.52002000000005</v>
      </c>
      <c r="F1805" s="99">
        <v>609.52002000000005</v>
      </c>
      <c r="G1805" s="99">
        <v>0</v>
      </c>
    </row>
    <row r="1806" spans="1:7" x14ac:dyDescent="0.2">
      <c r="A1806" s="100">
        <v>34746</v>
      </c>
      <c r="B1806" s="99">
        <v>610.38000499999998</v>
      </c>
      <c r="C1806" s="99">
        <v>610.38000499999998</v>
      </c>
      <c r="D1806" s="99">
        <v>610.38000499999998</v>
      </c>
      <c r="E1806" s="99">
        <v>610.38000499999998</v>
      </c>
      <c r="F1806" s="99">
        <v>610.38000499999998</v>
      </c>
      <c r="G1806" s="99">
        <v>0</v>
      </c>
    </row>
    <row r="1807" spans="1:7" x14ac:dyDescent="0.2">
      <c r="A1807" s="100">
        <v>34747</v>
      </c>
      <c r="B1807" s="99">
        <v>606.40997300000004</v>
      </c>
      <c r="C1807" s="99">
        <v>606.40997300000004</v>
      </c>
      <c r="D1807" s="99">
        <v>606.40997300000004</v>
      </c>
      <c r="E1807" s="99">
        <v>606.40997300000004</v>
      </c>
      <c r="F1807" s="99">
        <v>606.40997300000004</v>
      </c>
      <c r="G1807" s="99">
        <v>0</v>
      </c>
    </row>
    <row r="1808" spans="1:7" x14ac:dyDescent="0.2">
      <c r="A1808" s="100">
        <v>34751</v>
      </c>
      <c r="B1808" s="99">
        <v>607.40997300000004</v>
      </c>
      <c r="C1808" s="99">
        <v>607.40997300000004</v>
      </c>
      <c r="D1808" s="99">
        <v>607.40997300000004</v>
      </c>
      <c r="E1808" s="99">
        <v>607.40997300000004</v>
      </c>
      <c r="F1808" s="99">
        <v>607.40997300000004</v>
      </c>
      <c r="G1808" s="99">
        <v>0</v>
      </c>
    </row>
    <row r="1809" spans="1:7" x14ac:dyDescent="0.2">
      <c r="A1809" s="100">
        <v>34752</v>
      </c>
      <c r="B1809" s="99">
        <v>610.419983</v>
      </c>
      <c r="C1809" s="99">
        <v>610.419983</v>
      </c>
      <c r="D1809" s="99">
        <v>610.419983</v>
      </c>
      <c r="E1809" s="99">
        <v>610.419983</v>
      </c>
      <c r="F1809" s="99">
        <v>610.419983</v>
      </c>
      <c r="G1809" s="99">
        <v>0</v>
      </c>
    </row>
    <row r="1810" spans="1:7" x14ac:dyDescent="0.2">
      <c r="A1810" s="100">
        <v>34753</v>
      </c>
      <c r="B1810" s="99">
        <v>612.86999500000002</v>
      </c>
      <c r="C1810" s="99">
        <v>612.86999500000002</v>
      </c>
      <c r="D1810" s="99">
        <v>612.86999500000002</v>
      </c>
      <c r="E1810" s="99">
        <v>612.86999500000002</v>
      </c>
      <c r="F1810" s="99">
        <v>612.86999500000002</v>
      </c>
      <c r="G1810" s="99">
        <v>0</v>
      </c>
    </row>
    <row r="1811" spans="1:7" x14ac:dyDescent="0.2">
      <c r="A1811" s="100">
        <v>34754</v>
      </c>
      <c r="B1811" s="99">
        <v>614.40002400000003</v>
      </c>
      <c r="C1811" s="99">
        <v>614.40002400000003</v>
      </c>
      <c r="D1811" s="99">
        <v>614.40002400000003</v>
      </c>
      <c r="E1811" s="99">
        <v>614.40002400000003</v>
      </c>
      <c r="F1811" s="99">
        <v>614.40002400000003</v>
      </c>
      <c r="G1811" s="99">
        <v>0</v>
      </c>
    </row>
    <row r="1812" spans="1:7" x14ac:dyDescent="0.2">
      <c r="A1812" s="100">
        <v>34757</v>
      </c>
      <c r="B1812" s="99">
        <v>609.11999500000002</v>
      </c>
      <c r="C1812" s="99">
        <v>609.11999500000002</v>
      </c>
      <c r="D1812" s="99">
        <v>609.11999500000002</v>
      </c>
      <c r="E1812" s="99">
        <v>609.11999500000002</v>
      </c>
      <c r="F1812" s="99">
        <v>609.11999500000002</v>
      </c>
      <c r="G1812" s="99">
        <v>0</v>
      </c>
    </row>
    <row r="1813" spans="1:7" x14ac:dyDescent="0.2">
      <c r="A1813" s="100">
        <v>34758</v>
      </c>
      <c r="B1813" s="99">
        <v>613.65002400000003</v>
      </c>
      <c r="C1813" s="99">
        <v>613.65002400000003</v>
      </c>
      <c r="D1813" s="99">
        <v>613.65002400000003</v>
      </c>
      <c r="E1813" s="99">
        <v>613.65002400000003</v>
      </c>
      <c r="F1813" s="99">
        <v>613.65002400000003</v>
      </c>
      <c r="G1813" s="99">
        <v>0</v>
      </c>
    </row>
    <row r="1814" spans="1:7" x14ac:dyDescent="0.2">
      <c r="A1814" s="100">
        <v>34759</v>
      </c>
      <c r="B1814" s="99">
        <v>611.64001499999995</v>
      </c>
      <c r="C1814" s="99">
        <v>611.64001499999995</v>
      </c>
      <c r="D1814" s="99">
        <v>611.64001499999995</v>
      </c>
      <c r="E1814" s="99">
        <v>611.64001499999995</v>
      </c>
      <c r="F1814" s="99">
        <v>611.64001499999995</v>
      </c>
      <c r="G1814" s="99">
        <v>0</v>
      </c>
    </row>
    <row r="1815" spans="1:7" x14ac:dyDescent="0.2">
      <c r="A1815" s="100">
        <v>34760</v>
      </c>
      <c r="B1815" s="99">
        <v>611.01000999999997</v>
      </c>
      <c r="C1815" s="99">
        <v>611.01000999999997</v>
      </c>
      <c r="D1815" s="99">
        <v>611.01000999999997</v>
      </c>
      <c r="E1815" s="99">
        <v>611.01000999999997</v>
      </c>
      <c r="F1815" s="99">
        <v>611.01000999999997</v>
      </c>
      <c r="G1815" s="99">
        <v>0</v>
      </c>
    </row>
    <row r="1816" spans="1:7" x14ac:dyDescent="0.2">
      <c r="A1816" s="100">
        <v>34761</v>
      </c>
      <c r="B1816" s="99">
        <v>611.5</v>
      </c>
      <c r="C1816" s="99">
        <v>611.5</v>
      </c>
      <c r="D1816" s="99">
        <v>611.5</v>
      </c>
      <c r="E1816" s="99">
        <v>611.5</v>
      </c>
      <c r="F1816" s="99">
        <v>611.5</v>
      </c>
      <c r="G1816" s="99">
        <v>0</v>
      </c>
    </row>
    <row r="1817" spans="1:7" x14ac:dyDescent="0.2">
      <c r="A1817" s="100">
        <v>34764</v>
      </c>
      <c r="B1817" s="99">
        <v>611.86999500000002</v>
      </c>
      <c r="C1817" s="99">
        <v>611.86999500000002</v>
      </c>
      <c r="D1817" s="99">
        <v>611.86999500000002</v>
      </c>
      <c r="E1817" s="99">
        <v>611.86999500000002</v>
      </c>
      <c r="F1817" s="99">
        <v>611.86999500000002</v>
      </c>
      <c r="G1817" s="99">
        <v>0</v>
      </c>
    </row>
    <row r="1818" spans="1:7" x14ac:dyDescent="0.2">
      <c r="A1818" s="100">
        <v>34765</v>
      </c>
      <c r="B1818" s="99">
        <v>607.47997999999995</v>
      </c>
      <c r="C1818" s="99">
        <v>607.47997999999995</v>
      </c>
      <c r="D1818" s="99">
        <v>607.47997999999995</v>
      </c>
      <c r="E1818" s="99">
        <v>607.47997999999995</v>
      </c>
      <c r="F1818" s="99">
        <v>607.47997999999995</v>
      </c>
      <c r="G1818" s="99">
        <v>0</v>
      </c>
    </row>
    <row r="1819" spans="1:7" x14ac:dyDescent="0.2">
      <c r="A1819" s="100">
        <v>34766</v>
      </c>
      <c r="B1819" s="99">
        <v>608.77002000000005</v>
      </c>
      <c r="C1819" s="99">
        <v>608.77002000000005</v>
      </c>
      <c r="D1819" s="99">
        <v>608.77002000000005</v>
      </c>
      <c r="E1819" s="99">
        <v>608.77002000000005</v>
      </c>
      <c r="F1819" s="99">
        <v>608.77002000000005</v>
      </c>
      <c r="G1819" s="99">
        <v>0</v>
      </c>
    </row>
    <row r="1820" spans="1:7" x14ac:dyDescent="0.2">
      <c r="A1820" s="100">
        <v>34767</v>
      </c>
      <c r="B1820" s="99">
        <v>609.10998500000005</v>
      </c>
      <c r="C1820" s="99">
        <v>609.10998500000005</v>
      </c>
      <c r="D1820" s="99">
        <v>609.10998500000005</v>
      </c>
      <c r="E1820" s="99">
        <v>609.10998500000005</v>
      </c>
      <c r="F1820" s="99">
        <v>609.10998500000005</v>
      </c>
      <c r="G1820" s="99">
        <v>0</v>
      </c>
    </row>
    <row r="1821" spans="1:7" x14ac:dyDescent="0.2">
      <c r="A1821" s="100">
        <v>34768</v>
      </c>
      <c r="B1821" s="99">
        <v>617.20001200000002</v>
      </c>
      <c r="C1821" s="99">
        <v>617.20001200000002</v>
      </c>
      <c r="D1821" s="99">
        <v>617.20001200000002</v>
      </c>
      <c r="E1821" s="99">
        <v>617.20001200000002</v>
      </c>
      <c r="F1821" s="99">
        <v>617.20001200000002</v>
      </c>
      <c r="G1821" s="99">
        <v>0</v>
      </c>
    </row>
    <row r="1822" spans="1:7" x14ac:dyDescent="0.2">
      <c r="A1822" s="100">
        <v>34771</v>
      </c>
      <c r="B1822" s="99">
        <v>617.84997599999997</v>
      </c>
      <c r="C1822" s="99">
        <v>617.84997599999997</v>
      </c>
      <c r="D1822" s="99">
        <v>617.84997599999997</v>
      </c>
      <c r="E1822" s="99">
        <v>617.84997599999997</v>
      </c>
      <c r="F1822" s="99">
        <v>617.84997599999997</v>
      </c>
      <c r="G1822" s="99">
        <v>0</v>
      </c>
    </row>
    <row r="1823" spans="1:7" x14ac:dyDescent="0.2">
      <c r="A1823" s="100">
        <v>34772</v>
      </c>
      <c r="B1823" s="99">
        <v>621.45001200000002</v>
      </c>
      <c r="C1823" s="99">
        <v>621.45001200000002</v>
      </c>
      <c r="D1823" s="99">
        <v>621.45001200000002</v>
      </c>
      <c r="E1823" s="99">
        <v>621.45001200000002</v>
      </c>
      <c r="F1823" s="99">
        <v>621.45001200000002</v>
      </c>
      <c r="G1823" s="99">
        <v>0</v>
      </c>
    </row>
    <row r="1824" spans="1:7" x14ac:dyDescent="0.2">
      <c r="A1824" s="100">
        <v>34773</v>
      </c>
      <c r="B1824" s="99">
        <v>620.21002199999998</v>
      </c>
      <c r="C1824" s="99">
        <v>620.21002199999998</v>
      </c>
      <c r="D1824" s="99">
        <v>620.21002199999998</v>
      </c>
      <c r="E1824" s="99">
        <v>620.21002199999998</v>
      </c>
      <c r="F1824" s="99">
        <v>620.21002199999998</v>
      </c>
      <c r="G1824" s="99">
        <v>0</v>
      </c>
    </row>
    <row r="1825" spans="1:7" x14ac:dyDescent="0.2">
      <c r="A1825" s="100">
        <v>34774</v>
      </c>
      <c r="B1825" s="99">
        <v>624.71002199999998</v>
      </c>
      <c r="C1825" s="99">
        <v>624.71002199999998</v>
      </c>
      <c r="D1825" s="99">
        <v>624.71002199999998</v>
      </c>
      <c r="E1825" s="99">
        <v>624.71002199999998</v>
      </c>
      <c r="F1825" s="99">
        <v>624.71002199999998</v>
      </c>
      <c r="G1825" s="99">
        <v>0</v>
      </c>
    </row>
    <row r="1826" spans="1:7" x14ac:dyDescent="0.2">
      <c r="A1826" s="100">
        <v>34775</v>
      </c>
      <c r="B1826" s="99">
        <v>624.84997599999997</v>
      </c>
      <c r="C1826" s="99">
        <v>624.84997599999997</v>
      </c>
      <c r="D1826" s="99">
        <v>624.84997599999997</v>
      </c>
      <c r="E1826" s="99">
        <v>624.84997599999997</v>
      </c>
      <c r="F1826" s="99">
        <v>624.84997599999997</v>
      </c>
      <c r="G1826" s="99">
        <v>0</v>
      </c>
    </row>
    <row r="1827" spans="1:7" x14ac:dyDescent="0.2">
      <c r="A1827" s="100">
        <v>34778</v>
      </c>
      <c r="B1827" s="99">
        <v>625.65002400000003</v>
      </c>
      <c r="C1827" s="99">
        <v>625.65002400000003</v>
      </c>
      <c r="D1827" s="99">
        <v>625.65002400000003</v>
      </c>
      <c r="E1827" s="99">
        <v>625.65002400000003</v>
      </c>
      <c r="F1827" s="99">
        <v>625.65002400000003</v>
      </c>
      <c r="G1827" s="99">
        <v>0</v>
      </c>
    </row>
    <row r="1828" spans="1:7" x14ac:dyDescent="0.2">
      <c r="A1828" s="100">
        <v>34779</v>
      </c>
      <c r="B1828" s="99">
        <v>624.29998799999998</v>
      </c>
      <c r="C1828" s="99">
        <v>624.29998799999998</v>
      </c>
      <c r="D1828" s="99">
        <v>624.29998799999998</v>
      </c>
      <c r="E1828" s="99">
        <v>624.29998799999998</v>
      </c>
      <c r="F1828" s="99">
        <v>624.29998799999998</v>
      </c>
      <c r="G1828" s="99">
        <v>0</v>
      </c>
    </row>
    <row r="1829" spans="1:7" x14ac:dyDescent="0.2">
      <c r="A1829" s="100">
        <v>34780</v>
      </c>
      <c r="B1829" s="99">
        <v>625.05999799999995</v>
      </c>
      <c r="C1829" s="99">
        <v>625.05999799999995</v>
      </c>
      <c r="D1829" s="99">
        <v>625.05999799999995</v>
      </c>
      <c r="E1829" s="99">
        <v>625.05999799999995</v>
      </c>
      <c r="F1829" s="99">
        <v>625.05999799999995</v>
      </c>
      <c r="G1829" s="99">
        <v>0</v>
      </c>
    </row>
    <row r="1830" spans="1:7" x14ac:dyDescent="0.2">
      <c r="A1830" s="100">
        <v>34781</v>
      </c>
      <c r="B1830" s="99">
        <v>625.40997300000004</v>
      </c>
      <c r="C1830" s="99">
        <v>625.40997300000004</v>
      </c>
      <c r="D1830" s="99">
        <v>625.40997300000004</v>
      </c>
      <c r="E1830" s="99">
        <v>625.40997300000004</v>
      </c>
      <c r="F1830" s="99">
        <v>625.40997300000004</v>
      </c>
      <c r="G1830" s="99">
        <v>0</v>
      </c>
    </row>
    <row r="1831" spans="1:7" x14ac:dyDescent="0.2">
      <c r="A1831" s="100">
        <v>34782</v>
      </c>
      <c r="B1831" s="99">
        <v>631.73999000000003</v>
      </c>
      <c r="C1831" s="99">
        <v>631.73999000000003</v>
      </c>
      <c r="D1831" s="99">
        <v>631.73999000000003</v>
      </c>
      <c r="E1831" s="99">
        <v>631.73999000000003</v>
      </c>
      <c r="F1831" s="99">
        <v>631.73999000000003</v>
      </c>
      <c r="G1831" s="99">
        <v>0</v>
      </c>
    </row>
    <row r="1832" spans="1:7" x14ac:dyDescent="0.2">
      <c r="A1832" s="100">
        <v>34785</v>
      </c>
      <c r="B1832" s="99">
        <v>634.830017</v>
      </c>
      <c r="C1832" s="99">
        <v>634.830017</v>
      </c>
      <c r="D1832" s="99">
        <v>634.830017</v>
      </c>
      <c r="E1832" s="99">
        <v>634.830017</v>
      </c>
      <c r="F1832" s="99">
        <v>634.830017</v>
      </c>
      <c r="G1832" s="99">
        <v>0</v>
      </c>
    </row>
    <row r="1833" spans="1:7" x14ac:dyDescent="0.2">
      <c r="A1833" s="100">
        <v>34786</v>
      </c>
      <c r="B1833" s="99">
        <v>635.71997099999999</v>
      </c>
      <c r="C1833" s="99">
        <v>635.71997099999999</v>
      </c>
      <c r="D1833" s="99">
        <v>635.71997099999999</v>
      </c>
      <c r="E1833" s="99">
        <v>635.71997099999999</v>
      </c>
      <c r="F1833" s="99">
        <v>635.71997099999999</v>
      </c>
      <c r="G1833" s="99">
        <v>0</v>
      </c>
    </row>
    <row r="1834" spans="1:7" x14ac:dyDescent="0.2">
      <c r="A1834" s="100">
        <v>34787</v>
      </c>
      <c r="B1834" s="99">
        <v>634.73999000000003</v>
      </c>
      <c r="C1834" s="99">
        <v>634.73999000000003</v>
      </c>
      <c r="D1834" s="99">
        <v>634.73999000000003</v>
      </c>
      <c r="E1834" s="99">
        <v>634.73999000000003</v>
      </c>
      <c r="F1834" s="99">
        <v>634.73999000000003</v>
      </c>
      <c r="G1834" s="99">
        <v>0</v>
      </c>
    </row>
    <row r="1835" spans="1:7" x14ac:dyDescent="0.2">
      <c r="A1835" s="100">
        <v>34788</v>
      </c>
      <c r="B1835" s="99">
        <v>633.65002400000003</v>
      </c>
      <c r="C1835" s="99">
        <v>633.65002400000003</v>
      </c>
      <c r="D1835" s="99">
        <v>633.65002400000003</v>
      </c>
      <c r="E1835" s="99">
        <v>633.65002400000003</v>
      </c>
      <c r="F1835" s="99">
        <v>633.65002400000003</v>
      </c>
      <c r="G1835" s="99">
        <v>0</v>
      </c>
    </row>
    <row r="1836" spans="1:7" x14ac:dyDescent="0.2">
      <c r="A1836" s="100">
        <v>34789</v>
      </c>
      <c r="B1836" s="99">
        <v>631.76000999999997</v>
      </c>
      <c r="C1836" s="99">
        <v>631.76000999999997</v>
      </c>
      <c r="D1836" s="99">
        <v>631.76000999999997</v>
      </c>
      <c r="E1836" s="99">
        <v>631.76000999999997</v>
      </c>
      <c r="F1836" s="99">
        <v>631.76000999999997</v>
      </c>
      <c r="G1836" s="99">
        <v>0</v>
      </c>
    </row>
    <row r="1837" spans="1:7" x14ac:dyDescent="0.2">
      <c r="A1837" s="100">
        <v>34792</v>
      </c>
      <c r="B1837" s="99">
        <v>633.330017</v>
      </c>
      <c r="C1837" s="99">
        <v>633.330017</v>
      </c>
      <c r="D1837" s="99">
        <v>633.330017</v>
      </c>
      <c r="E1837" s="99">
        <v>633.330017</v>
      </c>
      <c r="F1837" s="99">
        <v>633.330017</v>
      </c>
      <c r="G1837" s="99">
        <v>0</v>
      </c>
    </row>
    <row r="1838" spans="1:7" x14ac:dyDescent="0.2">
      <c r="A1838" s="100">
        <v>34793</v>
      </c>
      <c r="B1838" s="99">
        <v>637.77002000000005</v>
      </c>
      <c r="C1838" s="99">
        <v>637.77002000000005</v>
      </c>
      <c r="D1838" s="99">
        <v>637.77002000000005</v>
      </c>
      <c r="E1838" s="99">
        <v>637.77002000000005</v>
      </c>
      <c r="F1838" s="99">
        <v>637.77002000000005</v>
      </c>
      <c r="G1838" s="99">
        <v>0</v>
      </c>
    </row>
    <row r="1839" spans="1:7" x14ac:dyDescent="0.2">
      <c r="A1839" s="100">
        <v>34794</v>
      </c>
      <c r="B1839" s="99">
        <v>638.30999799999995</v>
      </c>
      <c r="C1839" s="99">
        <v>638.30999799999995</v>
      </c>
      <c r="D1839" s="99">
        <v>638.30999799999995</v>
      </c>
      <c r="E1839" s="99">
        <v>638.30999799999995</v>
      </c>
      <c r="F1839" s="99">
        <v>638.30999799999995</v>
      </c>
      <c r="G1839" s="99">
        <v>0</v>
      </c>
    </row>
    <row r="1840" spans="1:7" x14ac:dyDescent="0.2">
      <c r="A1840" s="100">
        <v>34795</v>
      </c>
      <c r="B1840" s="99">
        <v>638.95001200000002</v>
      </c>
      <c r="C1840" s="99">
        <v>638.95001200000002</v>
      </c>
      <c r="D1840" s="99">
        <v>638.95001200000002</v>
      </c>
      <c r="E1840" s="99">
        <v>638.95001200000002</v>
      </c>
      <c r="F1840" s="99">
        <v>638.95001200000002</v>
      </c>
      <c r="G1840" s="99">
        <v>0</v>
      </c>
    </row>
    <row r="1841" spans="1:7" x14ac:dyDescent="0.2">
      <c r="A1841" s="100">
        <v>34796</v>
      </c>
      <c r="B1841" s="99">
        <v>639.44000200000005</v>
      </c>
      <c r="C1841" s="99">
        <v>639.44000200000005</v>
      </c>
      <c r="D1841" s="99">
        <v>639.44000200000005</v>
      </c>
      <c r="E1841" s="99">
        <v>639.44000200000005</v>
      </c>
      <c r="F1841" s="99">
        <v>639.44000200000005</v>
      </c>
      <c r="G1841" s="99">
        <v>0</v>
      </c>
    </row>
    <row r="1842" spans="1:7" x14ac:dyDescent="0.2">
      <c r="A1842" s="100">
        <v>34799</v>
      </c>
      <c r="B1842" s="99">
        <v>640.21002199999998</v>
      </c>
      <c r="C1842" s="99">
        <v>640.21002199999998</v>
      </c>
      <c r="D1842" s="99">
        <v>640.21002199999998</v>
      </c>
      <c r="E1842" s="99">
        <v>640.21002199999998</v>
      </c>
      <c r="F1842" s="99">
        <v>640.21002199999998</v>
      </c>
      <c r="G1842" s="99">
        <v>0</v>
      </c>
    </row>
    <row r="1843" spans="1:7" x14ac:dyDescent="0.2">
      <c r="A1843" s="100">
        <v>34800</v>
      </c>
      <c r="B1843" s="99">
        <v>638.34002699999996</v>
      </c>
      <c r="C1843" s="99">
        <v>638.34002699999996</v>
      </c>
      <c r="D1843" s="99">
        <v>638.34002699999996</v>
      </c>
      <c r="E1843" s="99">
        <v>638.34002699999996</v>
      </c>
      <c r="F1843" s="99">
        <v>638.34002699999996</v>
      </c>
      <c r="G1843" s="99">
        <v>0</v>
      </c>
    </row>
    <row r="1844" spans="1:7" x14ac:dyDescent="0.2">
      <c r="A1844" s="100">
        <v>34801</v>
      </c>
      <c r="B1844" s="99">
        <v>640.46002199999998</v>
      </c>
      <c r="C1844" s="99">
        <v>640.46002199999998</v>
      </c>
      <c r="D1844" s="99">
        <v>640.46002199999998</v>
      </c>
      <c r="E1844" s="99">
        <v>640.46002199999998</v>
      </c>
      <c r="F1844" s="99">
        <v>640.46002199999998</v>
      </c>
      <c r="G1844" s="99">
        <v>0</v>
      </c>
    </row>
    <row r="1845" spans="1:7" x14ac:dyDescent="0.2">
      <c r="A1845" s="100">
        <v>34802</v>
      </c>
      <c r="B1845" s="99">
        <v>643.07000700000003</v>
      </c>
      <c r="C1845" s="99">
        <v>643.07000700000003</v>
      </c>
      <c r="D1845" s="99">
        <v>643.07000700000003</v>
      </c>
      <c r="E1845" s="99">
        <v>643.07000700000003</v>
      </c>
      <c r="F1845" s="99">
        <v>643.07000700000003</v>
      </c>
      <c r="G1845" s="99">
        <v>0</v>
      </c>
    </row>
    <row r="1846" spans="1:7" x14ac:dyDescent="0.2">
      <c r="A1846" s="100">
        <v>34806</v>
      </c>
      <c r="B1846" s="99">
        <v>639.21997099999999</v>
      </c>
      <c r="C1846" s="99">
        <v>639.21997099999999</v>
      </c>
      <c r="D1846" s="99">
        <v>639.21997099999999</v>
      </c>
      <c r="E1846" s="99">
        <v>639.21997099999999</v>
      </c>
      <c r="F1846" s="99">
        <v>639.21997099999999</v>
      </c>
      <c r="G1846" s="99">
        <v>0</v>
      </c>
    </row>
    <row r="1847" spans="1:7" x14ac:dyDescent="0.2">
      <c r="A1847" s="100">
        <v>34807</v>
      </c>
      <c r="B1847" s="99">
        <v>638.28002900000001</v>
      </c>
      <c r="C1847" s="99">
        <v>638.28002900000001</v>
      </c>
      <c r="D1847" s="99">
        <v>638.28002900000001</v>
      </c>
      <c r="E1847" s="99">
        <v>638.28002900000001</v>
      </c>
      <c r="F1847" s="99">
        <v>638.28002900000001</v>
      </c>
      <c r="G1847" s="99">
        <v>0</v>
      </c>
    </row>
    <row r="1848" spans="1:7" x14ac:dyDescent="0.2">
      <c r="A1848" s="100">
        <v>34808</v>
      </c>
      <c r="B1848" s="99">
        <v>637.72997999999995</v>
      </c>
      <c r="C1848" s="99">
        <v>637.72997999999995</v>
      </c>
      <c r="D1848" s="99">
        <v>637.72997999999995</v>
      </c>
      <c r="E1848" s="99">
        <v>637.72997999999995</v>
      </c>
      <c r="F1848" s="99">
        <v>637.72997999999995</v>
      </c>
      <c r="G1848" s="99">
        <v>0</v>
      </c>
    </row>
    <row r="1849" spans="1:7" x14ac:dyDescent="0.2">
      <c r="A1849" s="100">
        <v>34809</v>
      </c>
      <c r="B1849" s="99">
        <v>638.19000200000005</v>
      </c>
      <c r="C1849" s="99">
        <v>638.19000200000005</v>
      </c>
      <c r="D1849" s="99">
        <v>638.19000200000005</v>
      </c>
      <c r="E1849" s="99">
        <v>638.19000200000005</v>
      </c>
      <c r="F1849" s="99">
        <v>638.19000200000005</v>
      </c>
      <c r="G1849" s="99">
        <v>0</v>
      </c>
    </row>
    <row r="1850" spans="1:7" x14ac:dyDescent="0.2">
      <c r="A1850" s="100">
        <v>34810</v>
      </c>
      <c r="B1850" s="99">
        <v>642.23999000000003</v>
      </c>
      <c r="C1850" s="99">
        <v>642.23999000000003</v>
      </c>
      <c r="D1850" s="99">
        <v>642.23999000000003</v>
      </c>
      <c r="E1850" s="99">
        <v>642.23999000000003</v>
      </c>
      <c r="F1850" s="99">
        <v>642.23999000000003</v>
      </c>
      <c r="G1850" s="99">
        <v>0</v>
      </c>
    </row>
    <row r="1851" spans="1:7" x14ac:dyDescent="0.2">
      <c r="A1851" s="100">
        <v>34813</v>
      </c>
      <c r="B1851" s="99">
        <v>647.92999299999997</v>
      </c>
      <c r="C1851" s="99">
        <v>647.92999299999997</v>
      </c>
      <c r="D1851" s="99">
        <v>647.92999299999997</v>
      </c>
      <c r="E1851" s="99">
        <v>647.92999299999997</v>
      </c>
      <c r="F1851" s="99">
        <v>647.92999299999997</v>
      </c>
      <c r="G1851" s="99">
        <v>0</v>
      </c>
    </row>
    <row r="1852" spans="1:7" x14ac:dyDescent="0.2">
      <c r="A1852" s="100">
        <v>34814</v>
      </c>
      <c r="B1852" s="99">
        <v>647.01000999999997</v>
      </c>
      <c r="C1852" s="99">
        <v>647.01000999999997</v>
      </c>
      <c r="D1852" s="99">
        <v>647.01000999999997</v>
      </c>
      <c r="E1852" s="99">
        <v>647.01000999999997</v>
      </c>
      <c r="F1852" s="99">
        <v>647.01000999999997</v>
      </c>
      <c r="G1852" s="99">
        <v>0</v>
      </c>
    </row>
    <row r="1853" spans="1:7" x14ac:dyDescent="0.2">
      <c r="A1853" s="100">
        <v>34815</v>
      </c>
      <c r="B1853" s="99">
        <v>647.77002000000005</v>
      </c>
      <c r="C1853" s="99">
        <v>647.77002000000005</v>
      </c>
      <c r="D1853" s="99">
        <v>647.77002000000005</v>
      </c>
      <c r="E1853" s="99">
        <v>647.77002000000005</v>
      </c>
      <c r="F1853" s="99">
        <v>647.77002000000005</v>
      </c>
      <c r="G1853" s="99">
        <v>0</v>
      </c>
    </row>
    <row r="1854" spans="1:7" x14ac:dyDescent="0.2">
      <c r="A1854" s="100">
        <v>34816</v>
      </c>
      <c r="B1854" s="99">
        <v>648.89001499999995</v>
      </c>
      <c r="C1854" s="99">
        <v>648.89001499999995</v>
      </c>
      <c r="D1854" s="99">
        <v>648.89001499999995</v>
      </c>
      <c r="E1854" s="99">
        <v>648.89001499999995</v>
      </c>
      <c r="F1854" s="99">
        <v>648.89001499999995</v>
      </c>
      <c r="G1854" s="99">
        <v>0</v>
      </c>
    </row>
    <row r="1855" spans="1:7" x14ac:dyDescent="0.2">
      <c r="A1855" s="100">
        <v>34817</v>
      </c>
      <c r="B1855" s="99">
        <v>650.35998500000005</v>
      </c>
      <c r="C1855" s="99">
        <v>650.35998500000005</v>
      </c>
      <c r="D1855" s="99">
        <v>650.35998500000005</v>
      </c>
      <c r="E1855" s="99">
        <v>650.35998500000005</v>
      </c>
      <c r="F1855" s="99">
        <v>650.35998500000005</v>
      </c>
      <c r="G1855" s="99">
        <v>0</v>
      </c>
    </row>
    <row r="1856" spans="1:7" x14ac:dyDescent="0.2">
      <c r="A1856" s="100">
        <v>34820</v>
      </c>
      <c r="B1856" s="99">
        <v>649.95001200000002</v>
      </c>
      <c r="C1856" s="99">
        <v>649.95001200000002</v>
      </c>
      <c r="D1856" s="99">
        <v>649.95001200000002</v>
      </c>
      <c r="E1856" s="99">
        <v>649.95001200000002</v>
      </c>
      <c r="F1856" s="99">
        <v>649.95001200000002</v>
      </c>
      <c r="G1856" s="99">
        <v>0</v>
      </c>
    </row>
    <row r="1857" spans="1:7" x14ac:dyDescent="0.2">
      <c r="A1857" s="100">
        <v>34821</v>
      </c>
      <c r="B1857" s="99">
        <v>650.80999799999995</v>
      </c>
      <c r="C1857" s="99">
        <v>650.80999799999995</v>
      </c>
      <c r="D1857" s="99">
        <v>650.80999799999995</v>
      </c>
      <c r="E1857" s="99">
        <v>650.80999799999995</v>
      </c>
      <c r="F1857" s="99">
        <v>650.80999799999995</v>
      </c>
      <c r="G1857" s="99">
        <v>0</v>
      </c>
    </row>
    <row r="1858" spans="1:7" x14ac:dyDescent="0.2">
      <c r="A1858" s="100">
        <v>34822</v>
      </c>
      <c r="B1858" s="99">
        <v>657.94000200000005</v>
      </c>
      <c r="C1858" s="99">
        <v>657.94000200000005</v>
      </c>
      <c r="D1858" s="99">
        <v>657.94000200000005</v>
      </c>
      <c r="E1858" s="99">
        <v>657.94000200000005</v>
      </c>
      <c r="F1858" s="99">
        <v>657.94000200000005</v>
      </c>
      <c r="G1858" s="99">
        <v>0</v>
      </c>
    </row>
    <row r="1859" spans="1:7" x14ac:dyDescent="0.2">
      <c r="A1859" s="100">
        <v>34823</v>
      </c>
      <c r="B1859" s="99">
        <v>658.21997099999999</v>
      </c>
      <c r="C1859" s="99">
        <v>658.21997099999999</v>
      </c>
      <c r="D1859" s="99">
        <v>658.21997099999999</v>
      </c>
      <c r="E1859" s="99">
        <v>658.21997099999999</v>
      </c>
      <c r="F1859" s="99">
        <v>658.21997099999999</v>
      </c>
      <c r="G1859" s="99">
        <v>0</v>
      </c>
    </row>
    <row r="1860" spans="1:7" x14ac:dyDescent="0.2">
      <c r="A1860" s="100">
        <v>34824</v>
      </c>
      <c r="B1860" s="99">
        <v>657.73999000000003</v>
      </c>
      <c r="C1860" s="99">
        <v>657.73999000000003</v>
      </c>
      <c r="D1860" s="99">
        <v>657.73999000000003</v>
      </c>
      <c r="E1860" s="99">
        <v>657.73999000000003</v>
      </c>
      <c r="F1860" s="99">
        <v>657.73999000000003</v>
      </c>
      <c r="G1860" s="99">
        <v>0</v>
      </c>
    </row>
    <row r="1861" spans="1:7" x14ac:dyDescent="0.2">
      <c r="A1861" s="100">
        <v>34827</v>
      </c>
      <c r="B1861" s="99">
        <v>662.82000700000003</v>
      </c>
      <c r="C1861" s="99">
        <v>662.82000700000003</v>
      </c>
      <c r="D1861" s="99">
        <v>662.82000700000003</v>
      </c>
      <c r="E1861" s="99">
        <v>662.82000700000003</v>
      </c>
      <c r="F1861" s="99">
        <v>662.82000700000003</v>
      </c>
      <c r="G1861" s="99">
        <v>0</v>
      </c>
    </row>
    <row r="1862" spans="1:7" x14ac:dyDescent="0.2">
      <c r="A1862" s="100">
        <v>34828</v>
      </c>
      <c r="B1862" s="99">
        <v>662.580017</v>
      </c>
      <c r="C1862" s="99">
        <v>662.580017</v>
      </c>
      <c r="D1862" s="99">
        <v>662.580017</v>
      </c>
      <c r="E1862" s="99">
        <v>662.580017</v>
      </c>
      <c r="F1862" s="99">
        <v>662.580017</v>
      </c>
      <c r="G1862" s="99">
        <v>0</v>
      </c>
    </row>
    <row r="1863" spans="1:7" x14ac:dyDescent="0.2">
      <c r="A1863" s="100">
        <v>34829</v>
      </c>
      <c r="B1863" s="99">
        <v>663.65002400000003</v>
      </c>
      <c r="C1863" s="99">
        <v>663.65002400000003</v>
      </c>
      <c r="D1863" s="99">
        <v>663.65002400000003</v>
      </c>
      <c r="E1863" s="99">
        <v>663.65002400000003</v>
      </c>
      <c r="F1863" s="99">
        <v>663.65002400000003</v>
      </c>
      <c r="G1863" s="99">
        <v>0</v>
      </c>
    </row>
    <row r="1864" spans="1:7" x14ac:dyDescent="0.2">
      <c r="A1864" s="100">
        <v>34830</v>
      </c>
      <c r="B1864" s="99">
        <v>663.76000999999997</v>
      </c>
      <c r="C1864" s="99">
        <v>663.76000999999997</v>
      </c>
      <c r="D1864" s="99">
        <v>663.76000999999997</v>
      </c>
      <c r="E1864" s="99">
        <v>663.76000999999997</v>
      </c>
      <c r="F1864" s="99">
        <v>663.76000999999997</v>
      </c>
      <c r="G1864" s="99">
        <v>0</v>
      </c>
    </row>
    <row r="1865" spans="1:7" x14ac:dyDescent="0.2">
      <c r="A1865" s="100">
        <v>34831</v>
      </c>
      <c r="B1865" s="99">
        <v>665.28002900000001</v>
      </c>
      <c r="C1865" s="99">
        <v>665.28002900000001</v>
      </c>
      <c r="D1865" s="99">
        <v>665.28002900000001</v>
      </c>
      <c r="E1865" s="99">
        <v>665.28002900000001</v>
      </c>
      <c r="F1865" s="99">
        <v>665.28002900000001</v>
      </c>
      <c r="G1865" s="99">
        <v>0</v>
      </c>
    </row>
    <row r="1866" spans="1:7" x14ac:dyDescent="0.2">
      <c r="A1866" s="100">
        <v>34834</v>
      </c>
      <c r="B1866" s="99">
        <v>668.22997999999995</v>
      </c>
      <c r="C1866" s="99">
        <v>668.22997999999995</v>
      </c>
      <c r="D1866" s="99">
        <v>668.22997999999995</v>
      </c>
      <c r="E1866" s="99">
        <v>668.22997999999995</v>
      </c>
      <c r="F1866" s="99">
        <v>668.22997999999995</v>
      </c>
      <c r="G1866" s="99">
        <v>0</v>
      </c>
    </row>
    <row r="1867" spans="1:7" x14ac:dyDescent="0.2">
      <c r="A1867" s="100">
        <v>34835</v>
      </c>
      <c r="B1867" s="99">
        <v>668.89001499999995</v>
      </c>
      <c r="C1867" s="99">
        <v>668.89001499999995</v>
      </c>
      <c r="D1867" s="99">
        <v>668.89001499999995</v>
      </c>
      <c r="E1867" s="99">
        <v>668.89001499999995</v>
      </c>
      <c r="F1867" s="99">
        <v>668.89001499999995</v>
      </c>
      <c r="G1867" s="99">
        <v>0</v>
      </c>
    </row>
    <row r="1868" spans="1:7" x14ac:dyDescent="0.2">
      <c r="A1868" s="100">
        <v>34836</v>
      </c>
      <c r="B1868" s="99">
        <v>667.47997999999995</v>
      </c>
      <c r="C1868" s="99">
        <v>667.47997999999995</v>
      </c>
      <c r="D1868" s="99">
        <v>667.47997999999995</v>
      </c>
      <c r="E1868" s="99">
        <v>667.47997999999995</v>
      </c>
      <c r="F1868" s="99">
        <v>667.47997999999995</v>
      </c>
      <c r="G1868" s="99">
        <v>0</v>
      </c>
    </row>
    <row r="1869" spans="1:7" x14ac:dyDescent="0.2">
      <c r="A1869" s="100">
        <v>34837</v>
      </c>
      <c r="B1869" s="99">
        <v>658.03997800000002</v>
      </c>
      <c r="C1869" s="99">
        <v>658.03997800000002</v>
      </c>
      <c r="D1869" s="99">
        <v>658.03997800000002</v>
      </c>
      <c r="E1869" s="99">
        <v>658.03997800000002</v>
      </c>
      <c r="F1869" s="99">
        <v>658.03997800000002</v>
      </c>
      <c r="G1869" s="99">
        <v>0</v>
      </c>
    </row>
    <row r="1870" spans="1:7" x14ac:dyDescent="0.2">
      <c r="A1870" s="100">
        <v>34838</v>
      </c>
      <c r="B1870" s="99">
        <v>657.84997599999997</v>
      </c>
      <c r="C1870" s="99">
        <v>657.84997599999997</v>
      </c>
      <c r="D1870" s="99">
        <v>657.84997599999997</v>
      </c>
      <c r="E1870" s="99">
        <v>657.84997599999997</v>
      </c>
      <c r="F1870" s="99">
        <v>657.84997599999997</v>
      </c>
      <c r="G1870" s="99">
        <v>0</v>
      </c>
    </row>
    <row r="1871" spans="1:7" x14ac:dyDescent="0.2">
      <c r="A1871" s="100">
        <v>34841</v>
      </c>
      <c r="B1871" s="99">
        <v>663.57000700000003</v>
      </c>
      <c r="C1871" s="99">
        <v>663.57000700000003</v>
      </c>
      <c r="D1871" s="99">
        <v>663.57000700000003</v>
      </c>
      <c r="E1871" s="99">
        <v>663.57000700000003</v>
      </c>
      <c r="F1871" s="99">
        <v>663.57000700000003</v>
      </c>
      <c r="G1871" s="99">
        <v>0</v>
      </c>
    </row>
    <row r="1872" spans="1:7" x14ac:dyDescent="0.2">
      <c r="A1872" s="100">
        <v>34842</v>
      </c>
      <c r="B1872" s="99">
        <v>669.85998500000005</v>
      </c>
      <c r="C1872" s="99">
        <v>669.85998500000005</v>
      </c>
      <c r="D1872" s="99">
        <v>669.85998500000005</v>
      </c>
      <c r="E1872" s="99">
        <v>669.85998500000005</v>
      </c>
      <c r="F1872" s="99">
        <v>669.85998500000005</v>
      </c>
      <c r="G1872" s="99">
        <v>0</v>
      </c>
    </row>
    <row r="1873" spans="1:7" x14ac:dyDescent="0.2">
      <c r="A1873" s="100">
        <v>34843</v>
      </c>
      <c r="B1873" s="99">
        <v>669.95001200000002</v>
      </c>
      <c r="C1873" s="99">
        <v>669.95001200000002</v>
      </c>
      <c r="D1873" s="99">
        <v>669.95001200000002</v>
      </c>
      <c r="E1873" s="99">
        <v>669.95001200000002</v>
      </c>
      <c r="F1873" s="99">
        <v>669.95001200000002</v>
      </c>
      <c r="G1873" s="99">
        <v>0</v>
      </c>
    </row>
    <row r="1874" spans="1:7" x14ac:dyDescent="0.2">
      <c r="A1874" s="100">
        <v>34844</v>
      </c>
      <c r="B1874" s="99">
        <v>670.09997599999997</v>
      </c>
      <c r="C1874" s="99">
        <v>670.09997599999997</v>
      </c>
      <c r="D1874" s="99">
        <v>670.09997599999997</v>
      </c>
      <c r="E1874" s="99">
        <v>670.09997599999997</v>
      </c>
      <c r="F1874" s="99">
        <v>670.09997599999997</v>
      </c>
      <c r="G1874" s="99">
        <v>0</v>
      </c>
    </row>
    <row r="1875" spans="1:7" x14ac:dyDescent="0.2">
      <c r="A1875" s="100">
        <v>34845</v>
      </c>
      <c r="B1875" s="99">
        <v>663.95001200000002</v>
      </c>
      <c r="C1875" s="99">
        <v>663.95001200000002</v>
      </c>
      <c r="D1875" s="99">
        <v>663.95001200000002</v>
      </c>
      <c r="E1875" s="99">
        <v>663.95001200000002</v>
      </c>
      <c r="F1875" s="99">
        <v>663.95001200000002</v>
      </c>
      <c r="G1875" s="99">
        <v>0</v>
      </c>
    </row>
    <row r="1876" spans="1:7" x14ac:dyDescent="0.2">
      <c r="A1876" s="100">
        <v>34849</v>
      </c>
      <c r="B1876" s="99">
        <v>663.89001499999995</v>
      </c>
      <c r="C1876" s="99">
        <v>663.89001499999995</v>
      </c>
      <c r="D1876" s="99">
        <v>663.89001499999995</v>
      </c>
      <c r="E1876" s="99">
        <v>663.89001499999995</v>
      </c>
      <c r="F1876" s="99">
        <v>663.89001499999995</v>
      </c>
      <c r="G1876" s="99">
        <v>0</v>
      </c>
    </row>
    <row r="1877" spans="1:7" x14ac:dyDescent="0.2">
      <c r="A1877" s="100">
        <v>34850</v>
      </c>
      <c r="B1877" s="99">
        <v>676.35998500000005</v>
      </c>
      <c r="C1877" s="99">
        <v>676.35998500000005</v>
      </c>
      <c r="D1877" s="99">
        <v>676.35998500000005</v>
      </c>
      <c r="E1877" s="99">
        <v>676.35998500000005</v>
      </c>
      <c r="F1877" s="99">
        <v>676.35998500000005</v>
      </c>
      <c r="G1877" s="99">
        <v>0</v>
      </c>
    </row>
    <row r="1878" spans="1:7" x14ac:dyDescent="0.2">
      <c r="A1878" s="100">
        <v>34851</v>
      </c>
      <c r="B1878" s="99">
        <v>676.53002900000001</v>
      </c>
      <c r="C1878" s="99">
        <v>676.53002900000001</v>
      </c>
      <c r="D1878" s="99">
        <v>676.53002900000001</v>
      </c>
      <c r="E1878" s="99">
        <v>676.53002900000001</v>
      </c>
      <c r="F1878" s="99">
        <v>676.53002900000001</v>
      </c>
      <c r="G1878" s="99">
        <v>0</v>
      </c>
    </row>
    <row r="1879" spans="1:7" x14ac:dyDescent="0.2">
      <c r="A1879" s="100">
        <v>34852</v>
      </c>
      <c r="B1879" s="99">
        <v>675.40002400000003</v>
      </c>
      <c r="C1879" s="99">
        <v>675.40002400000003</v>
      </c>
      <c r="D1879" s="99">
        <v>675.40002400000003</v>
      </c>
      <c r="E1879" s="99">
        <v>675.40002400000003</v>
      </c>
      <c r="F1879" s="99">
        <v>675.40002400000003</v>
      </c>
      <c r="G1879" s="99">
        <v>0</v>
      </c>
    </row>
    <row r="1880" spans="1:7" x14ac:dyDescent="0.2">
      <c r="A1880" s="100">
        <v>34855</v>
      </c>
      <c r="B1880" s="99">
        <v>679.32000700000003</v>
      </c>
      <c r="C1880" s="99">
        <v>679.32000700000003</v>
      </c>
      <c r="D1880" s="99">
        <v>679.32000700000003</v>
      </c>
      <c r="E1880" s="99">
        <v>679.32000700000003</v>
      </c>
      <c r="F1880" s="99">
        <v>679.32000700000003</v>
      </c>
      <c r="G1880" s="99">
        <v>0</v>
      </c>
    </row>
    <row r="1881" spans="1:7" x14ac:dyDescent="0.2">
      <c r="A1881" s="100">
        <v>34856</v>
      </c>
      <c r="B1881" s="99">
        <v>679.35998500000005</v>
      </c>
      <c r="C1881" s="99">
        <v>679.35998500000005</v>
      </c>
      <c r="D1881" s="99">
        <v>679.35998500000005</v>
      </c>
      <c r="E1881" s="99">
        <v>679.35998500000005</v>
      </c>
      <c r="F1881" s="99">
        <v>679.35998500000005</v>
      </c>
      <c r="G1881" s="99">
        <v>0</v>
      </c>
    </row>
    <row r="1882" spans="1:7" x14ac:dyDescent="0.2">
      <c r="A1882" s="100">
        <v>34857</v>
      </c>
      <c r="B1882" s="99">
        <v>676.28997800000002</v>
      </c>
      <c r="C1882" s="99">
        <v>676.28997800000002</v>
      </c>
      <c r="D1882" s="99">
        <v>676.28997800000002</v>
      </c>
      <c r="E1882" s="99">
        <v>676.28997800000002</v>
      </c>
      <c r="F1882" s="99">
        <v>676.28997800000002</v>
      </c>
      <c r="G1882" s="99">
        <v>0</v>
      </c>
    </row>
    <row r="1883" spans="1:7" x14ac:dyDescent="0.2">
      <c r="A1883" s="100">
        <v>34858</v>
      </c>
      <c r="B1883" s="99">
        <v>675.39001499999995</v>
      </c>
      <c r="C1883" s="99">
        <v>675.39001499999995</v>
      </c>
      <c r="D1883" s="99">
        <v>675.39001499999995</v>
      </c>
      <c r="E1883" s="99">
        <v>675.39001499999995</v>
      </c>
      <c r="F1883" s="99">
        <v>675.39001499999995</v>
      </c>
      <c r="G1883" s="99">
        <v>0</v>
      </c>
    </row>
    <row r="1884" spans="1:7" x14ac:dyDescent="0.2">
      <c r="A1884" s="100">
        <v>34859</v>
      </c>
      <c r="B1884" s="99">
        <v>669.79998799999998</v>
      </c>
      <c r="C1884" s="99">
        <v>669.79998799999998</v>
      </c>
      <c r="D1884" s="99">
        <v>669.79998799999998</v>
      </c>
      <c r="E1884" s="99">
        <v>669.79998799999998</v>
      </c>
      <c r="F1884" s="99">
        <v>669.79998799999998</v>
      </c>
      <c r="G1884" s="99">
        <v>0</v>
      </c>
    </row>
    <row r="1885" spans="1:7" x14ac:dyDescent="0.2">
      <c r="A1885" s="100">
        <v>34862</v>
      </c>
      <c r="B1885" s="99">
        <v>673.55999799999995</v>
      </c>
      <c r="C1885" s="99">
        <v>673.55999799999995</v>
      </c>
      <c r="D1885" s="99">
        <v>673.55999799999995</v>
      </c>
      <c r="E1885" s="99">
        <v>673.55999799999995</v>
      </c>
      <c r="F1885" s="99">
        <v>673.55999799999995</v>
      </c>
      <c r="G1885" s="99">
        <v>0</v>
      </c>
    </row>
    <row r="1886" spans="1:7" x14ac:dyDescent="0.2">
      <c r="A1886" s="100">
        <v>34863</v>
      </c>
      <c r="B1886" s="99">
        <v>680.40997300000004</v>
      </c>
      <c r="C1886" s="99">
        <v>680.40997300000004</v>
      </c>
      <c r="D1886" s="99">
        <v>680.40997300000004</v>
      </c>
      <c r="E1886" s="99">
        <v>680.40997300000004</v>
      </c>
      <c r="F1886" s="99">
        <v>680.40997300000004</v>
      </c>
      <c r="G1886" s="99">
        <v>0</v>
      </c>
    </row>
    <row r="1887" spans="1:7" x14ac:dyDescent="0.2">
      <c r="A1887" s="100">
        <v>34864</v>
      </c>
      <c r="B1887" s="99">
        <v>680.98999000000003</v>
      </c>
      <c r="C1887" s="99">
        <v>680.98999000000003</v>
      </c>
      <c r="D1887" s="99">
        <v>680.98999000000003</v>
      </c>
      <c r="E1887" s="99">
        <v>680.98999000000003</v>
      </c>
      <c r="F1887" s="99">
        <v>680.98999000000003</v>
      </c>
      <c r="G1887" s="99">
        <v>0</v>
      </c>
    </row>
    <row r="1888" spans="1:7" x14ac:dyDescent="0.2">
      <c r="A1888" s="100">
        <v>34865</v>
      </c>
      <c r="B1888" s="99">
        <v>681.82000700000003</v>
      </c>
      <c r="C1888" s="99">
        <v>681.82000700000003</v>
      </c>
      <c r="D1888" s="99">
        <v>681.82000700000003</v>
      </c>
      <c r="E1888" s="99">
        <v>681.82000700000003</v>
      </c>
      <c r="F1888" s="99">
        <v>681.82000700000003</v>
      </c>
      <c r="G1888" s="99">
        <v>0</v>
      </c>
    </row>
    <row r="1889" spans="1:7" x14ac:dyDescent="0.2">
      <c r="A1889" s="100">
        <v>34866</v>
      </c>
      <c r="B1889" s="99">
        <v>685.26000999999997</v>
      </c>
      <c r="C1889" s="99">
        <v>685.26000999999997</v>
      </c>
      <c r="D1889" s="99">
        <v>685.26000999999997</v>
      </c>
      <c r="E1889" s="99">
        <v>685.26000999999997</v>
      </c>
      <c r="F1889" s="99">
        <v>685.26000999999997</v>
      </c>
      <c r="G1889" s="99">
        <v>0</v>
      </c>
    </row>
    <row r="1890" spans="1:7" x14ac:dyDescent="0.2">
      <c r="A1890" s="100">
        <v>34869</v>
      </c>
      <c r="B1890" s="99">
        <v>692.15002400000003</v>
      </c>
      <c r="C1890" s="99">
        <v>692.15002400000003</v>
      </c>
      <c r="D1890" s="99">
        <v>692.15002400000003</v>
      </c>
      <c r="E1890" s="99">
        <v>692.15002400000003</v>
      </c>
      <c r="F1890" s="99">
        <v>692.15002400000003</v>
      </c>
      <c r="G1890" s="99">
        <v>0</v>
      </c>
    </row>
    <row r="1891" spans="1:7" x14ac:dyDescent="0.2">
      <c r="A1891" s="100">
        <v>34870</v>
      </c>
      <c r="B1891" s="99">
        <v>691.84997599999997</v>
      </c>
      <c r="C1891" s="99">
        <v>691.84997599999997</v>
      </c>
      <c r="D1891" s="99">
        <v>691.84997599999997</v>
      </c>
      <c r="E1891" s="99">
        <v>691.84997599999997</v>
      </c>
      <c r="F1891" s="99">
        <v>691.84997599999997</v>
      </c>
      <c r="G1891" s="99">
        <v>0</v>
      </c>
    </row>
    <row r="1892" spans="1:7" x14ac:dyDescent="0.2">
      <c r="A1892" s="100">
        <v>34871</v>
      </c>
      <c r="B1892" s="99">
        <v>690.59002699999996</v>
      </c>
      <c r="C1892" s="99">
        <v>690.59002699999996</v>
      </c>
      <c r="D1892" s="99">
        <v>690.59002699999996</v>
      </c>
      <c r="E1892" s="99">
        <v>690.59002699999996</v>
      </c>
      <c r="F1892" s="99">
        <v>690.59002699999996</v>
      </c>
      <c r="G1892" s="99">
        <v>0</v>
      </c>
    </row>
    <row r="1893" spans="1:7" x14ac:dyDescent="0.2">
      <c r="A1893" s="100">
        <v>34872</v>
      </c>
      <c r="B1893" s="99">
        <v>699.63000499999998</v>
      </c>
      <c r="C1893" s="99">
        <v>699.63000499999998</v>
      </c>
      <c r="D1893" s="99">
        <v>699.63000499999998</v>
      </c>
      <c r="E1893" s="99">
        <v>699.63000499999998</v>
      </c>
      <c r="F1893" s="99">
        <v>699.63000499999998</v>
      </c>
      <c r="G1893" s="99">
        <v>0</v>
      </c>
    </row>
    <row r="1894" spans="1:7" x14ac:dyDescent="0.2">
      <c r="A1894" s="100">
        <v>34873</v>
      </c>
      <c r="B1894" s="99">
        <v>697.919983</v>
      </c>
      <c r="C1894" s="99">
        <v>697.919983</v>
      </c>
      <c r="D1894" s="99">
        <v>697.919983</v>
      </c>
      <c r="E1894" s="99">
        <v>697.919983</v>
      </c>
      <c r="F1894" s="99">
        <v>697.919983</v>
      </c>
      <c r="G1894" s="99">
        <v>0</v>
      </c>
    </row>
    <row r="1895" spans="1:7" x14ac:dyDescent="0.2">
      <c r="A1895" s="100">
        <v>34876</v>
      </c>
      <c r="B1895" s="99">
        <v>690.84002699999996</v>
      </c>
      <c r="C1895" s="99">
        <v>690.84002699999996</v>
      </c>
      <c r="D1895" s="99">
        <v>690.84002699999996</v>
      </c>
      <c r="E1895" s="99">
        <v>690.84002699999996</v>
      </c>
      <c r="F1895" s="99">
        <v>690.84002699999996</v>
      </c>
      <c r="G1895" s="99">
        <v>0</v>
      </c>
    </row>
    <row r="1896" spans="1:7" x14ac:dyDescent="0.2">
      <c r="A1896" s="100">
        <v>34877</v>
      </c>
      <c r="B1896" s="99">
        <v>688.67999299999997</v>
      </c>
      <c r="C1896" s="99">
        <v>688.67999299999997</v>
      </c>
      <c r="D1896" s="99">
        <v>688.67999299999997</v>
      </c>
      <c r="E1896" s="99">
        <v>688.67999299999997</v>
      </c>
      <c r="F1896" s="99">
        <v>688.67999299999997</v>
      </c>
      <c r="G1896" s="99">
        <v>0</v>
      </c>
    </row>
    <row r="1897" spans="1:7" x14ac:dyDescent="0.2">
      <c r="A1897" s="100">
        <v>34878</v>
      </c>
      <c r="B1897" s="99">
        <v>691.89001499999995</v>
      </c>
      <c r="C1897" s="99">
        <v>691.89001499999995</v>
      </c>
      <c r="D1897" s="99">
        <v>691.89001499999995</v>
      </c>
      <c r="E1897" s="99">
        <v>691.89001499999995</v>
      </c>
      <c r="F1897" s="99">
        <v>691.89001499999995</v>
      </c>
      <c r="G1897" s="99">
        <v>0</v>
      </c>
    </row>
    <row r="1898" spans="1:7" x14ac:dyDescent="0.2">
      <c r="A1898" s="100">
        <v>34879</v>
      </c>
      <c r="B1898" s="99">
        <v>690.79998799999998</v>
      </c>
      <c r="C1898" s="99">
        <v>690.79998799999998</v>
      </c>
      <c r="D1898" s="99">
        <v>690.79998799999998</v>
      </c>
      <c r="E1898" s="99">
        <v>690.79998799999998</v>
      </c>
      <c r="F1898" s="99">
        <v>690.79998799999998</v>
      </c>
      <c r="G1898" s="99">
        <v>0</v>
      </c>
    </row>
    <row r="1899" spans="1:7" x14ac:dyDescent="0.2">
      <c r="A1899" s="100">
        <v>34880</v>
      </c>
      <c r="B1899" s="99">
        <v>692.07000700000003</v>
      </c>
      <c r="C1899" s="99">
        <v>692.07000700000003</v>
      </c>
      <c r="D1899" s="99">
        <v>692.07000700000003</v>
      </c>
      <c r="E1899" s="99">
        <v>692.07000700000003</v>
      </c>
      <c r="F1899" s="99">
        <v>692.07000700000003</v>
      </c>
      <c r="G1899" s="99">
        <v>0</v>
      </c>
    </row>
    <row r="1900" spans="1:7" x14ac:dyDescent="0.2">
      <c r="A1900" s="100">
        <v>34883</v>
      </c>
      <c r="B1900" s="99">
        <v>695.080017</v>
      </c>
      <c r="C1900" s="99">
        <v>695.080017</v>
      </c>
      <c r="D1900" s="99">
        <v>695.080017</v>
      </c>
      <c r="E1900" s="99">
        <v>695.080017</v>
      </c>
      <c r="F1900" s="99">
        <v>695.080017</v>
      </c>
      <c r="G1900" s="99">
        <v>0</v>
      </c>
    </row>
    <row r="1901" spans="1:7" x14ac:dyDescent="0.2">
      <c r="A1901" s="100">
        <v>34885</v>
      </c>
      <c r="B1901" s="99">
        <v>695.40997300000004</v>
      </c>
      <c r="C1901" s="99">
        <v>695.40997300000004</v>
      </c>
      <c r="D1901" s="99">
        <v>695.40997300000004</v>
      </c>
      <c r="E1901" s="99">
        <v>695.40997300000004</v>
      </c>
      <c r="F1901" s="99">
        <v>695.40997300000004</v>
      </c>
      <c r="G1901" s="99">
        <v>0</v>
      </c>
    </row>
    <row r="1902" spans="1:7" x14ac:dyDescent="0.2">
      <c r="A1902" s="100">
        <v>34886</v>
      </c>
      <c r="B1902" s="99">
        <v>704.14001499999995</v>
      </c>
      <c r="C1902" s="99">
        <v>704.14001499999995</v>
      </c>
      <c r="D1902" s="99">
        <v>704.14001499999995</v>
      </c>
      <c r="E1902" s="99">
        <v>704.14001499999995</v>
      </c>
      <c r="F1902" s="99">
        <v>704.14001499999995</v>
      </c>
      <c r="G1902" s="99">
        <v>0</v>
      </c>
    </row>
    <row r="1903" spans="1:7" x14ac:dyDescent="0.2">
      <c r="A1903" s="100">
        <v>34887</v>
      </c>
      <c r="B1903" s="99">
        <v>707.28002900000001</v>
      </c>
      <c r="C1903" s="99">
        <v>707.28002900000001</v>
      </c>
      <c r="D1903" s="99">
        <v>707.28002900000001</v>
      </c>
      <c r="E1903" s="99">
        <v>707.28002900000001</v>
      </c>
      <c r="F1903" s="99">
        <v>707.28002900000001</v>
      </c>
      <c r="G1903" s="99">
        <v>0</v>
      </c>
    </row>
    <row r="1904" spans="1:7" x14ac:dyDescent="0.2">
      <c r="A1904" s="100">
        <v>34890</v>
      </c>
      <c r="B1904" s="99">
        <v>708.330017</v>
      </c>
      <c r="C1904" s="99">
        <v>708.330017</v>
      </c>
      <c r="D1904" s="99">
        <v>708.330017</v>
      </c>
      <c r="E1904" s="99">
        <v>708.330017</v>
      </c>
      <c r="F1904" s="99">
        <v>708.330017</v>
      </c>
      <c r="G1904" s="99">
        <v>0</v>
      </c>
    </row>
    <row r="1905" spans="1:7" x14ac:dyDescent="0.2">
      <c r="A1905" s="100">
        <v>34891</v>
      </c>
      <c r="B1905" s="99">
        <v>705.28002900000001</v>
      </c>
      <c r="C1905" s="99">
        <v>705.28002900000001</v>
      </c>
      <c r="D1905" s="99">
        <v>705.28002900000001</v>
      </c>
      <c r="E1905" s="99">
        <v>705.28002900000001</v>
      </c>
      <c r="F1905" s="99">
        <v>705.28002900000001</v>
      </c>
      <c r="G1905" s="99">
        <v>0</v>
      </c>
    </row>
    <row r="1906" spans="1:7" x14ac:dyDescent="0.2">
      <c r="A1906" s="100">
        <v>34892</v>
      </c>
      <c r="B1906" s="99">
        <v>713.09997599999997</v>
      </c>
      <c r="C1906" s="99">
        <v>713.09997599999997</v>
      </c>
      <c r="D1906" s="99">
        <v>713.09997599999997</v>
      </c>
      <c r="E1906" s="99">
        <v>713.09997599999997</v>
      </c>
      <c r="F1906" s="99">
        <v>713.09997599999997</v>
      </c>
      <c r="G1906" s="99">
        <v>0</v>
      </c>
    </row>
    <row r="1907" spans="1:7" x14ac:dyDescent="0.2">
      <c r="A1907" s="100">
        <v>34893</v>
      </c>
      <c r="B1907" s="99">
        <v>713.26000999999997</v>
      </c>
      <c r="C1907" s="99">
        <v>713.26000999999997</v>
      </c>
      <c r="D1907" s="99">
        <v>713.26000999999997</v>
      </c>
      <c r="E1907" s="99">
        <v>713.26000999999997</v>
      </c>
      <c r="F1907" s="99">
        <v>713.26000999999997</v>
      </c>
      <c r="G1907" s="99">
        <v>0</v>
      </c>
    </row>
    <row r="1908" spans="1:7" x14ac:dyDescent="0.2">
      <c r="A1908" s="100">
        <v>34894</v>
      </c>
      <c r="B1908" s="99">
        <v>711.84997599999997</v>
      </c>
      <c r="C1908" s="99">
        <v>711.84997599999997</v>
      </c>
      <c r="D1908" s="99">
        <v>711.84997599999997</v>
      </c>
      <c r="E1908" s="99">
        <v>711.84997599999997</v>
      </c>
      <c r="F1908" s="99">
        <v>711.84997599999997</v>
      </c>
      <c r="G1908" s="99">
        <v>0</v>
      </c>
    </row>
    <row r="1909" spans="1:7" x14ac:dyDescent="0.2">
      <c r="A1909" s="100">
        <v>34897</v>
      </c>
      <c r="B1909" s="99">
        <v>715.45001200000002</v>
      </c>
      <c r="C1909" s="99">
        <v>715.45001200000002</v>
      </c>
      <c r="D1909" s="99">
        <v>715.45001200000002</v>
      </c>
      <c r="E1909" s="99">
        <v>715.45001200000002</v>
      </c>
      <c r="F1909" s="99">
        <v>715.45001200000002</v>
      </c>
      <c r="G1909" s="99">
        <v>0</v>
      </c>
    </row>
    <row r="1910" spans="1:7" x14ac:dyDescent="0.2">
      <c r="A1910" s="100">
        <v>34898</v>
      </c>
      <c r="B1910" s="99">
        <v>710.09997599999997</v>
      </c>
      <c r="C1910" s="99">
        <v>710.09997599999997</v>
      </c>
      <c r="D1910" s="99">
        <v>710.09997599999997</v>
      </c>
      <c r="E1910" s="99">
        <v>710.09997599999997</v>
      </c>
      <c r="F1910" s="99">
        <v>710.09997599999997</v>
      </c>
      <c r="G1910" s="99">
        <v>0</v>
      </c>
    </row>
    <row r="1911" spans="1:7" x14ac:dyDescent="0.2">
      <c r="A1911" s="100">
        <v>34899</v>
      </c>
      <c r="B1911" s="99">
        <v>700.65997300000004</v>
      </c>
      <c r="C1911" s="99">
        <v>700.65997300000004</v>
      </c>
      <c r="D1911" s="99">
        <v>700.65997300000004</v>
      </c>
      <c r="E1911" s="99">
        <v>700.65997300000004</v>
      </c>
      <c r="F1911" s="99">
        <v>700.65997300000004</v>
      </c>
      <c r="G1911" s="99">
        <v>0</v>
      </c>
    </row>
    <row r="1912" spans="1:7" x14ac:dyDescent="0.2">
      <c r="A1912" s="100">
        <v>34900</v>
      </c>
      <c r="B1912" s="99">
        <v>703.92999299999997</v>
      </c>
      <c r="C1912" s="99">
        <v>703.92999299999997</v>
      </c>
      <c r="D1912" s="99">
        <v>703.92999299999997</v>
      </c>
      <c r="E1912" s="99">
        <v>703.92999299999997</v>
      </c>
      <c r="F1912" s="99">
        <v>703.92999299999997</v>
      </c>
      <c r="G1912" s="99">
        <v>0</v>
      </c>
    </row>
    <row r="1913" spans="1:7" x14ac:dyDescent="0.2">
      <c r="A1913" s="100">
        <v>34901</v>
      </c>
      <c r="B1913" s="99">
        <v>704.04998799999998</v>
      </c>
      <c r="C1913" s="99">
        <v>704.04998799999998</v>
      </c>
      <c r="D1913" s="99">
        <v>704.04998799999998</v>
      </c>
      <c r="E1913" s="99">
        <v>704.04998799999998</v>
      </c>
      <c r="F1913" s="99">
        <v>704.04998799999998</v>
      </c>
      <c r="G1913" s="99">
        <v>0</v>
      </c>
    </row>
    <row r="1914" spans="1:7" x14ac:dyDescent="0.2">
      <c r="A1914" s="100">
        <v>34904</v>
      </c>
      <c r="B1914" s="99">
        <v>707.86999500000002</v>
      </c>
      <c r="C1914" s="99">
        <v>707.86999500000002</v>
      </c>
      <c r="D1914" s="99">
        <v>707.86999500000002</v>
      </c>
      <c r="E1914" s="99">
        <v>707.86999500000002</v>
      </c>
      <c r="F1914" s="99">
        <v>707.86999500000002</v>
      </c>
      <c r="G1914" s="99">
        <v>0</v>
      </c>
    </row>
    <row r="1915" spans="1:7" x14ac:dyDescent="0.2">
      <c r="A1915" s="100">
        <v>34905</v>
      </c>
      <c r="B1915" s="99">
        <v>713.55999799999995</v>
      </c>
      <c r="C1915" s="99">
        <v>713.55999799999995</v>
      </c>
      <c r="D1915" s="99">
        <v>713.55999799999995</v>
      </c>
      <c r="E1915" s="99">
        <v>713.55999799999995</v>
      </c>
      <c r="F1915" s="99">
        <v>713.55999799999995</v>
      </c>
      <c r="G1915" s="99">
        <v>0</v>
      </c>
    </row>
    <row r="1916" spans="1:7" x14ac:dyDescent="0.2">
      <c r="A1916" s="100">
        <v>34906</v>
      </c>
      <c r="B1916" s="99">
        <v>714.25</v>
      </c>
      <c r="C1916" s="99">
        <v>714.25</v>
      </c>
      <c r="D1916" s="99">
        <v>714.25</v>
      </c>
      <c r="E1916" s="99">
        <v>714.25</v>
      </c>
      <c r="F1916" s="99">
        <v>714.25</v>
      </c>
      <c r="G1916" s="99">
        <v>0</v>
      </c>
    </row>
    <row r="1917" spans="1:7" x14ac:dyDescent="0.2">
      <c r="A1917" s="100">
        <v>34907</v>
      </c>
      <c r="B1917" s="99">
        <v>718.95001200000002</v>
      </c>
      <c r="C1917" s="99">
        <v>718.95001200000002</v>
      </c>
      <c r="D1917" s="99">
        <v>718.95001200000002</v>
      </c>
      <c r="E1917" s="99">
        <v>718.95001200000002</v>
      </c>
      <c r="F1917" s="99">
        <v>718.95001200000002</v>
      </c>
      <c r="G1917" s="99">
        <v>0</v>
      </c>
    </row>
    <row r="1918" spans="1:7" x14ac:dyDescent="0.2">
      <c r="A1918" s="100">
        <v>34908</v>
      </c>
      <c r="B1918" s="99">
        <v>716.07000700000003</v>
      </c>
      <c r="C1918" s="99">
        <v>716.07000700000003</v>
      </c>
      <c r="D1918" s="99">
        <v>716.07000700000003</v>
      </c>
      <c r="E1918" s="99">
        <v>716.07000700000003</v>
      </c>
      <c r="F1918" s="99">
        <v>716.07000700000003</v>
      </c>
      <c r="G1918" s="99">
        <v>0</v>
      </c>
    </row>
    <row r="1919" spans="1:7" x14ac:dyDescent="0.2">
      <c r="A1919" s="100">
        <v>34911</v>
      </c>
      <c r="B1919" s="99">
        <v>715.02002000000005</v>
      </c>
      <c r="C1919" s="99">
        <v>715.02002000000005</v>
      </c>
      <c r="D1919" s="99">
        <v>715.02002000000005</v>
      </c>
      <c r="E1919" s="99">
        <v>715.02002000000005</v>
      </c>
      <c r="F1919" s="99">
        <v>715.02002000000005</v>
      </c>
      <c r="G1919" s="99">
        <v>0</v>
      </c>
    </row>
    <row r="1920" spans="1:7" x14ac:dyDescent="0.2">
      <c r="A1920" s="100">
        <v>34912</v>
      </c>
      <c r="B1920" s="99">
        <v>711.95001200000002</v>
      </c>
      <c r="C1920" s="99">
        <v>711.95001200000002</v>
      </c>
      <c r="D1920" s="99">
        <v>711.95001200000002</v>
      </c>
      <c r="E1920" s="99">
        <v>711.95001200000002</v>
      </c>
      <c r="F1920" s="99">
        <v>711.95001200000002</v>
      </c>
      <c r="G1920" s="99">
        <v>0</v>
      </c>
    </row>
    <row r="1921" spans="1:7" x14ac:dyDescent="0.2">
      <c r="A1921" s="100">
        <v>34913</v>
      </c>
      <c r="B1921" s="99">
        <v>711.03002900000001</v>
      </c>
      <c r="C1921" s="99">
        <v>711.03002900000001</v>
      </c>
      <c r="D1921" s="99">
        <v>711.03002900000001</v>
      </c>
      <c r="E1921" s="99">
        <v>711.03002900000001</v>
      </c>
      <c r="F1921" s="99">
        <v>711.03002900000001</v>
      </c>
      <c r="G1921" s="99">
        <v>0</v>
      </c>
    </row>
    <row r="1922" spans="1:7" x14ac:dyDescent="0.2">
      <c r="A1922" s="100">
        <v>34914</v>
      </c>
      <c r="B1922" s="99">
        <v>711.15997300000004</v>
      </c>
      <c r="C1922" s="99">
        <v>711.15997300000004</v>
      </c>
      <c r="D1922" s="99">
        <v>711.15997300000004</v>
      </c>
      <c r="E1922" s="99">
        <v>711.15997300000004</v>
      </c>
      <c r="F1922" s="99">
        <v>711.15997300000004</v>
      </c>
      <c r="G1922" s="99">
        <v>0</v>
      </c>
    </row>
    <row r="1923" spans="1:7" x14ac:dyDescent="0.2">
      <c r="A1923" s="100">
        <v>34915</v>
      </c>
      <c r="B1923" s="99">
        <v>711.45001200000002</v>
      </c>
      <c r="C1923" s="99">
        <v>711.45001200000002</v>
      </c>
      <c r="D1923" s="99">
        <v>711.45001200000002</v>
      </c>
      <c r="E1923" s="99">
        <v>711.45001200000002</v>
      </c>
      <c r="F1923" s="99">
        <v>711.45001200000002</v>
      </c>
      <c r="G1923" s="99">
        <v>0</v>
      </c>
    </row>
    <row r="1924" spans="1:7" x14ac:dyDescent="0.2">
      <c r="A1924" s="100">
        <v>34918</v>
      </c>
      <c r="B1924" s="99">
        <v>712.90997300000004</v>
      </c>
      <c r="C1924" s="99">
        <v>712.90997300000004</v>
      </c>
      <c r="D1924" s="99">
        <v>712.90997300000004</v>
      </c>
      <c r="E1924" s="99">
        <v>712.90997300000004</v>
      </c>
      <c r="F1924" s="99">
        <v>712.90997300000004</v>
      </c>
      <c r="G1924" s="99">
        <v>0</v>
      </c>
    </row>
    <row r="1925" spans="1:7" x14ac:dyDescent="0.2">
      <c r="A1925" s="100">
        <v>34919</v>
      </c>
      <c r="B1925" s="99">
        <v>713.44000200000005</v>
      </c>
      <c r="C1925" s="99">
        <v>713.44000200000005</v>
      </c>
      <c r="D1925" s="99">
        <v>713.44000200000005</v>
      </c>
      <c r="E1925" s="99">
        <v>713.44000200000005</v>
      </c>
      <c r="F1925" s="99">
        <v>713.44000200000005</v>
      </c>
      <c r="G1925" s="99">
        <v>0</v>
      </c>
    </row>
    <row r="1926" spans="1:7" x14ac:dyDescent="0.2">
      <c r="A1926" s="100">
        <v>34920</v>
      </c>
      <c r="B1926" s="99">
        <v>712.67999299999997</v>
      </c>
      <c r="C1926" s="99">
        <v>712.67999299999997</v>
      </c>
      <c r="D1926" s="99">
        <v>712.67999299999997</v>
      </c>
      <c r="E1926" s="99">
        <v>712.67999299999997</v>
      </c>
      <c r="F1926" s="99">
        <v>712.67999299999997</v>
      </c>
      <c r="G1926" s="99">
        <v>0</v>
      </c>
    </row>
    <row r="1927" spans="1:7" x14ac:dyDescent="0.2">
      <c r="A1927" s="100">
        <v>34921</v>
      </c>
      <c r="B1927" s="99">
        <v>709.98999000000003</v>
      </c>
      <c r="C1927" s="99">
        <v>709.98999000000003</v>
      </c>
      <c r="D1927" s="99">
        <v>709.98999000000003</v>
      </c>
      <c r="E1927" s="99">
        <v>709.98999000000003</v>
      </c>
      <c r="F1927" s="99">
        <v>709.98999000000003</v>
      </c>
      <c r="G1927" s="99">
        <v>0</v>
      </c>
    </row>
    <row r="1928" spans="1:7" x14ac:dyDescent="0.2">
      <c r="A1928" s="100">
        <v>34922</v>
      </c>
      <c r="B1928" s="99">
        <v>707.14001499999995</v>
      </c>
      <c r="C1928" s="99">
        <v>707.14001499999995</v>
      </c>
      <c r="D1928" s="99">
        <v>707.14001499999995</v>
      </c>
      <c r="E1928" s="99">
        <v>707.14001499999995</v>
      </c>
      <c r="F1928" s="99">
        <v>707.14001499999995</v>
      </c>
      <c r="G1928" s="99">
        <v>0</v>
      </c>
    </row>
    <row r="1929" spans="1:7" x14ac:dyDescent="0.2">
      <c r="A1929" s="100">
        <v>34925</v>
      </c>
      <c r="B1929" s="99">
        <v>713.09997599999997</v>
      </c>
      <c r="C1929" s="99">
        <v>713.09997599999997</v>
      </c>
      <c r="D1929" s="99">
        <v>713.09997599999997</v>
      </c>
      <c r="E1929" s="99">
        <v>713.09997599999997</v>
      </c>
      <c r="F1929" s="99">
        <v>713.09997599999997</v>
      </c>
      <c r="G1929" s="99">
        <v>0</v>
      </c>
    </row>
    <row r="1930" spans="1:7" x14ac:dyDescent="0.2">
      <c r="A1930" s="100">
        <v>34926</v>
      </c>
      <c r="B1930" s="99">
        <v>711.71002199999998</v>
      </c>
      <c r="C1930" s="99">
        <v>711.71002199999998</v>
      </c>
      <c r="D1930" s="99">
        <v>711.71002199999998</v>
      </c>
      <c r="E1930" s="99">
        <v>711.71002199999998</v>
      </c>
      <c r="F1930" s="99">
        <v>711.71002199999998</v>
      </c>
      <c r="G1930" s="99">
        <v>0</v>
      </c>
    </row>
    <row r="1931" spans="1:7" x14ac:dyDescent="0.2">
      <c r="A1931" s="100">
        <v>34927</v>
      </c>
      <c r="B1931" s="99">
        <v>713.669983</v>
      </c>
      <c r="C1931" s="99">
        <v>713.669983</v>
      </c>
      <c r="D1931" s="99">
        <v>713.669983</v>
      </c>
      <c r="E1931" s="99">
        <v>713.669983</v>
      </c>
      <c r="F1931" s="99">
        <v>713.669983</v>
      </c>
      <c r="G1931" s="99">
        <v>0</v>
      </c>
    </row>
    <row r="1932" spans="1:7" x14ac:dyDescent="0.2">
      <c r="A1932" s="100">
        <v>34928</v>
      </c>
      <c r="B1932" s="99">
        <v>712.52002000000005</v>
      </c>
      <c r="C1932" s="99">
        <v>712.52002000000005</v>
      </c>
      <c r="D1932" s="99">
        <v>712.52002000000005</v>
      </c>
      <c r="E1932" s="99">
        <v>712.52002000000005</v>
      </c>
      <c r="F1932" s="99">
        <v>712.52002000000005</v>
      </c>
      <c r="G1932" s="99">
        <v>0</v>
      </c>
    </row>
    <row r="1933" spans="1:7" x14ac:dyDescent="0.2">
      <c r="A1933" s="100">
        <v>34929</v>
      </c>
      <c r="B1933" s="99">
        <v>712.82000700000003</v>
      </c>
      <c r="C1933" s="99">
        <v>712.82000700000003</v>
      </c>
      <c r="D1933" s="99">
        <v>712.82000700000003</v>
      </c>
      <c r="E1933" s="99">
        <v>712.82000700000003</v>
      </c>
      <c r="F1933" s="99">
        <v>712.82000700000003</v>
      </c>
      <c r="G1933" s="99">
        <v>0</v>
      </c>
    </row>
    <row r="1934" spans="1:7" x14ac:dyDescent="0.2">
      <c r="A1934" s="100">
        <v>34932</v>
      </c>
      <c r="B1934" s="99">
        <v>711.44000200000005</v>
      </c>
      <c r="C1934" s="99">
        <v>711.44000200000005</v>
      </c>
      <c r="D1934" s="99">
        <v>711.44000200000005</v>
      </c>
      <c r="E1934" s="99">
        <v>711.44000200000005</v>
      </c>
      <c r="F1934" s="99">
        <v>711.44000200000005</v>
      </c>
      <c r="G1934" s="99">
        <v>0</v>
      </c>
    </row>
    <row r="1935" spans="1:7" x14ac:dyDescent="0.2">
      <c r="A1935" s="100">
        <v>34933</v>
      </c>
      <c r="B1935" s="99">
        <v>713.27002000000005</v>
      </c>
      <c r="C1935" s="99">
        <v>713.27002000000005</v>
      </c>
      <c r="D1935" s="99">
        <v>713.27002000000005</v>
      </c>
      <c r="E1935" s="99">
        <v>713.27002000000005</v>
      </c>
      <c r="F1935" s="99">
        <v>713.27002000000005</v>
      </c>
      <c r="G1935" s="99">
        <v>0</v>
      </c>
    </row>
    <row r="1936" spans="1:7" x14ac:dyDescent="0.2">
      <c r="A1936" s="100">
        <v>34934</v>
      </c>
      <c r="B1936" s="99">
        <v>710.34002699999996</v>
      </c>
      <c r="C1936" s="99">
        <v>710.34002699999996</v>
      </c>
      <c r="D1936" s="99">
        <v>710.34002699999996</v>
      </c>
      <c r="E1936" s="99">
        <v>710.34002699999996</v>
      </c>
      <c r="F1936" s="99">
        <v>710.34002699999996</v>
      </c>
      <c r="G1936" s="99">
        <v>0</v>
      </c>
    </row>
    <row r="1937" spans="1:7" x14ac:dyDescent="0.2">
      <c r="A1937" s="100">
        <v>34935</v>
      </c>
      <c r="B1937" s="99">
        <v>710.77002000000005</v>
      </c>
      <c r="C1937" s="99">
        <v>710.77002000000005</v>
      </c>
      <c r="D1937" s="99">
        <v>710.77002000000005</v>
      </c>
      <c r="E1937" s="99">
        <v>710.77002000000005</v>
      </c>
      <c r="F1937" s="99">
        <v>710.77002000000005</v>
      </c>
      <c r="G1937" s="99">
        <v>0</v>
      </c>
    </row>
    <row r="1938" spans="1:7" x14ac:dyDescent="0.2">
      <c r="A1938" s="100">
        <v>34936</v>
      </c>
      <c r="B1938" s="99">
        <v>714.15002400000003</v>
      </c>
      <c r="C1938" s="99">
        <v>714.15002400000003</v>
      </c>
      <c r="D1938" s="99">
        <v>714.15002400000003</v>
      </c>
      <c r="E1938" s="99">
        <v>714.15002400000003</v>
      </c>
      <c r="F1938" s="99">
        <v>714.15002400000003</v>
      </c>
      <c r="G1938" s="99">
        <v>0</v>
      </c>
    </row>
    <row r="1939" spans="1:7" x14ac:dyDescent="0.2">
      <c r="A1939" s="100">
        <v>34939</v>
      </c>
      <c r="B1939" s="99">
        <v>712.82000700000003</v>
      </c>
      <c r="C1939" s="99">
        <v>712.82000700000003</v>
      </c>
      <c r="D1939" s="99">
        <v>712.82000700000003</v>
      </c>
      <c r="E1939" s="99">
        <v>712.82000700000003</v>
      </c>
      <c r="F1939" s="99">
        <v>712.82000700000003</v>
      </c>
      <c r="G1939" s="99">
        <v>0</v>
      </c>
    </row>
    <row r="1940" spans="1:7" x14ac:dyDescent="0.2">
      <c r="A1940" s="100">
        <v>34940</v>
      </c>
      <c r="B1940" s="99">
        <v>714.13000499999998</v>
      </c>
      <c r="C1940" s="99">
        <v>714.13000499999998</v>
      </c>
      <c r="D1940" s="99">
        <v>714.13000499999998</v>
      </c>
      <c r="E1940" s="99">
        <v>714.13000499999998</v>
      </c>
      <c r="F1940" s="99">
        <v>714.13000499999998</v>
      </c>
      <c r="G1940" s="99">
        <v>0</v>
      </c>
    </row>
    <row r="1941" spans="1:7" x14ac:dyDescent="0.2">
      <c r="A1941" s="100">
        <v>34941</v>
      </c>
      <c r="B1941" s="99">
        <v>715.53997800000002</v>
      </c>
      <c r="C1941" s="99">
        <v>715.53997800000002</v>
      </c>
      <c r="D1941" s="99">
        <v>715.53997800000002</v>
      </c>
      <c r="E1941" s="99">
        <v>715.53997800000002</v>
      </c>
      <c r="F1941" s="99">
        <v>715.53997800000002</v>
      </c>
      <c r="G1941" s="99">
        <v>0</v>
      </c>
    </row>
    <row r="1942" spans="1:7" x14ac:dyDescent="0.2">
      <c r="A1942" s="100">
        <v>34942</v>
      </c>
      <c r="B1942" s="99">
        <v>716.82000700000003</v>
      </c>
      <c r="C1942" s="99">
        <v>716.82000700000003</v>
      </c>
      <c r="D1942" s="99">
        <v>716.82000700000003</v>
      </c>
      <c r="E1942" s="99">
        <v>716.82000700000003</v>
      </c>
      <c r="F1942" s="99">
        <v>716.82000700000003</v>
      </c>
      <c r="G1942" s="99">
        <v>0</v>
      </c>
    </row>
    <row r="1943" spans="1:7" x14ac:dyDescent="0.2">
      <c r="A1943" s="100">
        <v>34943</v>
      </c>
      <c r="B1943" s="99">
        <v>719.34002699999996</v>
      </c>
      <c r="C1943" s="99">
        <v>719.34002699999996</v>
      </c>
      <c r="D1943" s="99">
        <v>719.34002699999996</v>
      </c>
      <c r="E1943" s="99">
        <v>719.34002699999996</v>
      </c>
      <c r="F1943" s="99">
        <v>719.34002699999996</v>
      </c>
      <c r="G1943" s="99">
        <v>0</v>
      </c>
    </row>
    <row r="1944" spans="1:7" x14ac:dyDescent="0.2">
      <c r="A1944" s="100">
        <v>34947</v>
      </c>
      <c r="B1944" s="99">
        <v>726.26000999999997</v>
      </c>
      <c r="C1944" s="99">
        <v>726.26000999999997</v>
      </c>
      <c r="D1944" s="99">
        <v>726.26000999999997</v>
      </c>
      <c r="E1944" s="99">
        <v>726.26000999999997</v>
      </c>
      <c r="F1944" s="99">
        <v>726.26000999999997</v>
      </c>
      <c r="G1944" s="99">
        <v>0</v>
      </c>
    </row>
    <row r="1945" spans="1:7" x14ac:dyDescent="0.2">
      <c r="A1945" s="100">
        <v>34948</v>
      </c>
      <c r="B1945" s="99">
        <v>727.67999299999997</v>
      </c>
      <c r="C1945" s="99">
        <v>727.67999299999997</v>
      </c>
      <c r="D1945" s="99">
        <v>727.67999299999997</v>
      </c>
      <c r="E1945" s="99">
        <v>727.67999299999997</v>
      </c>
      <c r="F1945" s="99">
        <v>727.67999299999997</v>
      </c>
      <c r="G1945" s="99">
        <v>0</v>
      </c>
    </row>
    <row r="1946" spans="1:7" x14ac:dyDescent="0.2">
      <c r="A1946" s="100">
        <v>34949</v>
      </c>
      <c r="B1946" s="99">
        <v>727.88000499999998</v>
      </c>
      <c r="C1946" s="99">
        <v>727.88000499999998</v>
      </c>
      <c r="D1946" s="99">
        <v>727.88000499999998</v>
      </c>
      <c r="E1946" s="99">
        <v>727.88000499999998</v>
      </c>
      <c r="F1946" s="99">
        <v>727.88000499999998</v>
      </c>
      <c r="G1946" s="99">
        <v>0</v>
      </c>
    </row>
    <row r="1947" spans="1:7" x14ac:dyDescent="0.2">
      <c r="A1947" s="100">
        <v>34950</v>
      </c>
      <c r="B1947" s="99">
        <v>730.94000200000005</v>
      </c>
      <c r="C1947" s="99">
        <v>730.94000200000005</v>
      </c>
      <c r="D1947" s="99">
        <v>730.94000200000005</v>
      </c>
      <c r="E1947" s="99">
        <v>730.94000200000005</v>
      </c>
      <c r="F1947" s="99">
        <v>730.94000200000005</v>
      </c>
      <c r="G1947" s="99">
        <v>0</v>
      </c>
    </row>
    <row r="1948" spans="1:7" x14ac:dyDescent="0.2">
      <c r="A1948" s="100">
        <v>34953</v>
      </c>
      <c r="B1948" s="99">
        <v>732.53997800000002</v>
      </c>
      <c r="C1948" s="99">
        <v>732.53997800000002</v>
      </c>
      <c r="D1948" s="99">
        <v>732.53997800000002</v>
      </c>
      <c r="E1948" s="99">
        <v>732.53997800000002</v>
      </c>
      <c r="F1948" s="99">
        <v>732.53997800000002</v>
      </c>
      <c r="G1948" s="99">
        <v>0</v>
      </c>
    </row>
    <row r="1949" spans="1:7" x14ac:dyDescent="0.2">
      <c r="A1949" s="100">
        <v>34954</v>
      </c>
      <c r="B1949" s="99">
        <v>735.86999500000002</v>
      </c>
      <c r="C1949" s="99">
        <v>735.86999500000002</v>
      </c>
      <c r="D1949" s="99">
        <v>735.86999500000002</v>
      </c>
      <c r="E1949" s="99">
        <v>735.86999500000002</v>
      </c>
      <c r="F1949" s="99">
        <v>735.86999500000002</v>
      </c>
      <c r="G1949" s="99">
        <v>0</v>
      </c>
    </row>
    <row r="1950" spans="1:7" x14ac:dyDescent="0.2">
      <c r="A1950" s="100">
        <v>34955</v>
      </c>
      <c r="B1950" s="99">
        <v>739.10998500000005</v>
      </c>
      <c r="C1950" s="99">
        <v>739.10998500000005</v>
      </c>
      <c r="D1950" s="99">
        <v>739.10998500000005</v>
      </c>
      <c r="E1950" s="99">
        <v>739.10998500000005</v>
      </c>
      <c r="F1950" s="99">
        <v>739.10998500000005</v>
      </c>
      <c r="G1950" s="99">
        <v>0</v>
      </c>
    </row>
    <row r="1951" spans="1:7" x14ac:dyDescent="0.2">
      <c r="A1951" s="100">
        <v>34956</v>
      </c>
      <c r="B1951" s="99">
        <v>745.30999799999995</v>
      </c>
      <c r="C1951" s="99">
        <v>745.30999799999995</v>
      </c>
      <c r="D1951" s="99">
        <v>745.30999799999995</v>
      </c>
      <c r="E1951" s="99">
        <v>745.30999799999995</v>
      </c>
      <c r="F1951" s="99">
        <v>745.30999799999995</v>
      </c>
      <c r="G1951" s="99">
        <v>0</v>
      </c>
    </row>
    <row r="1952" spans="1:7" x14ac:dyDescent="0.2">
      <c r="A1952" s="100">
        <v>34957</v>
      </c>
      <c r="B1952" s="99">
        <v>744.97997999999995</v>
      </c>
      <c r="C1952" s="99">
        <v>744.97997999999995</v>
      </c>
      <c r="D1952" s="99">
        <v>744.97997999999995</v>
      </c>
      <c r="E1952" s="99">
        <v>744.97997999999995</v>
      </c>
      <c r="F1952" s="99">
        <v>744.97997999999995</v>
      </c>
      <c r="G1952" s="99">
        <v>0</v>
      </c>
    </row>
    <row r="1953" spans="1:7" x14ac:dyDescent="0.2">
      <c r="A1953" s="100">
        <v>34960</v>
      </c>
      <c r="B1953" s="99">
        <v>744.5</v>
      </c>
      <c r="C1953" s="99">
        <v>744.5</v>
      </c>
      <c r="D1953" s="99">
        <v>744.5</v>
      </c>
      <c r="E1953" s="99">
        <v>744.5</v>
      </c>
      <c r="F1953" s="99">
        <v>744.5</v>
      </c>
      <c r="G1953" s="99">
        <v>0</v>
      </c>
    </row>
    <row r="1954" spans="1:7" x14ac:dyDescent="0.2">
      <c r="A1954" s="100">
        <v>34961</v>
      </c>
      <c r="B1954" s="99">
        <v>746.34002699999996</v>
      </c>
      <c r="C1954" s="99">
        <v>746.34002699999996</v>
      </c>
      <c r="D1954" s="99">
        <v>746.34002699999996</v>
      </c>
      <c r="E1954" s="99">
        <v>746.34002699999996</v>
      </c>
      <c r="F1954" s="99">
        <v>746.34002699999996</v>
      </c>
      <c r="G1954" s="99">
        <v>0</v>
      </c>
    </row>
    <row r="1955" spans="1:7" x14ac:dyDescent="0.2">
      <c r="A1955" s="100">
        <v>34962</v>
      </c>
      <c r="B1955" s="99">
        <v>749.65997300000004</v>
      </c>
      <c r="C1955" s="99">
        <v>749.65997300000004</v>
      </c>
      <c r="D1955" s="99">
        <v>749.65997300000004</v>
      </c>
      <c r="E1955" s="99">
        <v>749.65997300000004</v>
      </c>
      <c r="F1955" s="99">
        <v>749.65997300000004</v>
      </c>
      <c r="G1955" s="99">
        <v>0</v>
      </c>
    </row>
    <row r="1956" spans="1:7" x14ac:dyDescent="0.2">
      <c r="A1956" s="100">
        <v>34963</v>
      </c>
      <c r="B1956" s="99">
        <v>744.88000499999998</v>
      </c>
      <c r="C1956" s="99">
        <v>744.88000499999998</v>
      </c>
      <c r="D1956" s="99">
        <v>744.88000499999998</v>
      </c>
      <c r="E1956" s="99">
        <v>744.88000499999998</v>
      </c>
      <c r="F1956" s="99">
        <v>744.88000499999998</v>
      </c>
      <c r="G1956" s="99">
        <v>0</v>
      </c>
    </row>
    <row r="1957" spans="1:7" x14ac:dyDescent="0.2">
      <c r="A1957" s="100">
        <v>34964</v>
      </c>
      <c r="B1957" s="99">
        <v>743.26000999999997</v>
      </c>
      <c r="C1957" s="99">
        <v>743.26000999999997</v>
      </c>
      <c r="D1957" s="99">
        <v>743.26000999999997</v>
      </c>
      <c r="E1957" s="99">
        <v>743.26000999999997</v>
      </c>
      <c r="F1957" s="99">
        <v>743.26000999999997</v>
      </c>
      <c r="G1957" s="99">
        <v>0</v>
      </c>
    </row>
    <row r="1958" spans="1:7" x14ac:dyDescent="0.2">
      <c r="A1958" s="100">
        <v>34967</v>
      </c>
      <c r="B1958" s="99">
        <v>743.35998500000005</v>
      </c>
      <c r="C1958" s="99">
        <v>743.35998500000005</v>
      </c>
      <c r="D1958" s="99">
        <v>743.35998500000005</v>
      </c>
      <c r="E1958" s="99">
        <v>743.35998500000005</v>
      </c>
      <c r="F1958" s="99">
        <v>743.35998500000005</v>
      </c>
      <c r="G1958" s="99">
        <v>0</v>
      </c>
    </row>
    <row r="1959" spans="1:7" x14ac:dyDescent="0.2">
      <c r="A1959" s="100">
        <v>34968</v>
      </c>
      <c r="B1959" s="99">
        <v>742.84997599999997</v>
      </c>
      <c r="C1959" s="99">
        <v>742.84997599999997</v>
      </c>
      <c r="D1959" s="99">
        <v>742.84997599999997</v>
      </c>
      <c r="E1959" s="99">
        <v>742.84997599999997</v>
      </c>
      <c r="F1959" s="99">
        <v>742.84997599999997</v>
      </c>
      <c r="G1959" s="99">
        <v>0</v>
      </c>
    </row>
    <row r="1960" spans="1:7" x14ac:dyDescent="0.2">
      <c r="A1960" s="100">
        <v>34969</v>
      </c>
      <c r="B1960" s="99">
        <v>742.73999000000003</v>
      </c>
      <c r="C1960" s="99">
        <v>742.73999000000003</v>
      </c>
      <c r="D1960" s="99">
        <v>742.73999000000003</v>
      </c>
      <c r="E1960" s="99">
        <v>742.73999000000003</v>
      </c>
      <c r="F1960" s="99">
        <v>742.73999000000003</v>
      </c>
      <c r="G1960" s="99">
        <v>0</v>
      </c>
    </row>
    <row r="1961" spans="1:7" x14ac:dyDescent="0.2">
      <c r="A1961" s="100">
        <v>34970</v>
      </c>
      <c r="B1961" s="99">
        <v>748.92999299999997</v>
      </c>
      <c r="C1961" s="99">
        <v>748.92999299999997</v>
      </c>
      <c r="D1961" s="99">
        <v>748.92999299999997</v>
      </c>
      <c r="E1961" s="99">
        <v>748.92999299999997</v>
      </c>
      <c r="F1961" s="99">
        <v>748.92999299999997</v>
      </c>
      <c r="G1961" s="99">
        <v>0</v>
      </c>
    </row>
    <row r="1962" spans="1:7" x14ac:dyDescent="0.2">
      <c r="A1962" s="100">
        <v>34971</v>
      </c>
      <c r="B1962" s="99">
        <v>747.07000700000003</v>
      </c>
      <c r="C1962" s="99">
        <v>747.07000700000003</v>
      </c>
      <c r="D1962" s="99">
        <v>747.07000700000003</v>
      </c>
      <c r="E1962" s="99">
        <v>747.07000700000003</v>
      </c>
      <c r="F1962" s="99">
        <v>747.07000700000003</v>
      </c>
      <c r="G1962" s="99">
        <v>0</v>
      </c>
    </row>
    <row r="1963" spans="1:7" x14ac:dyDescent="0.2">
      <c r="A1963" s="100">
        <v>34974</v>
      </c>
      <c r="B1963" s="99">
        <v>743.65002400000003</v>
      </c>
      <c r="C1963" s="99">
        <v>743.65002400000003</v>
      </c>
      <c r="D1963" s="99">
        <v>743.65002400000003</v>
      </c>
      <c r="E1963" s="99">
        <v>743.65002400000003</v>
      </c>
      <c r="F1963" s="99">
        <v>743.65002400000003</v>
      </c>
      <c r="G1963" s="99">
        <v>0</v>
      </c>
    </row>
    <row r="1964" spans="1:7" x14ac:dyDescent="0.2">
      <c r="A1964" s="100">
        <v>34975</v>
      </c>
      <c r="B1964" s="99">
        <v>744.46997099999999</v>
      </c>
      <c r="C1964" s="99">
        <v>744.46997099999999</v>
      </c>
      <c r="D1964" s="99">
        <v>744.46997099999999</v>
      </c>
      <c r="E1964" s="99">
        <v>744.46997099999999</v>
      </c>
      <c r="F1964" s="99">
        <v>744.46997099999999</v>
      </c>
      <c r="G1964" s="99">
        <v>0</v>
      </c>
    </row>
    <row r="1965" spans="1:7" x14ac:dyDescent="0.2">
      <c r="A1965" s="100">
        <v>34976</v>
      </c>
      <c r="B1965" s="99">
        <v>743.47997999999995</v>
      </c>
      <c r="C1965" s="99">
        <v>743.47997999999995</v>
      </c>
      <c r="D1965" s="99">
        <v>743.47997999999995</v>
      </c>
      <c r="E1965" s="99">
        <v>743.47997999999995</v>
      </c>
      <c r="F1965" s="99">
        <v>743.47997999999995</v>
      </c>
      <c r="G1965" s="99">
        <v>0</v>
      </c>
    </row>
    <row r="1966" spans="1:7" x14ac:dyDescent="0.2">
      <c r="A1966" s="100">
        <v>34977</v>
      </c>
      <c r="B1966" s="99">
        <v>745.21997099999999</v>
      </c>
      <c r="C1966" s="99">
        <v>745.21997099999999</v>
      </c>
      <c r="D1966" s="99">
        <v>745.21997099999999</v>
      </c>
      <c r="E1966" s="99">
        <v>745.21997099999999</v>
      </c>
      <c r="F1966" s="99">
        <v>745.21997099999999</v>
      </c>
      <c r="G1966" s="99">
        <v>0</v>
      </c>
    </row>
    <row r="1967" spans="1:7" x14ac:dyDescent="0.2">
      <c r="A1967" s="100">
        <v>34978</v>
      </c>
      <c r="B1967" s="99">
        <v>745.10998500000005</v>
      </c>
      <c r="C1967" s="99">
        <v>745.10998500000005</v>
      </c>
      <c r="D1967" s="99">
        <v>745.10998500000005</v>
      </c>
      <c r="E1967" s="99">
        <v>745.10998500000005</v>
      </c>
      <c r="F1967" s="99">
        <v>745.10998500000005</v>
      </c>
      <c r="G1967" s="99">
        <v>0</v>
      </c>
    </row>
    <row r="1968" spans="1:7" x14ac:dyDescent="0.2">
      <c r="A1968" s="100">
        <v>34981</v>
      </c>
      <c r="B1968" s="99">
        <v>739.84002699999996</v>
      </c>
      <c r="C1968" s="99">
        <v>739.84002699999996</v>
      </c>
      <c r="D1968" s="99">
        <v>739.84002699999996</v>
      </c>
      <c r="E1968" s="99">
        <v>739.84002699999996</v>
      </c>
      <c r="F1968" s="99">
        <v>739.84002699999996</v>
      </c>
      <c r="G1968" s="99">
        <v>0</v>
      </c>
    </row>
    <row r="1969" spans="1:7" x14ac:dyDescent="0.2">
      <c r="A1969" s="100">
        <v>34982</v>
      </c>
      <c r="B1969" s="99">
        <v>738.75</v>
      </c>
      <c r="C1969" s="99">
        <v>738.75</v>
      </c>
      <c r="D1969" s="99">
        <v>738.75</v>
      </c>
      <c r="E1969" s="99">
        <v>738.75</v>
      </c>
      <c r="F1969" s="99">
        <v>738.75</v>
      </c>
      <c r="G1969" s="99">
        <v>0</v>
      </c>
    </row>
    <row r="1970" spans="1:7" x14ac:dyDescent="0.2">
      <c r="A1970" s="100">
        <v>34983</v>
      </c>
      <c r="B1970" s="99">
        <v>741.34002699999996</v>
      </c>
      <c r="C1970" s="99">
        <v>741.34002699999996</v>
      </c>
      <c r="D1970" s="99">
        <v>741.34002699999996</v>
      </c>
      <c r="E1970" s="99">
        <v>741.34002699999996</v>
      </c>
      <c r="F1970" s="99">
        <v>741.34002699999996</v>
      </c>
      <c r="G1970" s="99">
        <v>0</v>
      </c>
    </row>
    <row r="1971" spans="1:7" x14ac:dyDescent="0.2">
      <c r="A1971" s="100">
        <v>34984</v>
      </c>
      <c r="B1971" s="99">
        <v>746.02002000000005</v>
      </c>
      <c r="C1971" s="99">
        <v>746.02002000000005</v>
      </c>
      <c r="D1971" s="99">
        <v>746.02002000000005</v>
      </c>
      <c r="E1971" s="99">
        <v>746.02002000000005</v>
      </c>
      <c r="F1971" s="99">
        <v>746.02002000000005</v>
      </c>
      <c r="G1971" s="99">
        <v>0</v>
      </c>
    </row>
    <row r="1972" spans="1:7" x14ac:dyDescent="0.2">
      <c r="A1972" s="100">
        <v>34985</v>
      </c>
      <c r="B1972" s="99">
        <v>747.82000700000003</v>
      </c>
      <c r="C1972" s="99">
        <v>747.82000700000003</v>
      </c>
      <c r="D1972" s="99">
        <v>747.82000700000003</v>
      </c>
      <c r="E1972" s="99">
        <v>747.82000700000003</v>
      </c>
      <c r="F1972" s="99">
        <v>747.82000700000003</v>
      </c>
      <c r="G1972" s="99">
        <v>0</v>
      </c>
    </row>
    <row r="1973" spans="1:7" x14ac:dyDescent="0.2">
      <c r="A1973" s="100">
        <v>34988</v>
      </c>
      <c r="B1973" s="99">
        <v>745.92999299999997</v>
      </c>
      <c r="C1973" s="99">
        <v>745.92999299999997</v>
      </c>
      <c r="D1973" s="99">
        <v>745.92999299999997</v>
      </c>
      <c r="E1973" s="99">
        <v>745.92999299999997</v>
      </c>
      <c r="F1973" s="99">
        <v>745.92999299999997</v>
      </c>
      <c r="G1973" s="99">
        <v>0</v>
      </c>
    </row>
    <row r="1974" spans="1:7" x14ac:dyDescent="0.2">
      <c r="A1974" s="100">
        <v>34989</v>
      </c>
      <c r="B1974" s="99">
        <v>750.72997999999995</v>
      </c>
      <c r="C1974" s="99">
        <v>750.72997999999995</v>
      </c>
      <c r="D1974" s="99">
        <v>750.72997999999995</v>
      </c>
      <c r="E1974" s="99">
        <v>750.72997999999995</v>
      </c>
      <c r="F1974" s="99">
        <v>750.72997999999995</v>
      </c>
      <c r="G1974" s="99">
        <v>0</v>
      </c>
    </row>
    <row r="1975" spans="1:7" x14ac:dyDescent="0.2">
      <c r="A1975" s="100">
        <v>34990</v>
      </c>
      <c r="B1975" s="99">
        <v>751.71002199999998</v>
      </c>
      <c r="C1975" s="99">
        <v>751.71002199999998</v>
      </c>
      <c r="D1975" s="99">
        <v>751.71002199999998</v>
      </c>
      <c r="E1975" s="99">
        <v>751.71002199999998</v>
      </c>
      <c r="F1975" s="99">
        <v>751.71002199999998</v>
      </c>
      <c r="G1975" s="99">
        <v>0</v>
      </c>
    </row>
    <row r="1976" spans="1:7" x14ac:dyDescent="0.2">
      <c r="A1976" s="100">
        <v>34991</v>
      </c>
      <c r="B1976" s="99">
        <v>755.830017</v>
      </c>
      <c r="C1976" s="99">
        <v>755.830017</v>
      </c>
      <c r="D1976" s="99">
        <v>755.830017</v>
      </c>
      <c r="E1976" s="99">
        <v>755.830017</v>
      </c>
      <c r="F1976" s="99">
        <v>755.830017</v>
      </c>
      <c r="G1976" s="99">
        <v>0</v>
      </c>
    </row>
    <row r="1977" spans="1:7" x14ac:dyDescent="0.2">
      <c r="A1977" s="100">
        <v>34992</v>
      </c>
      <c r="B1977" s="99">
        <v>751.76000999999997</v>
      </c>
      <c r="C1977" s="99">
        <v>751.76000999999997</v>
      </c>
      <c r="D1977" s="99">
        <v>751.76000999999997</v>
      </c>
      <c r="E1977" s="99">
        <v>751.76000999999997</v>
      </c>
      <c r="F1977" s="99">
        <v>751.76000999999997</v>
      </c>
      <c r="G1977" s="99">
        <v>0</v>
      </c>
    </row>
    <row r="1978" spans="1:7" x14ac:dyDescent="0.2">
      <c r="A1978" s="100">
        <v>34995</v>
      </c>
      <c r="B1978" s="99">
        <v>748.70001200000002</v>
      </c>
      <c r="C1978" s="99">
        <v>748.70001200000002</v>
      </c>
      <c r="D1978" s="99">
        <v>748.70001200000002</v>
      </c>
      <c r="E1978" s="99">
        <v>748.70001200000002</v>
      </c>
      <c r="F1978" s="99">
        <v>748.70001200000002</v>
      </c>
      <c r="G1978" s="99">
        <v>0</v>
      </c>
    </row>
    <row r="1979" spans="1:7" x14ac:dyDescent="0.2">
      <c r="A1979" s="100">
        <v>34996</v>
      </c>
      <c r="B1979" s="99">
        <v>750.59002699999996</v>
      </c>
      <c r="C1979" s="99">
        <v>750.59002699999996</v>
      </c>
      <c r="D1979" s="99">
        <v>750.59002699999996</v>
      </c>
      <c r="E1979" s="99">
        <v>750.59002699999996</v>
      </c>
      <c r="F1979" s="99">
        <v>750.59002699999996</v>
      </c>
      <c r="G1979" s="99">
        <v>0</v>
      </c>
    </row>
    <row r="1980" spans="1:7" x14ac:dyDescent="0.2">
      <c r="A1980" s="100">
        <v>34997</v>
      </c>
      <c r="B1980" s="99">
        <v>745.42999299999997</v>
      </c>
      <c r="C1980" s="99">
        <v>745.42999299999997</v>
      </c>
      <c r="D1980" s="99">
        <v>745.42999299999997</v>
      </c>
      <c r="E1980" s="99">
        <v>745.42999299999997</v>
      </c>
      <c r="F1980" s="99">
        <v>745.42999299999997</v>
      </c>
      <c r="G1980" s="99">
        <v>0</v>
      </c>
    </row>
    <row r="1981" spans="1:7" x14ac:dyDescent="0.2">
      <c r="A1981" s="100">
        <v>34998</v>
      </c>
      <c r="B1981" s="99">
        <v>738.10998500000005</v>
      </c>
      <c r="C1981" s="99">
        <v>738.10998500000005</v>
      </c>
      <c r="D1981" s="99">
        <v>738.10998500000005</v>
      </c>
      <c r="E1981" s="99">
        <v>738.10998500000005</v>
      </c>
      <c r="F1981" s="99">
        <v>738.10998500000005</v>
      </c>
      <c r="G1981" s="99">
        <v>0</v>
      </c>
    </row>
    <row r="1982" spans="1:7" x14ac:dyDescent="0.2">
      <c r="A1982" s="100">
        <v>34999</v>
      </c>
      <c r="B1982" s="99">
        <v>742</v>
      </c>
      <c r="C1982" s="99">
        <v>742</v>
      </c>
      <c r="D1982" s="99">
        <v>742</v>
      </c>
      <c r="E1982" s="99">
        <v>742</v>
      </c>
      <c r="F1982" s="99">
        <v>742</v>
      </c>
      <c r="G1982" s="99">
        <v>0</v>
      </c>
    </row>
    <row r="1983" spans="1:7" x14ac:dyDescent="0.2">
      <c r="A1983" s="100">
        <v>35002</v>
      </c>
      <c r="B1983" s="99">
        <v>746.63000499999998</v>
      </c>
      <c r="C1983" s="99">
        <v>746.63000499999998</v>
      </c>
      <c r="D1983" s="99">
        <v>746.63000499999998</v>
      </c>
      <c r="E1983" s="99">
        <v>746.63000499999998</v>
      </c>
      <c r="F1983" s="99">
        <v>746.63000499999998</v>
      </c>
      <c r="G1983" s="99">
        <v>0</v>
      </c>
    </row>
    <row r="1984" spans="1:7" x14ac:dyDescent="0.2">
      <c r="A1984" s="100">
        <v>35003</v>
      </c>
      <c r="B1984" s="99">
        <v>744.40002400000003</v>
      </c>
      <c r="C1984" s="99">
        <v>744.40002400000003</v>
      </c>
      <c r="D1984" s="99">
        <v>744.40002400000003</v>
      </c>
      <c r="E1984" s="99">
        <v>744.40002400000003</v>
      </c>
      <c r="F1984" s="99">
        <v>744.40002400000003</v>
      </c>
      <c r="G1984" s="99">
        <v>0</v>
      </c>
    </row>
    <row r="1985" spans="1:7" x14ac:dyDescent="0.2">
      <c r="A1985" s="100">
        <v>35004</v>
      </c>
      <c r="B1985" s="99">
        <v>748.01000999999997</v>
      </c>
      <c r="C1985" s="99">
        <v>748.01000999999997</v>
      </c>
      <c r="D1985" s="99">
        <v>748.01000999999997</v>
      </c>
      <c r="E1985" s="99">
        <v>748.01000999999997</v>
      </c>
      <c r="F1985" s="99">
        <v>748.01000999999997</v>
      </c>
      <c r="G1985" s="99">
        <v>0</v>
      </c>
    </row>
    <row r="1986" spans="1:7" x14ac:dyDescent="0.2">
      <c r="A1986" s="100">
        <v>35005</v>
      </c>
      <c r="B1986" s="99">
        <v>755.23999000000003</v>
      </c>
      <c r="C1986" s="99">
        <v>755.23999000000003</v>
      </c>
      <c r="D1986" s="99">
        <v>755.23999000000003</v>
      </c>
      <c r="E1986" s="99">
        <v>755.23999000000003</v>
      </c>
      <c r="F1986" s="99">
        <v>755.23999000000003</v>
      </c>
      <c r="G1986" s="99">
        <v>0</v>
      </c>
    </row>
    <row r="1987" spans="1:7" x14ac:dyDescent="0.2">
      <c r="A1987" s="100">
        <v>35006</v>
      </c>
      <c r="B1987" s="99">
        <v>756.36999500000002</v>
      </c>
      <c r="C1987" s="99">
        <v>756.36999500000002</v>
      </c>
      <c r="D1987" s="99">
        <v>756.36999500000002</v>
      </c>
      <c r="E1987" s="99">
        <v>756.36999500000002</v>
      </c>
      <c r="F1987" s="99">
        <v>756.36999500000002</v>
      </c>
      <c r="G1987" s="99">
        <v>0</v>
      </c>
    </row>
    <row r="1988" spans="1:7" x14ac:dyDescent="0.2">
      <c r="A1988" s="100">
        <v>35009</v>
      </c>
      <c r="B1988" s="99">
        <v>753.73999000000003</v>
      </c>
      <c r="C1988" s="99">
        <v>753.73999000000003</v>
      </c>
      <c r="D1988" s="99">
        <v>753.73999000000003</v>
      </c>
      <c r="E1988" s="99">
        <v>753.73999000000003</v>
      </c>
      <c r="F1988" s="99">
        <v>753.73999000000003</v>
      </c>
      <c r="G1988" s="99">
        <v>0</v>
      </c>
    </row>
    <row r="1989" spans="1:7" x14ac:dyDescent="0.2">
      <c r="A1989" s="100">
        <v>35010</v>
      </c>
      <c r="B1989" s="99">
        <v>751.03002900000001</v>
      </c>
      <c r="C1989" s="99">
        <v>751.03002900000001</v>
      </c>
      <c r="D1989" s="99">
        <v>751.03002900000001</v>
      </c>
      <c r="E1989" s="99">
        <v>751.03002900000001</v>
      </c>
      <c r="F1989" s="99">
        <v>751.03002900000001</v>
      </c>
      <c r="G1989" s="99">
        <v>0</v>
      </c>
    </row>
    <row r="1990" spans="1:7" x14ac:dyDescent="0.2">
      <c r="A1990" s="100">
        <v>35011</v>
      </c>
      <c r="B1990" s="99">
        <v>758.09997599999997</v>
      </c>
      <c r="C1990" s="99">
        <v>758.09997599999997</v>
      </c>
      <c r="D1990" s="99">
        <v>758.09997599999997</v>
      </c>
      <c r="E1990" s="99">
        <v>758.09997599999997</v>
      </c>
      <c r="F1990" s="99">
        <v>758.09997599999997</v>
      </c>
      <c r="G1990" s="99">
        <v>0</v>
      </c>
    </row>
    <row r="1991" spans="1:7" x14ac:dyDescent="0.2">
      <c r="A1991" s="100">
        <v>35012</v>
      </c>
      <c r="B1991" s="99">
        <v>760.30999799999995</v>
      </c>
      <c r="C1991" s="99">
        <v>760.30999799999995</v>
      </c>
      <c r="D1991" s="99">
        <v>760.30999799999995</v>
      </c>
      <c r="E1991" s="99">
        <v>760.30999799999995</v>
      </c>
      <c r="F1991" s="99">
        <v>760.30999799999995</v>
      </c>
      <c r="G1991" s="99">
        <v>0</v>
      </c>
    </row>
    <row r="1992" spans="1:7" x14ac:dyDescent="0.2">
      <c r="A1992" s="100">
        <v>35013</v>
      </c>
      <c r="B1992" s="99">
        <v>759.65997300000004</v>
      </c>
      <c r="C1992" s="99">
        <v>759.65997300000004</v>
      </c>
      <c r="D1992" s="99">
        <v>759.65997300000004</v>
      </c>
      <c r="E1992" s="99">
        <v>759.65997300000004</v>
      </c>
      <c r="F1992" s="99">
        <v>759.65997300000004</v>
      </c>
      <c r="G1992" s="99">
        <v>0</v>
      </c>
    </row>
    <row r="1993" spans="1:7" x14ac:dyDescent="0.2">
      <c r="A1993" s="100">
        <v>35016</v>
      </c>
      <c r="B1993" s="99">
        <v>759.26000999999997</v>
      </c>
      <c r="C1993" s="99">
        <v>759.26000999999997</v>
      </c>
      <c r="D1993" s="99">
        <v>759.26000999999997</v>
      </c>
      <c r="E1993" s="99">
        <v>759.26000999999997</v>
      </c>
      <c r="F1993" s="99">
        <v>759.26000999999997</v>
      </c>
      <c r="G1993" s="99">
        <v>0</v>
      </c>
    </row>
    <row r="1994" spans="1:7" x14ac:dyDescent="0.2">
      <c r="A1994" s="100">
        <v>35017</v>
      </c>
      <c r="B1994" s="99">
        <v>755.48999000000003</v>
      </c>
      <c r="C1994" s="99">
        <v>755.48999000000003</v>
      </c>
      <c r="D1994" s="99">
        <v>755.48999000000003</v>
      </c>
      <c r="E1994" s="99">
        <v>755.48999000000003</v>
      </c>
      <c r="F1994" s="99">
        <v>755.48999000000003</v>
      </c>
      <c r="G1994" s="99">
        <v>0</v>
      </c>
    </row>
    <row r="1995" spans="1:7" x14ac:dyDescent="0.2">
      <c r="A1995" s="100">
        <v>35018</v>
      </c>
      <c r="B1995" s="99">
        <v>761.669983</v>
      </c>
      <c r="C1995" s="99">
        <v>761.669983</v>
      </c>
      <c r="D1995" s="99">
        <v>761.669983</v>
      </c>
      <c r="E1995" s="99">
        <v>761.669983</v>
      </c>
      <c r="F1995" s="99">
        <v>761.669983</v>
      </c>
      <c r="G1995" s="99">
        <v>0</v>
      </c>
    </row>
    <row r="1996" spans="1:7" x14ac:dyDescent="0.2">
      <c r="A1996" s="100">
        <v>35019</v>
      </c>
      <c r="B1996" s="99">
        <v>766.05999799999995</v>
      </c>
      <c r="C1996" s="99">
        <v>766.05999799999995</v>
      </c>
      <c r="D1996" s="99">
        <v>766.05999799999995</v>
      </c>
      <c r="E1996" s="99">
        <v>766.05999799999995</v>
      </c>
      <c r="F1996" s="99">
        <v>766.05999799999995</v>
      </c>
      <c r="G1996" s="99">
        <v>0</v>
      </c>
    </row>
    <row r="1997" spans="1:7" x14ac:dyDescent="0.2">
      <c r="A1997" s="100">
        <v>35020</v>
      </c>
      <c r="B1997" s="99">
        <v>769.57000700000003</v>
      </c>
      <c r="C1997" s="99">
        <v>769.57000700000003</v>
      </c>
      <c r="D1997" s="99">
        <v>769.57000700000003</v>
      </c>
      <c r="E1997" s="99">
        <v>769.57000700000003</v>
      </c>
      <c r="F1997" s="99">
        <v>769.57000700000003</v>
      </c>
      <c r="G1997" s="99">
        <v>0</v>
      </c>
    </row>
    <row r="1998" spans="1:7" x14ac:dyDescent="0.2">
      <c r="A1998" s="100">
        <v>35023</v>
      </c>
      <c r="B1998" s="99">
        <v>765.55999799999995</v>
      </c>
      <c r="C1998" s="99">
        <v>765.55999799999995</v>
      </c>
      <c r="D1998" s="99">
        <v>765.55999799999995</v>
      </c>
      <c r="E1998" s="99">
        <v>765.55999799999995</v>
      </c>
      <c r="F1998" s="99">
        <v>765.55999799999995</v>
      </c>
      <c r="G1998" s="99">
        <v>0</v>
      </c>
    </row>
    <row r="1999" spans="1:7" x14ac:dyDescent="0.2">
      <c r="A1999" s="100">
        <v>35024</v>
      </c>
      <c r="B1999" s="99">
        <v>770</v>
      </c>
      <c r="C1999" s="99">
        <v>770</v>
      </c>
      <c r="D1999" s="99">
        <v>770</v>
      </c>
      <c r="E1999" s="99">
        <v>770</v>
      </c>
      <c r="F1999" s="99">
        <v>770</v>
      </c>
      <c r="G1999" s="99">
        <v>0</v>
      </c>
    </row>
    <row r="2000" spans="1:7" x14ac:dyDescent="0.2">
      <c r="A2000" s="100">
        <v>35025</v>
      </c>
      <c r="B2000" s="99">
        <v>767.65997300000004</v>
      </c>
      <c r="C2000" s="99">
        <v>767.65997300000004</v>
      </c>
      <c r="D2000" s="99">
        <v>767.65997300000004</v>
      </c>
      <c r="E2000" s="99">
        <v>767.65997300000004</v>
      </c>
      <c r="F2000" s="99">
        <v>767.65997300000004</v>
      </c>
      <c r="G2000" s="99">
        <v>0</v>
      </c>
    </row>
    <row r="2001" spans="1:7" x14ac:dyDescent="0.2">
      <c r="A2001" s="100">
        <v>35027</v>
      </c>
      <c r="B2001" s="99">
        <v>769.69000200000005</v>
      </c>
      <c r="C2001" s="99">
        <v>769.69000200000005</v>
      </c>
      <c r="D2001" s="99">
        <v>769.69000200000005</v>
      </c>
      <c r="E2001" s="99">
        <v>769.69000200000005</v>
      </c>
      <c r="F2001" s="99">
        <v>769.69000200000005</v>
      </c>
      <c r="G2001" s="99">
        <v>0</v>
      </c>
    </row>
    <row r="2002" spans="1:7" x14ac:dyDescent="0.2">
      <c r="A2002" s="100">
        <v>35030</v>
      </c>
      <c r="B2002" s="99">
        <v>771.42999299999997</v>
      </c>
      <c r="C2002" s="99">
        <v>771.42999299999997</v>
      </c>
      <c r="D2002" s="99">
        <v>771.42999299999997</v>
      </c>
      <c r="E2002" s="99">
        <v>771.42999299999997</v>
      </c>
      <c r="F2002" s="99">
        <v>771.42999299999997</v>
      </c>
      <c r="G2002" s="99">
        <v>0</v>
      </c>
    </row>
    <row r="2003" spans="1:7" x14ac:dyDescent="0.2">
      <c r="A2003" s="100">
        <v>35031</v>
      </c>
      <c r="B2003" s="99">
        <v>778.09997599999997</v>
      </c>
      <c r="C2003" s="99">
        <v>778.09997599999997</v>
      </c>
      <c r="D2003" s="99">
        <v>778.09997599999997</v>
      </c>
      <c r="E2003" s="99">
        <v>778.09997599999997</v>
      </c>
      <c r="F2003" s="99">
        <v>778.09997599999997</v>
      </c>
      <c r="G2003" s="99">
        <v>0</v>
      </c>
    </row>
    <row r="2004" spans="1:7" x14ac:dyDescent="0.2">
      <c r="A2004" s="100">
        <v>35032</v>
      </c>
      <c r="B2004" s="99">
        <v>779.97997999999995</v>
      </c>
      <c r="C2004" s="99">
        <v>779.97997999999995</v>
      </c>
      <c r="D2004" s="99">
        <v>779.97997999999995</v>
      </c>
      <c r="E2004" s="99">
        <v>779.97997999999995</v>
      </c>
      <c r="F2004" s="99">
        <v>779.97997999999995</v>
      </c>
      <c r="G2004" s="99">
        <v>0</v>
      </c>
    </row>
    <row r="2005" spans="1:7" x14ac:dyDescent="0.2">
      <c r="A2005" s="100">
        <v>35033</v>
      </c>
      <c r="B2005" s="99">
        <v>777.07000700000003</v>
      </c>
      <c r="C2005" s="99">
        <v>777.07000700000003</v>
      </c>
      <c r="D2005" s="99">
        <v>777.07000700000003</v>
      </c>
      <c r="E2005" s="99">
        <v>777.07000700000003</v>
      </c>
      <c r="F2005" s="99">
        <v>777.07000700000003</v>
      </c>
      <c r="G2005" s="99">
        <v>0</v>
      </c>
    </row>
    <row r="2006" spans="1:7" x14ac:dyDescent="0.2">
      <c r="A2006" s="100">
        <v>35034</v>
      </c>
      <c r="B2006" s="99">
        <v>779.15002400000003</v>
      </c>
      <c r="C2006" s="99">
        <v>779.15002400000003</v>
      </c>
      <c r="D2006" s="99">
        <v>779.15002400000003</v>
      </c>
      <c r="E2006" s="99">
        <v>779.15002400000003</v>
      </c>
      <c r="F2006" s="99">
        <v>779.15002400000003</v>
      </c>
      <c r="G2006" s="99">
        <v>0</v>
      </c>
    </row>
    <row r="2007" spans="1:7" x14ac:dyDescent="0.2">
      <c r="A2007" s="100">
        <v>35037</v>
      </c>
      <c r="B2007" s="99">
        <v>787.79998799999998</v>
      </c>
      <c r="C2007" s="99">
        <v>787.79998799999998</v>
      </c>
      <c r="D2007" s="99">
        <v>787.79998799999998</v>
      </c>
      <c r="E2007" s="99">
        <v>787.79998799999998</v>
      </c>
      <c r="F2007" s="99">
        <v>787.79998799999998</v>
      </c>
      <c r="G2007" s="99">
        <v>0</v>
      </c>
    </row>
    <row r="2008" spans="1:7" x14ac:dyDescent="0.2">
      <c r="A2008" s="100">
        <v>35038</v>
      </c>
      <c r="B2008" s="99">
        <v>793.01000999999997</v>
      </c>
      <c r="C2008" s="99">
        <v>793.01000999999997</v>
      </c>
      <c r="D2008" s="99">
        <v>793.01000999999997</v>
      </c>
      <c r="E2008" s="99">
        <v>793.01000999999997</v>
      </c>
      <c r="F2008" s="99">
        <v>793.01000999999997</v>
      </c>
      <c r="G2008" s="99">
        <v>0</v>
      </c>
    </row>
    <row r="2009" spans="1:7" x14ac:dyDescent="0.2">
      <c r="A2009" s="100">
        <v>35039</v>
      </c>
      <c r="B2009" s="99">
        <v>796.40997300000004</v>
      </c>
      <c r="C2009" s="99">
        <v>796.40997300000004</v>
      </c>
      <c r="D2009" s="99">
        <v>796.40997300000004</v>
      </c>
      <c r="E2009" s="99">
        <v>796.40997300000004</v>
      </c>
      <c r="F2009" s="99">
        <v>796.40997300000004</v>
      </c>
      <c r="G2009" s="99">
        <v>0</v>
      </c>
    </row>
    <row r="2010" spans="1:7" x14ac:dyDescent="0.2">
      <c r="A2010" s="100">
        <v>35040</v>
      </c>
      <c r="B2010" s="99">
        <v>791.28997800000002</v>
      </c>
      <c r="C2010" s="99">
        <v>791.28997800000002</v>
      </c>
      <c r="D2010" s="99">
        <v>791.28997800000002</v>
      </c>
      <c r="E2010" s="99">
        <v>791.28997800000002</v>
      </c>
      <c r="F2010" s="99">
        <v>791.28997800000002</v>
      </c>
      <c r="G2010" s="99">
        <v>0</v>
      </c>
    </row>
    <row r="2011" spans="1:7" x14ac:dyDescent="0.2">
      <c r="A2011" s="100">
        <v>35041</v>
      </c>
      <c r="B2011" s="99">
        <v>792.97997999999995</v>
      </c>
      <c r="C2011" s="99">
        <v>792.97997999999995</v>
      </c>
      <c r="D2011" s="99">
        <v>792.97997999999995</v>
      </c>
      <c r="E2011" s="99">
        <v>792.97997999999995</v>
      </c>
      <c r="F2011" s="99">
        <v>792.97997999999995</v>
      </c>
      <c r="G2011" s="99">
        <v>0</v>
      </c>
    </row>
    <row r="2012" spans="1:7" x14ac:dyDescent="0.2">
      <c r="A2012" s="100">
        <v>35044</v>
      </c>
      <c r="B2012" s="99">
        <v>795.63000499999998</v>
      </c>
      <c r="C2012" s="99">
        <v>795.63000499999998</v>
      </c>
      <c r="D2012" s="99">
        <v>795.63000499999998</v>
      </c>
      <c r="E2012" s="99">
        <v>795.63000499999998</v>
      </c>
      <c r="F2012" s="99">
        <v>795.63000499999998</v>
      </c>
      <c r="G2012" s="99">
        <v>0</v>
      </c>
    </row>
    <row r="2013" spans="1:7" x14ac:dyDescent="0.2">
      <c r="A2013" s="100">
        <v>35045</v>
      </c>
      <c r="B2013" s="99">
        <v>794.67999299999997</v>
      </c>
      <c r="C2013" s="99">
        <v>794.67999299999997</v>
      </c>
      <c r="D2013" s="99">
        <v>794.67999299999997</v>
      </c>
      <c r="E2013" s="99">
        <v>794.67999299999997</v>
      </c>
      <c r="F2013" s="99">
        <v>794.67999299999997</v>
      </c>
      <c r="G2013" s="99">
        <v>0</v>
      </c>
    </row>
    <row r="2014" spans="1:7" x14ac:dyDescent="0.2">
      <c r="A2014" s="100">
        <v>35046</v>
      </c>
      <c r="B2014" s="99">
        <v>798.76000999999997</v>
      </c>
      <c r="C2014" s="99">
        <v>798.76000999999997</v>
      </c>
      <c r="D2014" s="99">
        <v>798.76000999999997</v>
      </c>
      <c r="E2014" s="99">
        <v>798.76000999999997</v>
      </c>
      <c r="F2014" s="99">
        <v>798.76000999999997</v>
      </c>
      <c r="G2014" s="99">
        <v>0</v>
      </c>
    </row>
    <row r="2015" spans="1:7" x14ac:dyDescent="0.2">
      <c r="A2015" s="100">
        <v>35047</v>
      </c>
      <c r="B2015" s="99">
        <v>792.69000200000005</v>
      </c>
      <c r="C2015" s="99">
        <v>792.69000200000005</v>
      </c>
      <c r="D2015" s="99">
        <v>792.69000200000005</v>
      </c>
      <c r="E2015" s="99">
        <v>792.69000200000005</v>
      </c>
      <c r="F2015" s="99">
        <v>792.69000200000005</v>
      </c>
      <c r="G2015" s="99">
        <v>0</v>
      </c>
    </row>
    <row r="2016" spans="1:7" x14ac:dyDescent="0.2">
      <c r="A2016" s="100">
        <v>35048</v>
      </c>
      <c r="B2016" s="99">
        <v>791.95001200000002</v>
      </c>
      <c r="C2016" s="99">
        <v>791.95001200000002</v>
      </c>
      <c r="D2016" s="99">
        <v>791.95001200000002</v>
      </c>
      <c r="E2016" s="99">
        <v>791.95001200000002</v>
      </c>
      <c r="F2016" s="99">
        <v>791.95001200000002</v>
      </c>
      <c r="G2016" s="99">
        <v>0</v>
      </c>
    </row>
    <row r="2017" spans="1:7" x14ac:dyDescent="0.2">
      <c r="A2017" s="100">
        <v>35051</v>
      </c>
      <c r="B2017" s="99">
        <v>779.77002000000005</v>
      </c>
      <c r="C2017" s="99">
        <v>779.77002000000005</v>
      </c>
      <c r="D2017" s="99">
        <v>779.77002000000005</v>
      </c>
      <c r="E2017" s="99">
        <v>779.77002000000005</v>
      </c>
      <c r="F2017" s="99">
        <v>779.77002000000005</v>
      </c>
      <c r="G2017" s="99">
        <v>0</v>
      </c>
    </row>
    <row r="2018" spans="1:7" x14ac:dyDescent="0.2">
      <c r="A2018" s="100">
        <v>35052</v>
      </c>
      <c r="B2018" s="99">
        <v>786.34997599999997</v>
      </c>
      <c r="C2018" s="99">
        <v>786.34997599999997</v>
      </c>
      <c r="D2018" s="99">
        <v>786.34997599999997</v>
      </c>
      <c r="E2018" s="99">
        <v>786.34997599999997</v>
      </c>
      <c r="F2018" s="99">
        <v>786.34997599999997</v>
      </c>
      <c r="G2018" s="99">
        <v>0</v>
      </c>
    </row>
    <row r="2019" spans="1:7" x14ac:dyDescent="0.2">
      <c r="A2019" s="100">
        <v>35053</v>
      </c>
      <c r="B2019" s="99">
        <v>778.69000200000005</v>
      </c>
      <c r="C2019" s="99">
        <v>778.69000200000005</v>
      </c>
      <c r="D2019" s="99">
        <v>778.69000200000005</v>
      </c>
      <c r="E2019" s="99">
        <v>778.69000200000005</v>
      </c>
      <c r="F2019" s="99">
        <v>778.69000200000005</v>
      </c>
      <c r="G2019" s="99">
        <v>0</v>
      </c>
    </row>
    <row r="2020" spans="1:7" x14ac:dyDescent="0.2">
      <c r="A2020" s="100">
        <v>35054</v>
      </c>
      <c r="B2020" s="99">
        <v>784.57000700000003</v>
      </c>
      <c r="C2020" s="99">
        <v>784.57000700000003</v>
      </c>
      <c r="D2020" s="99">
        <v>784.57000700000003</v>
      </c>
      <c r="E2020" s="99">
        <v>784.57000700000003</v>
      </c>
      <c r="F2020" s="99">
        <v>784.57000700000003</v>
      </c>
      <c r="G2020" s="99">
        <v>0</v>
      </c>
    </row>
    <row r="2021" spans="1:7" x14ac:dyDescent="0.2">
      <c r="A2021" s="100">
        <v>35055</v>
      </c>
      <c r="B2021" s="99">
        <v>786.46997099999999</v>
      </c>
      <c r="C2021" s="99">
        <v>786.46997099999999</v>
      </c>
      <c r="D2021" s="99">
        <v>786.46997099999999</v>
      </c>
      <c r="E2021" s="99">
        <v>786.46997099999999</v>
      </c>
      <c r="F2021" s="99">
        <v>786.46997099999999</v>
      </c>
      <c r="G2021" s="99">
        <v>0</v>
      </c>
    </row>
    <row r="2022" spans="1:7" x14ac:dyDescent="0.2">
      <c r="A2022" s="100">
        <v>35059</v>
      </c>
      <c r="B2022" s="99">
        <v>789.47997999999995</v>
      </c>
      <c r="C2022" s="99">
        <v>789.47997999999995</v>
      </c>
      <c r="D2022" s="99">
        <v>789.47997999999995</v>
      </c>
      <c r="E2022" s="99">
        <v>789.47997999999995</v>
      </c>
      <c r="F2022" s="99">
        <v>789.47997999999995</v>
      </c>
      <c r="G2022" s="99">
        <v>0</v>
      </c>
    </row>
    <row r="2023" spans="1:7" x14ac:dyDescent="0.2">
      <c r="A2023" s="100">
        <v>35060</v>
      </c>
      <c r="B2023" s="99">
        <v>790.20001200000002</v>
      </c>
      <c r="C2023" s="99">
        <v>790.20001200000002</v>
      </c>
      <c r="D2023" s="99">
        <v>790.20001200000002</v>
      </c>
      <c r="E2023" s="99">
        <v>790.20001200000002</v>
      </c>
      <c r="F2023" s="99">
        <v>790.20001200000002</v>
      </c>
      <c r="G2023" s="99">
        <v>0</v>
      </c>
    </row>
    <row r="2024" spans="1:7" x14ac:dyDescent="0.2">
      <c r="A2024" s="100">
        <v>35061</v>
      </c>
      <c r="B2024" s="99">
        <v>789.69000200000005</v>
      </c>
      <c r="C2024" s="99">
        <v>789.69000200000005</v>
      </c>
      <c r="D2024" s="99">
        <v>789.69000200000005</v>
      </c>
      <c r="E2024" s="99">
        <v>789.69000200000005</v>
      </c>
      <c r="F2024" s="99">
        <v>789.69000200000005</v>
      </c>
      <c r="G2024" s="99">
        <v>0</v>
      </c>
    </row>
    <row r="2025" spans="1:7" x14ac:dyDescent="0.2">
      <c r="A2025" s="100">
        <v>35062</v>
      </c>
      <c r="B2025" s="99">
        <v>792.03997800000002</v>
      </c>
      <c r="C2025" s="99">
        <v>792.03997800000002</v>
      </c>
      <c r="D2025" s="99">
        <v>792.03997800000002</v>
      </c>
      <c r="E2025" s="99">
        <v>792.03997800000002</v>
      </c>
      <c r="F2025" s="99">
        <v>792.03997800000002</v>
      </c>
      <c r="G2025" s="99">
        <v>0</v>
      </c>
    </row>
    <row r="2026" spans="1:7" x14ac:dyDescent="0.2">
      <c r="A2026" s="100">
        <v>35066</v>
      </c>
      <c r="B2026" s="99">
        <v>798.21997099999999</v>
      </c>
      <c r="C2026" s="99">
        <v>798.21997099999999</v>
      </c>
      <c r="D2026" s="99">
        <v>798.21997099999999</v>
      </c>
      <c r="E2026" s="99">
        <v>798.21997099999999</v>
      </c>
      <c r="F2026" s="99">
        <v>798.21997099999999</v>
      </c>
      <c r="G2026" s="99">
        <v>0</v>
      </c>
    </row>
    <row r="2027" spans="1:7" x14ac:dyDescent="0.2">
      <c r="A2027" s="100">
        <v>35067</v>
      </c>
      <c r="B2027" s="99">
        <v>799.11999500000002</v>
      </c>
      <c r="C2027" s="99">
        <v>799.11999500000002</v>
      </c>
      <c r="D2027" s="99">
        <v>799.11999500000002</v>
      </c>
      <c r="E2027" s="99">
        <v>799.11999500000002</v>
      </c>
      <c r="F2027" s="99">
        <v>799.11999500000002</v>
      </c>
      <c r="G2027" s="99">
        <v>0</v>
      </c>
    </row>
    <row r="2028" spans="1:7" x14ac:dyDescent="0.2">
      <c r="A2028" s="100">
        <v>35068</v>
      </c>
      <c r="B2028" s="99">
        <v>794.46997099999999</v>
      </c>
      <c r="C2028" s="99">
        <v>794.46997099999999</v>
      </c>
      <c r="D2028" s="99">
        <v>794.46997099999999</v>
      </c>
      <c r="E2028" s="99">
        <v>794.46997099999999</v>
      </c>
      <c r="F2028" s="99">
        <v>794.46997099999999</v>
      </c>
      <c r="G2028" s="99">
        <v>0</v>
      </c>
    </row>
    <row r="2029" spans="1:7" x14ac:dyDescent="0.2">
      <c r="A2029" s="100">
        <v>35069</v>
      </c>
      <c r="B2029" s="99">
        <v>793.20001200000002</v>
      </c>
      <c r="C2029" s="99">
        <v>793.20001200000002</v>
      </c>
      <c r="D2029" s="99">
        <v>793.20001200000002</v>
      </c>
      <c r="E2029" s="99">
        <v>793.20001200000002</v>
      </c>
      <c r="F2029" s="99">
        <v>793.20001200000002</v>
      </c>
      <c r="G2029" s="99">
        <v>0</v>
      </c>
    </row>
    <row r="2030" spans="1:7" x14ac:dyDescent="0.2">
      <c r="A2030" s="100">
        <v>35072</v>
      </c>
      <c r="B2030" s="99">
        <v>795.67999299999997</v>
      </c>
      <c r="C2030" s="99">
        <v>795.67999299999997</v>
      </c>
      <c r="D2030" s="99">
        <v>795.67999299999997</v>
      </c>
      <c r="E2030" s="99">
        <v>795.67999299999997</v>
      </c>
      <c r="F2030" s="99">
        <v>795.67999299999997</v>
      </c>
      <c r="G2030" s="99">
        <v>0</v>
      </c>
    </row>
    <row r="2031" spans="1:7" x14ac:dyDescent="0.2">
      <c r="A2031" s="100">
        <v>35073</v>
      </c>
      <c r="B2031" s="99">
        <v>784.15997300000004</v>
      </c>
      <c r="C2031" s="99">
        <v>784.15997300000004</v>
      </c>
      <c r="D2031" s="99">
        <v>784.15997300000004</v>
      </c>
      <c r="E2031" s="99">
        <v>784.15997300000004</v>
      </c>
      <c r="F2031" s="99">
        <v>784.15997300000004</v>
      </c>
      <c r="G2031" s="99">
        <v>0</v>
      </c>
    </row>
    <row r="2032" spans="1:7" x14ac:dyDescent="0.2">
      <c r="A2032" s="100">
        <v>35074</v>
      </c>
      <c r="B2032" s="99">
        <v>770.10998500000005</v>
      </c>
      <c r="C2032" s="99">
        <v>770.10998500000005</v>
      </c>
      <c r="D2032" s="99">
        <v>770.10998500000005</v>
      </c>
      <c r="E2032" s="99">
        <v>770.10998500000005</v>
      </c>
      <c r="F2032" s="99">
        <v>770.10998500000005</v>
      </c>
      <c r="G2032" s="99">
        <v>0</v>
      </c>
    </row>
    <row r="2033" spans="1:7" x14ac:dyDescent="0.2">
      <c r="A2033" s="100">
        <v>35075</v>
      </c>
      <c r="B2033" s="99">
        <v>775.57000700000003</v>
      </c>
      <c r="C2033" s="99">
        <v>775.57000700000003</v>
      </c>
      <c r="D2033" s="99">
        <v>775.57000700000003</v>
      </c>
      <c r="E2033" s="99">
        <v>775.57000700000003</v>
      </c>
      <c r="F2033" s="99">
        <v>775.57000700000003</v>
      </c>
      <c r="G2033" s="99">
        <v>0</v>
      </c>
    </row>
    <row r="2034" spans="1:7" x14ac:dyDescent="0.2">
      <c r="A2034" s="100">
        <v>35076</v>
      </c>
      <c r="B2034" s="99">
        <v>774.42999299999997</v>
      </c>
      <c r="C2034" s="99">
        <v>774.42999299999997</v>
      </c>
      <c r="D2034" s="99">
        <v>774.42999299999997</v>
      </c>
      <c r="E2034" s="99">
        <v>774.42999299999997</v>
      </c>
      <c r="F2034" s="99">
        <v>774.42999299999997</v>
      </c>
      <c r="G2034" s="99">
        <v>0</v>
      </c>
    </row>
    <row r="2035" spans="1:7" x14ac:dyDescent="0.2">
      <c r="A2035" s="100">
        <v>35079</v>
      </c>
      <c r="B2035" s="99">
        <v>771.86999500000002</v>
      </c>
      <c r="C2035" s="99">
        <v>771.86999500000002</v>
      </c>
      <c r="D2035" s="99">
        <v>771.86999500000002</v>
      </c>
      <c r="E2035" s="99">
        <v>771.86999500000002</v>
      </c>
      <c r="F2035" s="99">
        <v>771.86999500000002</v>
      </c>
      <c r="G2035" s="99">
        <v>0</v>
      </c>
    </row>
    <row r="2036" spans="1:7" x14ac:dyDescent="0.2">
      <c r="A2036" s="100">
        <v>35080</v>
      </c>
      <c r="B2036" s="99">
        <v>782.96997099999999</v>
      </c>
      <c r="C2036" s="99">
        <v>782.96997099999999</v>
      </c>
      <c r="D2036" s="99">
        <v>782.96997099999999</v>
      </c>
      <c r="E2036" s="99">
        <v>782.96997099999999</v>
      </c>
      <c r="F2036" s="99">
        <v>782.96997099999999</v>
      </c>
      <c r="G2036" s="99">
        <v>0</v>
      </c>
    </row>
    <row r="2037" spans="1:7" x14ac:dyDescent="0.2">
      <c r="A2037" s="100">
        <v>35081</v>
      </c>
      <c r="B2037" s="99">
        <v>780.36999500000002</v>
      </c>
      <c r="C2037" s="99">
        <v>780.36999500000002</v>
      </c>
      <c r="D2037" s="99">
        <v>780.36999500000002</v>
      </c>
      <c r="E2037" s="99">
        <v>780.36999500000002</v>
      </c>
      <c r="F2037" s="99">
        <v>780.36999500000002</v>
      </c>
      <c r="G2037" s="99">
        <v>0</v>
      </c>
    </row>
    <row r="2038" spans="1:7" x14ac:dyDescent="0.2">
      <c r="A2038" s="100">
        <v>35082</v>
      </c>
      <c r="B2038" s="99">
        <v>782.84997599999997</v>
      </c>
      <c r="C2038" s="99">
        <v>782.84997599999997</v>
      </c>
      <c r="D2038" s="99">
        <v>782.84997599999997</v>
      </c>
      <c r="E2038" s="99">
        <v>782.84997599999997</v>
      </c>
      <c r="F2038" s="99">
        <v>782.84997599999997</v>
      </c>
      <c r="G2038" s="99">
        <v>0</v>
      </c>
    </row>
    <row r="2039" spans="1:7" x14ac:dyDescent="0.2">
      <c r="A2039" s="100">
        <v>35083</v>
      </c>
      <c r="B2039" s="99">
        <v>787.47997999999995</v>
      </c>
      <c r="C2039" s="99">
        <v>787.47997999999995</v>
      </c>
      <c r="D2039" s="99">
        <v>787.47997999999995</v>
      </c>
      <c r="E2039" s="99">
        <v>787.47997999999995</v>
      </c>
      <c r="F2039" s="99">
        <v>787.47997999999995</v>
      </c>
      <c r="G2039" s="99">
        <v>0</v>
      </c>
    </row>
    <row r="2040" spans="1:7" x14ac:dyDescent="0.2">
      <c r="A2040" s="100">
        <v>35086</v>
      </c>
      <c r="B2040" s="99">
        <v>789.5</v>
      </c>
      <c r="C2040" s="99">
        <v>789.5</v>
      </c>
      <c r="D2040" s="99">
        <v>789.5</v>
      </c>
      <c r="E2040" s="99">
        <v>789.5</v>
      </c>
      <c r="F2040" s="99">
        <v>789.5</v>
      </c>
      <c r="G2040" s="99">
        <v>0</v>
      </c>
    </row>
    <row r="2041" spans="1:7" x14ac:dyDescent="0.2">
      <c r="A2041" s="100">
        <v>35087</v>
      </c>
      <c r="B2041" s="99">
        <v>788.71997099999999</v>
      </c>
      <c r="C2041" s="99">
        <v>788.71997099999999</v>
      </c>
      <c r="D2041" s="99">
        <v>788.71997099999999</v>
      </c>
      <c r="E2041" s="99">
        <v>788.71997099999999</v>
      </c>
      <c r="F2041" s="99">
        <v>788.71997099999999</v>
      </c>
      <c r="G2041" s="99">
        <v>0</v>
      </c>
    </row>
    <row r="2042" spans="1:7" x14ac:dyDescent="0.2">
      <c r="A2042" s="100">
        <v>35088</v>
      </c>
      <c r="B2042" s="99">
        <v>797.98999000000003</v>
      </c>
      <c r="C2042" s="99">
        <v>797.98999000000003</v>
      </c>
      <c r="D2042" s="99">
        <v>797.98999000000003</v>
      </c>
      <c r="E2042" s="99">
        <v>797.98999000000003</v>
      </c>
      <c r="F2042" s="99">
        <v>797.98999000000003</v>
      </c>
      <c r="G2042" s="99">
        <v>0</v>
      </c>
    </row>
    <row r="2043" spans="1:7" x14ac:dyDescent="0.2">
      <c r="A2043" s="100">
        <v>35089</v>
      </c>
      <c r="B2043" s="99">
        <v>794.21997099999999</v>
      </c>
      <c r="C2043" s="99">
        <v>794.21997099999999</v>
      </c>
      <c r="D2043" s="99">
        <v>794.21997099999999</v>
      </c>
      <c r="E2043" s="99">
        <v>794.21997099999999</v>
      </c>
      <c r="F2043" s="99">
        <v>794.21997099999999</v>
      </c>
      <c r="G2043" s="99">
        <v>0</v>
      </c>
    </row>
    <row r="2044" spans="1:7" x14ac:dyDescent="0.2">
      <c r="A2044" s="100">
        <v>35090</v>
      </c>
      <c r="B2044" s="99">
        <v>800.13000499999998</v>
      </c>
      <c r="C2044" s="99">
        <v>800.13000499999998</v>
      </c>
      <c r="D2044" s="99">
        <v>800.13000499999998</v>
      </c>
      <c r="E2044" s="99">
        <v>800.13000499999998</v>
      </c>
      <c r="F2044" s="99">
        <v>800.13000499999998</v>
      </c>
      <c r="G2044" s="99">
        <v>0</v>
      </c>
    </row>
    <row r="2045" spans="1:7" x14ac:dyDescent="0.2">
      <c r="A2045" s="100">
        <v>35093</v>
      </c>
      <c r="B2045" s="99">
        <v>803.65002400000003</v>
      </c>
      <c r="C2045" s="99">
        <v>803.65002400000003</v>
      </c>
      <c r="D2045" s="99">
        <v>803.65002400000003</v>
      </c>
      <c r="E2045" s="99">
        <v>803.65002400000003</v>
      </c>
      <c r="F2045" s="99">
        <v>803.65002400000003</v>
      </c>
      <c r="G2045" s="99">
        <v>0</v>
      </c>
    </row>
    <row r="2046" spans="1:7" x14ac:dyDescent="0.2">
      <c r="A2046" s="100">
        <v>35094</v>
      </c>
      <c r="B2046" s="99">
        <v>811.30999799999995</v>
      </c>
      <c r="C2046" s="99">
        <v>811.30999799999995</v>
      </c>
      <c r="D2046" s="99">
        <v>811.30999799999995</v>
      </c>
      <c r="E2046" s="99">
        <v>811.30999799999995</v>
      </c>
      <c r="F2046" s="99">
        <v>811.30999799999995</v>
      </c>
      <c r="G2046" s="99">
        <v>0</v>
      </c>
    </row>
    <row r="2047" spans="1:7" x14ac:dyDescent="0.2">
      <c r="A2047" s="100">
        <v>35095</v>
      </c>
      <c r="B2047" s="99">
        <v>819</v>
      </c>
      <c r="C2047" s="99">
        <v>819</v>
      </c>
      <c r="D2047" s="99">
        <v>819</v>
      </c>
      <c r="E2047" s="99">
        <v>819</v>
      </c>
      <c r="F2047" s="99">
        <v>819</v>
      </c>
      <c r="G2047" s="99">
        <v>0</v>
      </c>
    </row>
    <row r="2048" spans="1:7" x14ac:dyDescent="0.2">
      <c r="A2048" s="100">
        <v>35096</v>
      </c>
      <c r="B2048" s="99">
        <v>822.29998799999998</v>
      </c>
      <c r="C2048" s="99">
        <v>822.29998799999998</v>
      </c>
      <c r="D2048" s="99">
        <v>822.29998799999998</v>
      </c>
      <c r="E2048" s="99">
        <v>822.29998799999998</v>
      </c>
      <c r="F2048" s="99">
        <v>822.29998799999998</v>
      </c>
      <c r="G2048" s="99">
        <v>0</v>
      </c>
    </row>
    <row r="2049" spans="1:7" x14ac:dyDescent="0.2">
      <c r="A2049" s="100">
        <v>35097</v>
      </c>
      <c r="B2049" s="99">
        <v>818.96997099999999</v>
      </c>
      <c r="C2049" s="99">
        <v>818.96997099999999</v>
      </c>
      <c r="D2049" s="99">
        <v>818.96997099999999</v>
      </c>
      <c r="E2049" s="99">
        <v>818.96997099999999</v>
      </c>
      <c r="F2049" s="99">
        <v>818.96997099999999</v>
      </c>
      <c r="G2049" s="99">
        <v>0</v>
      </c>
    </row>
    <row r="2050" spans="1:7" x14ac:dyDescent="0.2">
      <c r="A2050" s="100">
        <v>35100</v>
      </c>
      <c r="B2050" s="99">
        <v>826.22997999999995</v>
      </c>
      <c r="C2050" s="99">
        <v>826.22997999999995</v>
      </c>
      <c r="D2050" s="99">
        <v>826.22997999999995</v>
      </c>
      <c r="E2050" s="99">
        <v>826.22997999999995</v>
      </c>
      <c r="F2050" s="99">
        <v>826.22997999999995</v>
      </c>
      <c r="G2050" s="99">
        <v>0</v>
      </c>
    </row>
    <row r="2051" spans="1:7" x14ac:dyDescent="0.2">
      <c r="A2051" s="100">
        <v>35101</v>
      </c>
      <c r="B2051" s="99">
        <v>832.55999799999995</v>
      </c>
      <c r="C2051" s="99">
        <v>832.55999799999995</v>
      </c>
      <c r="D2051" s="99">
        <v>832.55999799999995</v>
      </c>
      <c r="E2051" s="99">
        <v>832.55999799999995</v>
      </c>
      <c r="F2051" s="99">
        <v>832.55999799999995</v>
      </c>
      <c r="G2051" s="99">
        <v>0</v>
      </c>
    </row>
    <row r="2052" spans="1:7" x14ac:dyDescent="0.2">
      <c r="A2052" s="100">
        <v>35102</v>
      </c>
      <c r="B2052" s="99">
        <v>837.34002699999996</v>
      </c>
      <c r="C2052" s="99">
        <v>837.34002699999996</v>
      </c>
      <c r="D2052" s="99">
        <v>837.34002699999996</v>
      </c>
      <c r="E2052" s="99">
        <v>837.34002699999996</v>
      </c>
      <c r="F2052" s="99">
        <v>837.34002699999996</v>
      </c>
      <c r="G2052" s="99">
        <v>0</v>
      </c>
    </row>
    <row r="2053" spans="1:7" x14ac:dyDescent="0.2">
      <c r="A2053" s="100">
        <v>35103</v>
      </c>
      <c r="B2053" s="99">
        <v>845.44000200000005</v>
      </c>
      <c r="C2053" s="99">
        <v>845.44000200000005</v>
      </c>
      <c r="D2053" s="99">
        <v>845.44000200000005</v>
      </c>
      <c r="E2053" s="99">
        <v>845.44000200000005</v>
      </c>
      <c r="F2053" s="99">
        <v>845.44000200000005</v>
      </c>
      <c r="G2053" s="99">
        <v>0</v>
      </c>
    </row>
    <row r="2054" spans="1:7" x14ac:dyDescent="0.2">
      <c r="A2054" s="100">
        <v>35104</v>
      </c>
      <c r="B2054" s="99">
        <v>845.86999500000002</v>
      </c>
      <c r="C2054" s="99">
        <v>845.86999500000002</v>
      </c>
      <c r="D2054" s="99">
        <v>845.86999500000002</v>
      </c>
      <c r="E2054" s="99">
        <v>845.86999500000002</v>
      </c>
      <c r="F2054" s="99">
        <v>845.86999500000002</v>
      </c>
      <c r="G2054" s="99">
        <v>0</v>
      </c>
    </row>
    <row r="2055" spans="1:7" x14ac:dyDescent="0.2">
      <c r="A2055" s="100">
        <v>35107</v>
      </c>
      <c r="B2055" s="99">
        <v>852.46997099999999</v>
      </c>
      <c r="C2055" s="99">
        <v>852.46997099999999</v>
      </c>
      <c r="D2055" s="99">
        <v>852.46997099999999</v>
      </c>
      <c r="E2055" s="99">
        <v>852.46997099999999</v>
      </c>
      <c r="F2055" s="99">
        <v>852.46997099999999</v>
      </c>
      <c r="G2055" s="99">
        <v>0</v>
      </c>
    </row>
    <row r="2056" spans="1:7" x14ac:dyDescent="0.2">
      <c r="A2056" s="100">
        <v>35108</v>
      </c>
      <c r="B2056" s="99">
        <v>851.47997999999995</v>
      </c>
      <c r="C2056" s="99">
        <v>851.47997999999995</v>
      </c>
      <c r="D2056" s="99">
        <v>851.47997999999995</v>
      </c>
      <c r="E2056" s="99">
        <v>851.47997999999995</v>
      </c>
      <c r="F2056" s="99">
        <v>851.47997999999995</v>
      </c>
      <c r="G2056" s="99">
        <v>0</v>
      </c>
    </row>
    <row r="2057" spans="1:7" x14ac:dyDescent="0.2">
      <c r="A2057" s="100">
        <v>35109</v>
      </c>
      <c r="B2057" s="99">
        <v>845.23999000000003</v>
      </c>
      <c r="C2057" s="99">
        <v>845.23999000000003</v>
      </c>
      <c r="D2057" s="99">
        <v>845.23999000000003</v>
      </c>
      <c r="E2057" s="99">
        <v>845.23999000000003</v>
      </c>
      <c r="F2057" s="99">
        <v>845.23999000000003</v>
      </c>
      <c r="G2057" s="99">
        <v>0</v>
      </c>
    </row>
    <row r="2058" spans="1:7" x14ac:dyDescent="0.2">
      <c r="A2058" s="100">
        <v>35110</v>
      </c>
      <c r="B2058" s="99">
        <v>839.90002400000003</v>
      </c>
      <c r="C2058" s="99">
        <v>839.90002400000003</v>
      </c>
      <c r="D2058" s="99">
        <v>839.90002400000003</v>
      </c>
      <c r="E2058" s="99">
        <v>839.90002400000003</v>
      </c>
      <c r="F2058" s="99">
        <v>839.90002400000003</v>
      </c>
      <c r="G2058" s="99">
        <v>0</v>
      </c>
    </row>
    <row r="2059" spans="1:7" x14ac:dyDescent="0.2">
      <c r="A2059" s="100">
        <v>35111</v>
      </c>
      <c r="B2059" s="99">
        <v>835.70001200000002</v>
      </c>
      <c r="C2059" s="99">
        <v>835.70001200000002</v>
      </c>
      <c r="D2059" s="99">
        <v>835.70001200000002</v>
      </c>
      <c r="E2059" s="99">
        <v>835.70001200000002</v>
      </c>
      <c r="F2059" s="99">
        <v>835.70001200000002</v>
      </c>
      <c r="G2059" s="99">
        <v>0</v>
      </c>
    </row>
    <row r="2060" spans="1:7" x14ac:dyDescent="0.2">
      <c r="A2060" s="100">
        <v>35115</v>
      </c>
      <c r="B2060" s="99">
        <v>826.26000999999997</v>
      </c>
      <c r="C2060" s="99">
        <v>826.26000999999997</v>
      </c>
      <c r="D2060" s="99">
        <v>826.26000999999997</v>
      </c>
      <c r="E2060" s="99">
        <v>826.26000999999997</v>
      </c>
      <c r="F2060" s="99">
        <v>826.26000999999997</v>
      </c>
      <c r="G2060" s="99">
        <v>0</v>
      </c>
    </row>
    <row r="2061" spans="1:7" x14ac:dyDescent="0.2">
      <c r="A2061" s="100">
        <v>35116</v>
      </c>
      <c r="B2061" s="99">
        <v>836.01000999999997</v>
      </c>
      <c r="C2061" s="99">
        <v>836.01000999999997</v>
      </c>
      <c r="D2061" s="99">
        <v>836.01000999999997</v>
      </c>
      <c r="E2061" s="99">
        <v>836.01000999999997</v>
      </c>
      <c r="F2061" s="99">
        <v>836.01000999999997</v>
      </c>
      <c r="G2061" s="99">
        <v>0</v>
      </c>
    </row>
    <row r="2062" spans="1:7" x14ac:dyDescent="0.2">
      <c r="A2062" s="100">
        <v>35117</v>
      </c>
      <c r="B2062" s="99">
        <v>849.92999299999997</v>
      </c>
      <c r="C2062" s="99">
        <v>849.92999299999997</v>
      </c>
      <c r="D2062" s="99">
        <v>849.92999299999997</v>
      </c>
      <c r="E2062" s="99">
        <v>849.92999299999997</v>
      </c>
      <c r="F2062" s="99">
        <v>849.92999299999997</v>
      </c>
      <c r="G2062" s="99">
        <v>0</v>
      </c>
    </row>
    <row r="2063" spans="1:7" x14ac:dyDescent="0.2">
      <c r="A2063" s="100">
        <v>35118</v>
      </c>
      <c r="B2063" s="99">
        <v>850.22997999999995</v>
      </c>
      <c r="C2063" s="99">
        <v>850.22997999999995</v>
      </c>
      <c r="D2063" s="99">
        <v>850.22997999999995</v>
      </c>
      <c r="E2063" s="99">
        <v>850.22997999999995</v>
      </c>
      <c r="F2063" s="99">
        <v>850.22997999999995</v>
      </c>
      <c r="G2063" s="99">
        <v>0</v>
      </c>
    </row>
    <row r="2064" spans="1:7" x14ac:dyDescent="0.2">
      <c r="A2064" s="100">
        <v>35121</v>
      </c>
      <c r="B2064" s="99">
        <v>839.11999500000002</v>
      </c>
      <c r="C2064" s="99">
        <v>839.11999500000002</v>
      </c>
      <c r="D2064" s="99">
        <v>839.11999500000002</v>
      </c>
      <c r="E2064" s="99">
        <v>839.11999500000002</v>
      </c>
      <c r="F2064" s="99">
        <v>839.11999500000002</v>
      </c>
      <c r="G2064" s="99">
        <v>0</v>
      </c>
    </row>
    <row r="2065" spans="1:7" x14ac:dyDescent="0.2">
      <c r="A2065" s="100">
        <v>35122</v>
      </c>
      <c r="B2065" s="99">
        <v>835.05999799999995</v>
      </c>
      <c r="C2065" s="99">
        <v>835.05999799999995</v>
      </c>
      <c r="D2065" s="99">
        <v>835.05999799999995</v>
      </c>
      <c r="E2065" s="99">
        <v>835.05999799999995</v>
      </c>
      <c r="F2065" s="99">
        <v>835.05999799999995</v>
      </c>
      <c r="G2065" s="99">
        <v>0</v>
      </c>
    </row>
    <row r="2066" spans="1:7" x14ac:dyDescent="0.2">
      <c r="A2066" s="100">
        <v>35123</v>
      </c>
      <c r="B2066" s="99">
        <v>832.09997599999997</v>
      </c>
      <c r="C2066" s="99">
        <v>832.09997599999997</v>
      </c>
      <c r="D2066" s="99">
        <v>832.09997599999997</v>
      </c>
      <c r="E2066" s="99">
        <v>832.09997599999997</v>
      </c>
      <c r="F2066" s="99">
        <v>832.09997599999997</v>
      </c>
      <c r="G2066" s="99">
        <v>0</v>
      </c>
    </row>
    <row r="2067" spans="1:7" x14ac:dyDescent="0.2">
      <c r="A2067" s="100">
        <v>35124</v>
      </c>
      <c r="B2067" s="99">
        <v>826.59002699999996</v>
      </c>
      <c r="C2067" s="99">
        <v>826.59002699999996</v>
      </c>
      <c r="D2067" s="99">
        <v>826.59002699999996</v>
      </c>
      <c r="E2067" s="99">
        <v>826.59002699999996</v>
      </c>
      <c r="F2067" s="99">
        <v>826.59002699999996</v>
      </c>
      <c r="G2067" s="99">
        <v>0</v>
      </c>
    </row>
    <row r="2068" spans="1:7" x14ac:dyDescent="0.2">
      <c r="A2068" s="100">
        <v>35125</v>
      </c>
      <c r="B2068" s="99">
        <v>831.70001200000002</v>
      </c>
      <c r="C2068" s="99">
        <v>831.70001200000002</v>
      </c>
      <c r="D2068" s="99">
        <v>831.70001200000002</v>
      </c>
      <c r="E2068" s="99">
        <v>831.70001200000002</v>
      </c>
      <c r="F2068" s="99">
        <v>831.70001200000002</v>
      </c>
      <c r="G2068" s="99">
        <v>0</v>
      </c>
    </row>
    <row r="2069" spans="1:7" x14ac:dyDescent="0.2">
      <c r="A2069" s="100">
        <v>35128</v>
      </c>
      <c r="B2069" s="99">
        <v>840.15002400000003</v>
      </c>
      <c r="C2069" s="99">
        <v>840.15002400000003</v>
      </c>
      <c r="D2069" s="99">
        <v>840.15002400000003</v>
      </c>
      <c r="E2069" s="99">
        <v>840.15002400000003</v>
      </c>
      <c r="F2069" s="99">
        <v>840.15002400000003</v>
      </c>
      <c r="G2069" s="99">
        <v>0</v>
      </c>
    </row>
    <row r="2070" spans="1:7" x14ac:dyDescent="0.2">
      <c r="A2070" s="100">
        <v>35129</v>
      </c>
      <c r="B2070" s="99">
        <v>846.65997300000004</v>
      </c>
      <c r="C2070" s="99">
        <v>846.65997300000004</v>
      </c>
      <c r="D2070" s="99">
        <v>846.65997300000004</v>
      </c>
      <c r="E2070" s="99">
        <v>846.65997300000004</v>
      </c>
      <c r="F2070" s="99">
        <v>846.65997300000004</v>
      </c>
      <c r="G2070" s="99">
        <v>0</v>
      </c>
    </row>
    <row r="2071" spans="1:7" x14ac:dyDescent="0.2">
      <c r="A2071" s="100">
        <v>35130</v>
      </c>
      <c r="B2071" s="99">
        <v>842.02002000000005</v>
      </c>
      <c r="C2071" s="99">
        <v>842.02002000000005</v>
      </c>
      <c r="D2071" s="99">
        <v>842.02002000000005</v>
      </c>
      <c r="E2071" s="99">
        <v>842.02002000000005</v>
      </c>
      <c r="F2071" s="99">
        <v>842.02002000000005</v>
      </c>
      <c r="G2071" s="99">
        <v>0</v>
      </c>
    </row>
    <row r="2072" spans="1:7" x14ac:dyDescent="0.2">
      <c r="A2072" s="100">
        <v>35131</v>
      </c>
      <c r="B2072" s="99">
        <v>844.21002199999998</v>
      </c>
      <c r="C2072" s="99">
        <v>844.21002199999998</v>
      </c>
      <c r="D2072" s="99">
        <v>844.21002199999998</v>
      </c>
      <c r="E2072" s="99">
        <v>844.21002199999998</v>
      </c>
      <c r="F2072" s="99">
        <v>844.21002199999998</v>
      </c>
      <c r="G2072" s="99">
        <v>0</v>
      </c>
    </row>
    <row r="2073" spans="1:7" x14ac:dyDescent="0.2">
      <c r="A2073" s="100">
        <v>35132</v>
      </c>
      <c r="B2073" s="99">
        <v>818.19000200000005</v>
      </c>
      <c r="C2073" s="99">
        <v>818.19000200000005</v>
      </c>
      <c r="D2073" s="99">
        <v>818.19000200000005</v>
      </c>
      <c r="E2073" s="99">
        <v>818.19000200000005</v>
      </c>
      <c r="F2073" s="99">
        <v>818.19000200000005</v>
      </c>
      <c r="G2073" s="99">
        <v>0</v>
      </c>
    </row>
    <row r="2074" spans="1:7" x14ac:dyDescent="0.2">
      <c r="A2074" s="100">
        <v>35135</v>
      </c>
      <c r="B2074" s="99">
        <v>826.65002400000003</v>
      </c>
      <c r="C2074" s="99">
        <v>826.65002400000003</v>
      </c>
      <c r="D2074" s="99">
        <v>826.65002400000003</v>
      </c>
      <c r="E2074" s="99">
        <v>826.65002400000003</v>
      </c>
      <c r="F2074" s="99">
        <v>826.65002400000003</v>
      </c>
      <c r="G2074" s="99">
        <v>0</v>
      </c>
    </row>
    <row r="2075" spans="1:7" x14ac:dyDescent="0.2">
      <c r="A2075" s="100">
        <v>35136</v>
      </c>
      <c r="B2075" s="99">
        <v>822.86999500000002</v>
      </c>
      <c r="C2075" s="99">
        <v>822.86999500000002</v>
      </c>
      <c r="D2075" s="99">
        <v>822.86999500000002</v>
      </c>
      <c r="E2075" s="99">
        <v>822.86999500000002</v>
      </c>
      <c r="F2075" s="99">
        <v>822.86999500000002</v>
      </c>
      <c r="G2075" s="99">
        <v>0</v>
      </c>
    </row>
    <row r="2076" spans="1:7" x14ac:dyDescent="0.2">
      <c r="A2076" s="100">
        <v>35137</v>
      </c>
      <c r="B2076" s="99">
        <v>825.14001499999995</v>
      </c>
      <c r="C2076" s="99">
        <v>825.14001499999995</v>
      </c>
      <c r="D2076" s="99">
        <v>825.14001499999995</v>
      </c>
      <c r="E2076" s="99">
        <v>825.14001499999995</v>
      </c>
      <c r="F2076" s="99">
        <v>825.14001499999995</v>
      </c>
      <c r="G2076" s="99">
        <v>0</v>
      </c>
    </row>
    <row r="2077" spans="1:7" x14ac:dyDescent="0.2">
      <c r="A2077" s="100">
        <v>35138</v>
      </c>
      <c r="B2077" s="99">
        <v>828.15002400000003</v>
      </c>
      <c r="C2077" s="99">
        <v>828.15002400000003</v>
      </c>
      <c r="D2077" s="99">
        <v>828.15002400000003</v>
      </c>
      <c r="E2077" s="99">
        <v>828.15002400000003</v>
      </c>
      <c r="F2077" s="99">
        <v>828.15002400000003</v>
      </c>
      <c r="G2077" s="99">
        <v>0</v>
      </c>
    </row>
    <row r="2078" spans="1:7" x14ac:dyDescent="0.2">
      <c r="A2078" s="100">
        <v>35139</v>
      </c>
      <c r="B2078" s="99">
        <v>828.90002400000003</v>
      </c>
      <c r="C2078" s="99">
        <v>828.90002400000003</v>
      </c>
      <c r="D2078" s="99">
        <v>828.90002400000003</v>
      </c>
      <c r="E2078" s="99">
        <v>828.90002400000003</v>
      </c>
      <c r="F2078" s="99">
        <v>828.90002400000003</v>
      </c>
      <c r="G2078" s="99">
        <v>0</v>
      </c>
    </row>
    <row r="2079" spans="1:7" x14ac:dyDescent="0.2">
      <c r="A2079" s="100">
        <v>35142</v>
      </c>
      <c r="B2079" s="99">
        <v>843.44000200000005</v>
      </c>
      <c r="C2079" s="99">
        <v>843.44000200000005</v>
      </c>
      <c r="D2079" s="99">
        <v>843.44000200000005</v>
      </c>
      <c r="E2079" s="99">
        <v>843.44000200000005</v>
      </c>
      <c r="F2079" s="99">
        <v>843.44000200000005</v>
      </c>
      <c r="G2079" s="99">
        <v>0</v>
      </c>
    </row>
    <row r="2080" spans="1:7" x14ac:dyDescent="0.2">
      <c r="A2080" s="100">
        <v>35143</v>
      </c>
      <c r="B2080" s="99">
        <v>842.21997099999999</v>
      </c>
      <c r="C2080" s="99">
        <v>842.21997099999999</v>
      </c>
      <c r="D2080" s="99">
        <v>842.21997099999999</v>
      </c>
      <c r="E2080" s="99">
        <v>842.21997099999999</v>
      </c>
      <c r="F2080" s="99">
        <v>842.21997099999999</v>
      </c>
      <c r="G2080" s="99">
        <v>0</v>
      </c>
    </row>
    <row r="2081" spans="1:7" x14ac:dyDescent="0.2">
      <c r="A2081" s="100">
        <v>35144</v>
      </c>
      <c r="B2081" s="99">
        <v>840.02002000000005</v>
      </c>
      <c r="C2081" s="99">
        <v>840.02002000000005</v>
      </c>
      <c r="D2081" s="99">
        <v>840.02002000000005</v>
      </c>
      <c r="E2081" s="99">
        <v>840.02002000000005</v>
      </c>
      <c r="F2081" s="99">
        <v>840.02002000000005</v>
      </c>
      <c r="G2081" s="99">
        <v>0</v>
      </c>
    </row>
    <row r="2082" spans="1:7" x14ac:dyDescent="0.2">
      <c r="A2082" s="100">
        <v>35145</v>
      </c>
      <c r="B2082" s="99">
        <v>839.04998799999998</v>
      </c>
      <c r="C2082" s="99">
        <v>839.04998799999998</v>
      </c>
      <c r="D2082" s="99">
        <v>839.04998799999998</v>
      </c>
      <c r="E2082" s="99">
        <v>839.04998799999998</v>
      </c>
      <c r="F2082" s="99">
        <v>839.04998799999998</v>
      </c>
      <c r="G2082" s="99">
        <v>0</v>
      </c>
    </row>
    <row r="2083" spans="1:7" x14ac:dyDescent="0.2">
      <c r="A2083" s="100">
        <v>35146</v>
      </c>
      <c r="B2083" s="99">
        <v>840.90002400000003</v>
      </c>
      <c r="C2083" s="99">
        <v>840.90002400000003</v>
      </c>
      <c r="D2083" s="99">
        <v>840.90002400000003</v>
      </c>
      <c r="E2083" s="99">
        <v>840.90002400000003</v>
      </c>
      <c r="F2083" s="99">
        <v>840.90002400000003</v>
      </c>
      <c r="G2083" s="99">
        <v>0</v>
      </c>
    </row>
    <row r="2084" spans="1:7" x14ac:dyDescent="0.2">
      <c r="A2084" s="100">
        <v>35149</v>
      </c>
      <c r="B2084" s="99">
        <v>840.15002400000003</v>
      </c>
      <c r="C2084" s="99">
        <v>840.15002400000003</v>
      </c>
      <c r="D2084" s="99">
        <v>840.15002400000003</v>
      </c>
      <c r="E2084" s="99">
        <v>840.15002400000003</v>
      </c>
      <c r="F2084" s="99">
        <v>840.15002400000003</v>
      </c>
      <c r="G2084" s="99">
        <v>0</v>
      </c>
    </row>
    <row r="2085" spans="1:7" x14ac:dyDescent="0.2">
      <c r="A2085" s="100">
        <v>35150</v>
      </c>
      <c r="B2085" s="99">
        <v>843.94000200000005</v>
      </c>
      <c r="C2085" s="99">
        <v>843.94000200000005</v>
      </c>
      <c r="D2085" s="99">
        <v>843.94000200000005</v>
      </c>
      <c r="E2085" s="99">
        <v>843.94000200000005</v>
      </c>
      <c r="F2085" s="99">
        <v>843.94000200000005</v>
      </c>
      <c r="G2085" s="99">
        <v>0</v>
      </c>
    </row>
    <row r="2086" spans="1:7" x14ac:dyDescent="0.2">
      <c r="A2086" s="100">
        <v>35151</v>
      </c>
      <c r="B2086" s="99">
        <v>838.95001200000002</v>
      </c>
      <c r="C2086" s="99">
        <v>838.95001200000002</v>
      </c>
      <c r="D2086" s="99">
        <v>838.95001200000002</v>
      </c>
      <c r="E2086" s="99">
        <v>838.95001200000002</v>
      </c>
      <c r="F2086" s="99">
        <v>838.95001200000002</v>
      </c>
      <c r="G2086" s="99">
        <v>0</v>
      </c>
    </row>
    <row r="2087" spans="1:7" x14ac:dyDescent="0.2">
      <c r="A2087" s="100">
        <v>35152</v>
      </c>
      <c r="B2087" s="99">
        <v>839</v>
      </c>
      <c r="C2087" s="99">
        <v>839</v>
      </c>
      <c r="D2087" s="99">
        <v>839</v>
      </c>
      <c r="E2087" s="99">
        <v>839</v>
      </c>
      <c r="F2087" s="99">
        <v>839</v>
      </c>
      <c r="G2087" s="99">
        <v>0</v>
      </c>
    </row>
    <row r="2088" spans="1:7" x14ac:dyDescent="0.2">
      <c r="A2088" s="100">
        <v>35153</v>
      </c>
      <c r="B2088" s="99">
        <v>834.54998799999998</v>
      </c>
      <c r="C2088" s="99">
        <v>834.54998799999998</v>
      </c>
      <c r="D2088" s="99">
        <v>834.54998799999998</v>
      </c>
      <c r="E2088" s="99">
        <v>834.54998799999998</v>
      </c>
      <c r="F2088" s="99">
        <v>834.54998799999998</v>
      </c>
      <c r="G2088" s="99">
        <v>0</v>
      </c>
    </row>
    <row r="2089" spans="1:7" x14ac:dyDescent="0.2">
      <c r="A2089" s="100">
        <v>35156</v>
      </c>
      <c r="B2089" s="99">
        <v>845.20001200000002</v>
      </c>
      <c r="C2089" s="99">
        <v>845.20001200000002</v>
      </c>
      <c r="D2089" s="99">
        <v>845.20001200000002</v>
      </c>
      <c r="E2089" s="99">
        <v>845.20001200000002</v>
      </c>
      <c r="F2089" s="99">
        <v>845.20001200000002</v>
      </c>
      <c r="G2089" s="99">
        <v>0</v>
      </c>
    </row>
    <row r="2090" spans="1:7" x14ac:dyDescent="0.2">
      <c r="A2090" s="100">
        <v>35157</v>
      </c>
      <c r="B2090" s="99">
        <v>847.34997599999997</v>
      </c>
      <c r="C2090" s="99">
        <v>847.34997599999997</v>
      </c>
      <c r="D2090" s="99">
        <v>847.34997599999997</v>
      </c>
      <c r="E2090" s="99">
        <v>847.34997599999997</v>
      </c>
      <c r="F2090" s="99">
        <v>847.34997599999997</v>
      </c>
      <c r="G2090" s="99">
        <v>0</v>
      </c>
    </row>
    <row r="2091" spans="1:7" x14ac:dyDescent="0.2">
      <c r="A2091" s="100">
        <v>35158</v>
      </c>
      <c r="B2091" s="99">
        <v>848.169983</v>
      </c>
      <c r="C2091" s="99">
        <v>848.169983</v>
      </c>
      <c r="D2091" s="99">
        <v>848.169983</v>
      </c>
      <c r="E2091" s="99">
        <v>848.169983</v>
      </c>
      <c r="F2091" s="99">
        <v>848.169983</v>
      </c>
      <c r="G2091" s="99">
        <v>0</v>
      </c>
    </row>
    <row r="2092" spans="1:7" x14ac:dyDescent="0.2">
      <c r="A2092" s="100">
        <v>35159</v>
      </c>
      <c r="B2092" s="99">
        <v>848.21002199999998</v>
      </c>
      <c r="C2092" s="99">
        <v>848.21002199999998</v>
      </c>
      <c r="D2092" s="99">
        <v>848.21002199999998</v>
      </c>
      <c r="E2092" s="99">
        <v>848.21002199999998</v>
      </c>
      <c r="F2092" s="99">
        <v>848.21002199999998</v>
      </c>
      <c r="G2092" s="99">
        <v>0</v>
      </c>
    </row>
    <row r="2093" spans="1:7" x14ac:dyDescent="0.2">
      <c r="A2093" s="100">
        <v>35163</v>
      </c>
      <c r="B2093" s="99">
        <v>833.46997099999999</v>
      </c>
      <c r="C2093" s="99">
        <v>833.46997099999999</v>
      </c>
      <c r="D2093" s="99">
        <v>833.46997099999999</v>
      </c>
      <c r="E2093" s="99">
        <v>833.46997099999999</v>
      </c>
      <c r="F2093" s="99">
        <v>833.46997099999999</v>
      </c>
      <c r="G2093" s="99">
        <v>0</v>
      </c>
    </row>
    <row r="2094" spans="1:7" x14ac:dyDescent="0.2">
      <c r="A2094" s="100">
        <v>35164</v>
      </c>
      <c r="B2094" s="99">
        <v>830.84002699999996</v>
      </c>
      <c r="C2094" s="99">
        <v>830.84002699999996</v>
      </c>
      <c r="D2094" s="99">
        <v>830.84002699999996</v>
      </c>
      <c r="E2094" s="99">
        <v>830.84002699999996</v>
      </c>
      <c r="F2094" s="99">
        <v>830.84002699999996</v>
      </c>
      <c r="G2094" s="99">
        <v>0</v>
      </c>
    </row>
    <row r="2095" spans="1:7" x14ac:dyDescent="0.2">
      <c r="A2095" s="100">
        <v>35165</v>
      </c>
      <c r="B2095" s="99">
        <v>819.61999500000002</v>
      </c>
      <c r="C2095" s="99">
        <v>819.61999500000002</v>
      </c>
      <c r="D2095" s="99">
        <v>819.61999500000002</v>
      </c>
      <c r="E2095" s="99">
        <v>819.61999500000002</v>
      </c>
      <c r="F2095" s="99">
        <v>819.61999500000002</v>
      </c>
      <c r="G2095" s="99">
        <v>0</v>
      </c>
    </row>
    <row r="2096" spans="1:7" x14ac:dyDescent="0.2">
      <c r="A2096" s="100">
        <v>35166</v>
      </c>
      <c r="B2096" s="99">
        <v>816.70001200000002</v>
      </c>
      <c r="C2096" s="99">
        <v>816.70001200000002</v>
      </c>
      <c r="D2096" s="99">
        <v>816.70001200000002</v>
      </c>
      <c r="E2096" s="99">
        <v>816.70001200000002</v>
      </c>
      <c r="F2096" s="99">
        <v>816.70001200000002</v>
      </c>
      <c r="G2096" s="99">
        <v>0</v>
      </c>
    </row>
    <row r="2097" spans="1:7" x14ac:dyDescent="0.2">
      <c r="A2097" s="100">
        <v>35167</v>
      </c>
      <c r="B2097" s="99">
        <v>823.85998500000005</v>
      </c>
      <c r="C2097" s="99">
        <v>823.85998500000005</v>
      </c>
      <c r="D2097" s="99">
        <v>823.85998500000005</v>
      </c>
      <c r="E2097" s="99">
        <v>823.85998500000005</v>
      </c>
      <c r="F2097" s="99">
        <v>823.85998500000005</v>
      </c>
      <c r="G2097" s="99">
        <v>0</v>
      </c>
    </row>
    <row r="2098" spans="1:7" x14ac:dyDescent="0.2">
      <c r="A2098" s="100">
        <v>35170</v>
      </c>
      <c r="B2098" s="99">
        <v>831.330017</v>
      </c>
      <c r="C2098" s="99">
        <v>831.330017</v>
      </c>
      <c r="D2098" s="99">
        <v>831.330017</v>
      </c>
      <c r="E2098" s="99">
        <v>831.330017</v>
      </c>
      <c r="F2098" s="99">
        <v>831.330017</v>
      </c>
      <c r="G2098" s="99">
        <v>0</v>
      </c>
    </row>
    <row r="2099" spans="1:7" x14ac:dyDescent="0.2">
      <c r="A2099" s="100">
        <v>35171</v>
      </c>
      <c r="B2099" s="99">
        <v>834.580017</v>
      </c>
      <c r="C2099" s="99">
        <v>834.580017</v>
      </c>
      <c r="D2099" s="99">
        <v>834.580017</v>
      </c>
      <c r="E2099" s="99">
        <v>834.580017</v>
      </c>
      <c r="F2099" s="99">
        <v>834.580017</v>
      </c>
      <c r="G2099" s="99">
        <v>0</v>
      </c>
    </row>
    <row r="2100" spans="1:7" x14ac:dyDescent="0.2">
      <c r="A2100" s="100">
        <v>35172</v>
      </c>
      <c r="B2100" s="99">
        <v>830.30999799999995</v>
      </c>
      <c r="C2100" s="99">
        <v>830.30999799999995</v>
      </c>
      <c r="D2100" s="99">
        <v>830.30999799999995</v>
      </c>
      <c r="E2100" s="99">
        <v>830.30999799999995</v>
      </c>
      <c r="F2100" s="99">
        <v>830.30999799999995</v>
      </c>
      <c r="G2100" s="99">
        <v>0</v>
      </c>
    </row>
    <row r="2101" spans="1:7" x14ac:dyDescent="0.2">
      <c r="A2101" s="100">
        <v>35173</v>
      </c>
      <c r="B2101" s="99">
        <v>832.919983</v>
      </c>
      <c r="C2101" s="99">
        <v>832.919983</v>
      </c>
      <c r="D2101" s="99">
        <v>832.919983</v>
      </c>
      <c r="E2101" s="99">
        <v>832.919983</v>
      </c>
      <c r="F2101" s="99">
        <v>832.919983</v>
      </c>
      <c r="G2101" s="99">
        <v>0</v>
      </c>
    </row>
    <row r="2102" spans="1:7" x14ac:dyDescent="0.2">
      <c r="A2102" s="100">
        <v>35174</v>
      </c>
      <c r="B2102" s="99">
        <v>834.80999799999995</v>
      </c>
      <c r="C2102" s="99">
        <v>834.80999799999995</v>
      </c>
      <c r="D2102" s="99">
        <v>834.80999799999995</v>
      </c>
      <c r="E2102" s="99">
        <v>834.80999799999995</v>
      </c>
      <c r="F2102" s="99">
        <v>834.80999799999995</v>
      </c>
      <c r="G2102" s="99">
        <v>0</v>
      </c>
    </row>
    <row r="2103" spans="1:7" x14ac:dyDescent="0.2">
      <c r="A2103" s="100">
        <v>35177</v>
      </c>
      <c r="B2103" s="99">
        <v>838.46002199999998</v>
      </c>
      <c r="C2103" s="99">
        <v>838.46002199999998</v>
      </c>
      <c r="D2103" s="99">
        <v>838.46002199999998</v>
      </c>
      <c r="E2103" s="99">
        <v>838.46002199999998</v>
      </c>
      <c r="F2103" s="99">
        <v>838.46002199999998</v>
      </c>
      <c r="G2103" s="99">
        <v>0</v>
      </c>
    </row>
    <row r="2104" spans="1:7" x14ac:dyDescent="0.2">
      <c r="A2104" s="100">
        <v>35178</v>
      </c>
      <c r="B2104" s="99">
        <v>843.25</v>
      </c>
      <c r="C2104" s="99">
        <v>843.25</v>
      </c>
      <c r="D2104" s="99">
        <v>843.25</v>
      </c>
      <c r="E2104" s="99">
        <v>843.25</v>
      </c>
      <c r="F2104" s="99">
        <v>843.25</v>
      </c>
      <c r="G2104" s="99">
        <v>0</v>
      </c>
    </row>
    <row r="2105" spans="1:7" x14ac:dyDescent="0.2">
      <c r="A2105" s="100">
        <v>35179</v>
      </c>
      <c r="B2105" s="99">
        <v>841.46002199999998</v>
      </c>
      <c r="C2105" s="99">
        <v>841.46002199999998</v>
      </c>
      <c r="D2105" s="99">
        <v>841.46002199999998</v>
      </c>
      <c r="E2105" s="99">
        <v>841.46002199999998</v>
      </c>
      <c r="F2105" s="99">
        <v>841.46002199999998</v>
      </c>
      <c r="G2105" s="99">
        <v>0</v>
      </c>
    </row>
    <row r="2106" spans="1:7" x14ac:dyDescent="0.2">
      <c r="A2106" s="100">
        <v>35180</v>
      </c>
      <c r="B2106" s="99">
        <v>844.96002199999998</v>
      </c>
      <c r="C2106" s="99">
        <v>844.96002199999998</v>
      </c>
      <c r="D2106" s="99">
        <v>844.96002199999998</v>
      </c>
      <c r="E2106" s="99">
        <v>844.96002199999998</v>
      </c>
      <c r="F2106" s="99">
        <v>844.96002199999998</v>
      </c>
      <c r="G2106" s="99">
        <v>0</v>
      </c>
    </row>
    <row r="2107" spans="1:7" x14ac:dyDescent="0.2">
      <c r="A2107" s="100">
        <v>35181</v>
      </c>
      <c r="B2107" s="99">
        <v>845.830017</v>
      </c>
      <c r="C2107" s="99">
        <v>845.830017</v>
      </c>
      <c r="D2107" s="99">
        <v>845.830017</v>
      </c>
      <c r="E2107" s="99">
        <v>845.830017</v>
      </c>
      <c r="F2107" s="99">
        <v>845.830017</v>
      </c>
      <c r="G2107" s="99">
        <v>0</v>
      </c>
    </row>
    <row r="2108" spans="1:7" x14ac:dyDescent="0.2">
      <c r="A2108" s="100">
        <v>35184</v>
      </c>
      <c r="B2108" s="99">
        <v>846.77002000000005</v>
      </c>
      <c r="C2108" s="99">
        <v>846.77002000000005</v>
      </c>
      <c r="D2108" s="99">
        <v>846.77002000000005</v>
      </c>
      <c r="E2108" s="99">
        <v>846.77002000000005</v>
      </c>
      <c r="F2108" s="99">
        <v>846.77002000000005</v>
      </c>
      <c r="G2108" s="99">
        <v>0</v>
      </c>
    </row>
    <row r="2109" spans="1:7" x14ac:dyDescent="0.2">
      <c r="A2109" s="100">
        <v>35185</v>
      </c>
      <c r="B2109" s="99">
        <v>846.84997599999997</v>
      </c>
      <c r="C2109" s="99">
        <v>846.84997599999997</v>
      </c>
      <c r="D2109" s="99">
        <v>846.84997599999997</v>
      </c>
      <c r="E2109" s="99">
        <v>846.84997599999997</v>
      </c>
      <c r="F2109" s="99">
        <v>846.84997599999997</v>
      </c>
      <c r="G2109" s="99">
        <v>0</v>
      </c>
    </row>
    <row r="2110" spans="1:7" x14ac:dyDescent="0.2">
      <c r="A2110" s="100">
        <v>35186</v>
      </c>
      <c r="B2110" s="99">
        <v>847.48999000000003</v>
      </c>
      <c r="C2110" s="99">
        <v>847.48999000000003</v>
      </c>
      <c r="D2110" s="99">
        <v>847.48999000000003</v>
      </c>
      <c r="E2110" s="99">
        <v>847.48999000000003</v>
      </c>
      <c r="F2110" s="99">
        <v>847.48999000000003</v>
      </c>
      <c r="G2110" s="99">
        <v>0</v>
      </c>
    </row>
    <row r="2111" spans="1:7" x14ac:dyDescent="0.2">
      <c r="A2111" s="100">
        <v>35187</v>
      </c>
      <c r="B2111" s="99">
        <v>833.11999500000002</v>
      </c>
      <c r="C2111" s="99">
        <v>833.11999500000002</v>
      </c>
      <c r="D2111" s="99">
        <v>833.11999500000002</v>
      </c>
      <c r="E2111" s="99">
        <v>833.11999500000002</v>
      </c>
      <c r="F2111" s="99">
        <v>833.11999500000002</v>
      </c>
      <c r="G2111" s="99">
        <v>0</v>
      </c>
    </row>
    <row r="2112" spans="1:7" x14ac:dyDescent="0.2">
      <c r="A2112" s="100">
        <v>35188</v>
      </c>
      <c r="B2112" s="99">
        <v>830.89001499999995</v>
      </c>
      <c r="C2112" s="99">
        <v>830.89001499999995</v>
      </c>
      <c r="D2112" s="99">
        <v>830.89001499999995</v>
      </c>
      <c r="E2112" s="99">
        <v>830.89001499999995</v>
      </c>
      <c r="F2112" s="99">
        <v>830.89001499999995</v>
      </c>
      <c r="G2112" s="99">
        <v>0</v>
      </c>
    </row>
    <row r="2113" spans="1:7" x14ac:dyDescent="0.2">
      <c r="A2113" s="100">
        <v>35191</v>
      </c>
      <c r="B2113" s="99">
        <v>829.90997300000004</v>
      </c>
      <c r="C2113" s="99">
        <v>829.90997300000004</v>
      </c>
      <c r="D2113" s="99">
        <v>829.90997300000004</v>
      </c>
      <c r="E2113" s="99">
        <v>829.90997300000004</v>
      </c>
      <c r="F2113" s="99">
        <v>829.90997300000004</v>
      </c>
      <c r="G2113" s="99">
        <v>0</v>
      </c>
    </row>
    <row r="2114" spans="1:7" x14ac:dyDescent="0.2">
      <c r="A2114" s="100">
        <v>35192</v>
      </c>
      <c r="B2114" s="99">
        <v>826.63000499999998</v>
      </c>
      <c r="C2114" s="99">
        <v>826.63000499999998</v>
      </c>
      <c r="D2114" s="99">
        <v>826.63000499999998</v>
      </c>
      <c r="E2114" s="99">
        <v>826.63000499999998</v>
      </c>
      <c r="F2114" s="99">
        <v>826.63000499999998</v>
      </c>
      <c r="G2114" s="99">
        <v>0</v>
      </c>
    </row>
    <row r="2115" spans="1:7" x14ac:dyDescent="0.2">
      <c r="A2115" s="100">
        <v>35193</v>
      </c>
      <c r="B2115" s="99">
        <v>835.28002900000001</v>
      </c>
      <c r="C2115" s="99">
        <v>835.28002900000001</v>
      </c>
      <c r="D2115" s="99">
        <v>835.28002900000001</v>
      </c>
      <c r="E2115" s="99">
        <v>835.28002900000001</v>
      </c>
      <c r="F2115" s="99">
        <v>835.28002900000001</v>
      </c>
      <c r="G2115" s="99">
        <v>0</v>
      </c>
    </row>
    <row r="2116" spans="1:7" x14ac:dyDescent="0.2">
      <c r="A2116" s="100">
        <v>35194</v>
      </c>
      <c r="B2116" s="99">
        <v>836.36999500000002</v>
      </c>
      <c r="C2116" s="99">
        <v>836.36999500000002</v>
      </c>
      <c r="D2116" s="99">
        <v>836.36999500000002</v>
      </c>
      <c r="E2116" s="99">
        <v>836.36999500000002</v>
      </c>
      <c r="F2116" s="99">
        <v>836.36999500000002</v>
      </c>
      <c r="G2116" s="99">
        <v>0</v>
      </c>
    </row>
    <row r="2117" spans="1:7" x14ac:dyDescent="0.2">
      <c r="A2117" s="100">
        <v>35195</v>
      </c>
      <c r="B2117" s="99">
        <v>845.07000700000003</v>
      </c>
      <c r="C2117" s="99">
        <v>845.07000700000003</v>
      </c>
      <c r="D2117" s="99">
        <v>845.07000700000003</v>
      </c>
      <c r="E2117" s="99">
        <v>845.07000700000003</v>
      </c>
      <c r="F2117" s="99">
        <v>845.07000700000003</v>
      </c>
      <c r="G2117" s="99">
        <v>0</v>
      </c>
    </row>
    <row r="2118" spans="1:7" x14ac:dyDescent="0.2">
      <c r="A2118" s="100">
        <v>35198</v>
      </c>
      <c r="B2118" s="99">
        <v>857.44000200000005</v>
      </c>
      <c r="C2118" s="99">
        <v>857.44000200000005</v>
      </c>
      <c r="D2118" s="99">
        <v>857.44000200000005</v>
      </c>
      <c r="E2118" s="99">
        <v>857.44000200000005</v>
      </c>
      <c r="F2118" s="99">
        <v>857.44000200000005</v>
      </c>
      <c r="G2118" s="99">
        <v>0</v>
      </c>
    </row>
    <row r="2119" spans="1:7" x14ac:dyDescent="0.2">
      <c r="A2119" s="100">
        <v>35199</v>
      </c>
      <c r="B2119" s="99">
        <v>862.89001499999995</v>
      </c>
      <c r="C2119" s="99">
        <v>862.89001499999995</v>
      </c>
      <c r="D2119" s="99">
        <v>862.89001499999995</v>
      </c>
      <c r="E2119" s="99">
        <v>862.89001499999995</v>
      </c>
      <c r="F2119" s="99">
        <v>862.89001499999995</v>
      </c>
      <c r="G2119" s="99">
        <v>0</v>
      </c>
    </row>
    <row r="2120" spans="1:7" x14ac:dyDescent="0.2">
      <c r="A2120" s="100">
        <v>35200</v>
      </c>
      <c r="B2120" s="99">
        <v>862.78997800000002</v>
      </c>
      <c r="C2120" s="99">
        <v>862.78997800000002</v>
      </c>
      <c r="D2120" s="99">
        <v>862.78997800000002</v>
      </c>
      <c r="E2120" s="99">
        <v>862.78997800000002</v>
      </c>
      <c r="F2120" s="99">
        <v>862.78997800000002</v>
      </c>
      <c r="G2120" s="99">
        <v>0</v>
      </c>
    </row>
    <row r="2121" spans="1:7" x14ac:dyDescent="0.2">
      <c r="A2121" s="100">
        <v>35201</v>
      </c>
      <c r="B2121" s="99">
        <v>862.14001499999995</v>
      </c>
      <c r="C2121" s="99">
        <v>862.14001499999995</v>
      </c>
      <c r="D2121" s="99">
        <v>862.14001499999995</v>
      </c>
      <c r="E2121" s="99">
        <v>862.14001499999995</v>
      </c>
      <c r="F2121" s="99">
        <v>862.14001499999995</v>
      </c>
      <c r="G2121" s="99">
        <v>0</v>
      </c>
    </row>
    <row r="2122" spans="1:7" x14ac:dyDescent="0.2">
      <c r="A2122" s="100">
        <v>35202</v>
      </c>
      <c r="B2122" s="99">
        <v>867.76000999999997</v>
      </c>
      <c r="C2122" s="99">
        <v>867.76000999999997</v>
      </c>
      <c r="D2122" s="99">
        <v>867.76000999999997</v>
      </c>
      <c r="E2122" s="99">
        <v>867.76000999999997</v>
      </c>
      <c r="F2122" s="99">
        <v>867.76000999999997</v>
      </c>
      <c r="G2122" s="99">
        <v>0</v>
      </c>
    </row>
    <row r="2123" spans="1:7" x14ac:dyDescent="0.2">
      <c r="A2123" s="100">
        <v>35205</v>
      </c>
      <c r="B2123" s="99">
        <v>873.34002699999996</v>
      </c>
      <c r="C2123" s="99">
        <v>873.34002699999996</v>
      </c>
      <c r="D2123" s="99">
        <v>873.34002699999996</v>
      </c>
      <c r="E2123" s="99">
        <v>873.34002699999996</v>
      </c>
      <c r="F2123" s="99">
        <v>873.34002699999996</v>
      </c>
      <c r="G2123" s="99">
        <v>0</v>
      </c>
    </row>
    <row r="2124" spans="1:7" x14ac:dyDescent="0.2">
      <c r="A2124" s="100">
        <v>35206</v>
      </c>
      <c r="B2124" s="99">
        <v>872.84997599999997</v>
      </c>
      <c r="C2124" s="99">
        <v>872.84997599999997</v>
      </c>
      <c r="D2124" s="99">
        <v>872.84997599999997</v>
      </c>
      <c r="E2124" s="99">
        <v>872.84997599999997</v>
      </c>
      <c r="F2124" s="99">
        <v>872.84997599999997</v>
      </c>
      <c r="G2124" s="99">
        <v>0</v>
      </c>
    </row>
    <row r="2125" spans="1:7" x14ac:dyDescent="0.2">
      <c r="A2125" s="100">
        <v>35207</v>
      </c>
      <c r="B2125" s="99">
        <v>880.30999799999995</v>
      </c>
      <c r="C2125" s="99">
        <v>880.30999799999995</v>
      </c>
      <c r="D2125" s="99">
        <v>880.30999799999995</v>
      </c>
      <c r="E2125" s="99">
        <v>880.30999799999995</v>
      </c>
      <c r="F2125" s="99">
        <v>880.30999799999995</v>
      </c>
      <c r="G2125" s="99">
        <v>0</v>
      </c>
    </row>
    <row r="2126" spans="1:7" x14ac:dyDescent="0.2">
      <c r="A2126" s="100">
        <v>35208</v>
      </c>
      <c r="B2126" s="99">
        <v>877.19000200000005</v>
      </c>
      <c r="C2126" s="99">
        <v>877.19000200000005</v>
      </c>
      <c r="D2126" s="99">
        <v>877.19000200000005</v>
      </c>
      <c r="E2126" s="99">
        <v>877.19000200000005</v>
      </c>
      <c r="F2126" s="99">
        <v>877.19000200000005</v>
      </c>
      <c r="G2126" s="99">
        <v>0</v>
      </c>
    </row>
    <row r="2127" spans="1:7" x14ac:dyDescent="0.2">
      <c r="A2127" s="100">
        <v>35209</v>
      </c>
      <c r="B2127" s="99">
        <v>880.46002199999998</v>
      </c>
      <c r="C2127" s="99">
        <v>880.46002199999998</v>
      </c>
      <c r="D2127" s="99">
        <v>880.46002199999998</v>
      </c>
      <c r="E2127" s="99">
        <v>880.46002199999998</v>
      </c>
      <c r="F2127" s="99">
        <v>880.46002199999998</v>
      </c>
      <c r="G2127" s="99">
        <v>0</v>
      </c>
    </row>
    <row r="2128" spans="1:7" x14ac:dyDescent="0.2">
      <c r="A2128" s="100">
        <v>35213</v>
      </c>
      <c r="B2128" s="99">
        <v>872.32000700000003</v>
      </c>
      <c r="C2128" s="99">
        <v>872.32000700000003</v>
      </c>
      <c r="D2128" s="99">
        <v>872.32000700000003</v>
      </c>
      <c r="E2128" s="99">
        <v>872.32000700000003</v>
      </c>
      <c r="F2128" s="99">
        <v>872.32000700000003</v>
      </c>
      <c r="G2128" s="99">
        <v>0</v>
      </c>
    </row>
    <row r="2129" spans="1:7" x14ac:dyDescent="0.2">
      <c r="A2129" s="100">
        <v>35214</v>
      </c>
      <c r="B2129" s="99">
        <v>866.96002199999998</v>
      </c>
      <c r="C2129" s="99">
        <v>866.96002199999998</v>
      </c>
      <c r="D2129" s="99">
        <v>866.96002199999998</v>
      </c>
      <c r="E2129" s="99">
        <v>866.96002199999998</v>
      </c>
      <c r="F2129" s="99">
        <v>866.96002199999998</v>
      </c>
      <c r="G2129" s="99">
        <v>0</v>
      </c>
    </row>
    <row r="2130" spans="1:7" x14ac:dyDescent="0.2">
      <c r="A2130" s="100">
        <v>35215</v>
      </c>
      <c r="B2130" s="99">
        <v>872</v>
      </c>
      <c r="C2130" s="99">
        <v>872</v>
      </c>
      <c r="D2130" s="99">
        <v>872</v>
      </c>
      <c r="E2130" s="99">
        <v>872</v>
      </c>
      <c r="F2130" s="99">
        <v>872</v>
      </c>
      <c r="G2130" s="99">
        <v>0</v>
      </c>
    </row>
    <row r="2131" spans="1:7" x14ac:dyDescent="0.2">
      <c r="A2131" s="100">
        <v>35216</v>
      </c>
      <c r="B2131" s="99">
        <v>868.69000200000005</v>
      </c>
      <c r="C2131" s="99">
        <v>868.69000200000005</v>
      </c>
      <c r="D2131" s="99">
        <v>868.69000200000005</v>
      </c>
      <c r="E2131" s="99">
        <v>868.69000200000005</v>
      </c>
      <c r="F2131" s="99">
        <v>868.69000200000005</v>
      </c>
      <c r="G2131" s="99">
        <v>0</v>
      </c>
    </row>
    <row r="2132" spans="1:7" x14ac:dyDescent="0.2">
      <c r="A2132" s="100">
        <v>35219</v>
      </c>
      <c r="B2132" s="99">
        <v>866.830017</v>
      </c>
      <c r="C2132" s="99">
        <v>866.830017</v>
      </c>
      <c r="D2132" s="99">
        <v>866.830017</v>
      </c>
      <c r="E2132" s="99">
        <v>866.830017</v>
      </c>
      <c r="F2132" s="99">
        <v>866.830017</v>
      </c>
      <c r="G2132" s="99">
        <v>0</v>
      </c>
    </row>
    <row r="2133" spans="1:7" x14ac:dyDescent="0.2">
      <c r="A2133" s="100">
        <v>35220</v>
      </c>
      <c r="B2133" s="99">
        <v>873.21002199999998</v>
      </c>
      <c r="C2133" s="99">
        <v>873.21002199999998</v>
      </c>
      <c r="D2133" s="99">
        <v>873.21002199999998</v>
      </c>
      <c r="E2133" s="99">
        <v>873.21002199999998</v>
      </c>
      <c r="F2133" s="99">
        <v>873.21002199999998</v>
      </c>
      <c r="G2133" s="99">
        <v>0</v>
      </c>
    </row>
    <row r="2134" spans="1:7" x14ac:dyDescent="0.2">
      <c r="A2134" s="100">
        <v>35221</v>
      </c>
      <c r="B2134" s="99">
        <v>881.09002699999996</v>
      </c>
      <c r="C2134" s="99">
        <v>881.09002699999996</v>
      </c>
      <c r="D2134" s="99">
        <v>881.09002699999996</v>
      </c>
      <c r="E2134" s="99">
        <v>881.09002699999996</v>
      </c>
      <c r="F2134" s="99">
        <v>881.09002699999996</v>
      </c>
      <c r="G2134" s="99">
        <v>0</v>
      </c>
    </row>
    <row r="2135" spans="1:7" x14ac:dyDescent="0.2">
      <c r="A2135" s="100">
        <v>35222</v>
      </c>
      <c r="B2135" s="99">
        <v>874.21997099999999</v>
      </c>
      <c r="C2135" s="99">
        <v>874.21997099999999</v>
      </c>
      <c r="D2135" s="99">
        <v>874.21997099999999</v>
      </c>
      <c r="E2135" s="99">
        <v>874.21997099999999</v>
      </c>
      <c r="F2135" s="99">
        <v>874.21997099999999</v>
      </c>
      <c r="G2135" s="99">
        <v>0</v>
      </c>
    </row>
    <row r="2136" spans="1:7" x14ac:dyDescent="0.2">
      <c r="A2136" s="100">
        <v>35223</v>
      </c>
      <c r="B2136" s="99">
        <v>874.59997599999997</v>
      </c>
      <c r="C2136" s="99">
        <v>874.59997599999997</v>
      </c>
      <c r="D2136" s="99">
        <v>874.59997599999997</v>
      </c>
      <c r="E2136" s="99">
        <v>874.59997599999997</v>
      </c>
      <c r="F2136" s="99">
        <v>874.59997599999997</v>
      </c>
      <c r="G2136" s="99">
        <v>0</v>
      </c>
    </row>
    <row r="2137" spans="1:7" x14ac:dyDescent="0.2">
      <c r="A2137" s="100">
        <v>35226</v>
      </c>
      <c r="B2137" s="99">
        <v>873.14001499999995</v>
      </c>
      <c r="C2137" s="99">
        <v>873.14001499999995</v>
      </c>
      <c r="D2137" s="99">
        <v>873.14001499999995</v>
      </c>
      <c r="E2137" s="99">
        <v>873.14001499999995</v>
      </c>
      <c r="F2137" s="99">
        <v>873.14001499999995</v>
      </c>
      <c r="G2137" s="99">
        <v>0</v>
      </c>
    </row>
    <row r="2138" spans="1:7" x14ac:dyDescent="0.2">
      <c r="A2138" s="100">
        <v>35227</v>
      </c>
      <c r="B2138" s="99">
        <v>871.59997599999997</v>
      </c>
      <c r="C2138" s="99">
        <v>871.59997599999997</v>
      </c>
      <c r="D2138" s="99">
        <v>871.59997599999997</v>
      </c>
      <c r="E2138" s="99">
        <v>871.59997599999997</v>
      </c>
      <c r="F2138" s="99">
        <v>871.59997599999997</v>
      </c>
      <c r="G2138" s="99">
        <v>0</v>
      </c>
    </row>
    <row r="2139" spans="1:7" x14ac:dyDescent="0.2">
      <c r="A2139" s="100">
        <v>35228</v>
      </c>
      <c r="B2139" s="99">
        <v>869.47997999999995</v>
      </c>
      <c r="C2139" s="99">
        <v>869.47997999999995</v>
      </c>
      <c r="D2139" s="99">
        <v>869.47997999999995</v>
      </c>
      <c r="E2139" s="99">
        <v>869.47997999999995</v>
      </c>
      <c r="F2139" s="99">
        <v>869.47997999999995</v>
      </c>
      <c r="G2139" s="99">
        <v>0</v>
      </c>
    </row>
    <row r="2140" spans="1:7" x14ac:dyDescent="0.2">
      <c r="A2140" s="100">
        <v>35229</v>
      </c>
      <c r="B2140" s="99">
        <v>868.080017</v>
      </c>
      <c r="C2140" s="99">
        <v>868.080017</v>
      </c>
      <c r="D2140" s="99">
        <v>868.080017</v>
      </c>
      <c r="E2140" s="99">
        <v>868.080017</v>
      </c>
      <c r="F2140" s="99">
        <v>868.080017</v>
      </c>
      <c r="G2140" s="99">
        <v>0</v>
      </c>
    </row>
    <row r="2141" spans="1:7" x14ac:dyDescent="0.2">
      <c r="A2141" s="100">
        <v>35230</v>
      </c>
      <c r="B2141" s="99">
        <v>865.40002400000003</v>
      </c>
      <c r="C2141" s="99">
        <v>865.40002400000003</v>
      </c>
      <c r="D2141" s="99">
        <v>865.40002400000003</v>
      </c>
      <c r="E2141" s="99">
        <v>865.40002400000003</v>
      </c>
      <c r="F2141" s="99">
        <v>865.40002400000003</v>
      </c>
      <c r="G2141" s="99">
        <v>0</v>
      </c>
    </row>
    <row r="2142" spans="1:7" x14ac:dyDescent="0.2">
      <c r="A2142" s="100">
        <v>35233</v>
      </c>
      <c r="B2142" s="99">
        <v>864.53002900000001</v>
      </c>
      <c r="C2142" s="99">
        <v>864.53002900000001</v>
      </c>
      <c r="D2142" s="99">
        <v>864.53002900000001</v>
      </c>
      <c r="E2142" s="99">
        <v>864.53002900000001</v>
      </c>
      <c r="F2142" s="99">
        <v>864.53002900000001</v>
      </c>
      <c r="G2142" s="99">
        <v>0</v>
      </c>
    </row>
    <row r="2143" spans="1:7" x14ac:dyDescent="0.2">
      <c r="A2143" s="100">
        <v>35234</v>
      </c>
      <c r="B2143" s="99">
        <v>860.52002000000005</v>
      </c>
      <c r="C2143" s="99">
        <v>860.52002000000005</v>
      </c>
      <c r="D2143" s="99">
        <v>860.52002000000005</v>
      </c>
      <c r="E2143" s="99">
        <v>860.52002000000005</v>
      </c>
      <c r="F2143" s="99">
        <v>860.52002000000005</v>
      </c>
      <c r="G2143" s="99">
        <v>0</v>
      </c>
    </row>
    <row r="2144" spans="1:7" x14ac:dyDescent="0.2">
      <c r="A2144" s="100">
        <v>35235</v>
      </c>
      <c r="B2144" s="99">
        <v>860.40002400000003</v>
      </c>
      <c r="C2144" s="99">
        <v>860.40002400000003</v>
      </c>
      <c r="D2144" s="99">
        <v>860.40002400000003</v>
      </c>
      <c r="E2144" s="99">
        <v>860.40002400000003</v>
      </c>
      <c r="F2144" s="99">
        <v>860.40002400000003</v>
      </c>
      <c r="G2144" s="99">
        <v>0</v>
      </c>
    </row>
    <row r="2145" spans="1:7" x14ac:dyDescent="0.2">
      <c r="A2145" s="100">
        <v>35236</v>
      </c>
      <c r="B2145" s="99">
        <v>860.60998500000005</v>
      </c>
      <c r="C2145" s="99">
        <v>860.60998500000005</v>
      </c>
      <c r="D2145" s="99">
        <v>860.60998500000005</v>
      </c>
      <c r="E2145" s="99">
        <v>860.60998500000005</v>
      </c>
      <c r="F2145" s="99">
        <v>860.60998500000005</v>
      </c>
      <c r="G2145" s="99">
        <v>0</v>
      </c>
    </row>
    <row r="2146" spans="1:7" x14ac:dyDescent="0.2">
      <c r="A2146" s="100">
        <v>35237</v>
      </c>
      <c r="B2146" s="99">
        <v>866.78997800000002</v>
      </c>
      <c r="C2146" s="99">
        <v>866.78997800000002</v>
      </c>
      <c r="D2146" s="99">
        <v>866.78997800000002</v>
      </c>
      <c r="E2146" s="99">
        <v>866.78997800000002</v>
      </c>
      <c r="F2146" s="99">
        <v>866.78997800000002</v>
      </c>
      <c r="G2146" s="99">
        <v>0</v>
      </c>
    </row>
    <row r="2147" spans="1:7" x14ac:dyDescent="0.2">
      <c r="A2147" s="100">
        <v>35240</v>
      </c>
      <c r="B2147" s="99">
        <v>869.40997300000004</v>
      </c>
      <c r="C2147" s="99">
        <v>869.40997300000004</v>
      </c>
      <c r="D2147" s="99">
        <v>869.40997300000004</v>
      </c>
      <c r="E2147" s="99">
        <v>869.40997300000004</v>
      </c>
      <c r="F2147" s="99">
        <v>869.40997300000004</v>
      </c>
      <c r="G2147" s="99">
        <v>0</v>
      </c>
    </row>
    <row r="2148" spans="1:7" x14ac:dyDescent="0.2">
      <c r="A2148" s="100">
        <v>35241</v>
      </c>
      <c r="B2148" s="99">
        <v>868.92999299999997</v>
      </c>
      <c r="C2148" s="99">
        <v>868.92999299999997</v>
      </c>
      <c r="D2148" s="99">
        <v>868.92999299999997</v>
      </c>
      <c r="E2148" s="99">
        <v>868.92999299999997</v>
      </c>
      <c r="F2148" s="99">
        <v>868.92999299999997</v>
      </c>
      <c r="G2148" s="99">
        <v>0</v>
      </c>
    </row>
    <row r="2149" spans="1:7" x14ac:dyDescent="0.2">
      <c r="A2149" s="100">
        <v>35242</v>
      </c>
      <c r="B2149" s="99">
        <v>863.88000499999998</v>
      </c>
      <c r="C2149" s="99">
        <v>863.88000499999998</v>
      </c>
      <c r="D2149" s="99">
        <v>863.88000499999998</v>
      </c>
      <c r="E2149" s="99">
        <v>863.88000499999998</v>
      </c>
      <c r="F2149" s="99">
        <v>863.88000499999998</v>
      </c>
      <c r="G2149" s="99">
        <v>0</v>
      </c>
    </row>
    <row r="2150" spans="1:7" x14ac:dyDescent="0.2">
      <c r="A2150" s="100">
        <v>35243</v>
      </c>
      <c r="B2150" s="99">
        <v>869.29998799999998</v>
      </c>
      <c r="C2150" s="99">
        <v>869.29998799999998</v>
      </c>
      <c r="D2150" s="99">
        <v>869.29998799999998</v>
      </c>
      <c r="E2150" s="99">
        <v>869.29998799999998</v>
      </c>
      <c r="F2150" s="99">
        <v>869.29998799999998</v>
      </c>
      <c r="G2150" s="99">
        <v>0</v>
      </c>
    </row>
    <row r="2151" spans="1:7" x14ac:dyDescent="0.2">
      <c r="A2151" s="100">
        <v>35244</v>
      </c>
      <c r="B2151" s="99">
        <v>872.01000999999997</v>
      </c>
      <c r="C2151" s="99">
        <v>872.01000999999997</v>
      </c>
      <c r="D2151" s="99">
        <v>872.01000999999997</v>
      </c>
      <c r="E2151" s="99">
        <v>872.01000999999997</v>
      </c>
      <c r="F2151" s="99">
        <v>872.01000999999997</v>
      </c>
      <c r="G2151" s="99">
        <v>0</v>
      </c>
    </row>
    <row r="2152" spans="1:7" x14ac:dyDescent="0.2">
      <c r="A2152" s="100">
        <v>35247</v>
      </c>
      <c r="B2152" s="99">
        <v>878.96997099999999</v>
      </c>
      <c r="C2152" s="99">
        <v>878.96997099999999</v>
      </c>
      <c r="D2152" s="99">
        <v>878.96997099999999</v>
      </c>
      <c r="E2152" s="99">
        <v>878.96997099999999</v>
      </c>
      <c r="F2152" s="99">
        <v>878.96997099999999</v>
      </c>
      <c r="G2152" s="99">
        <v>0</v>
      </c>
    </row>
    <row r="2153" spans="1:7" x14ac:dyDescent="0.2">
      <c r="A2153" s="100">
        <v>35248</v>
      </c>
      <c r="B2153" s="99">
        <v>876.19000200000005</v>
      </c>
      <c r="C2153" s="99">
        <v>876.19000200000005</v>
      </c>
      <c r="D2153" s="99">
        <v>876.19000200000005</v>
      </c>
      <c r="E2153" s="99">
        <v>876.19000200000005</v>
      </c>
      <c r="F2153" s="99">
        <v>876.19000200000005</v>
      </c>
      <c r="G2153" s="99">
        <v>0</v>
      </c>
    </row>
    <row r="2154" spans="1:7" x14ac:dyDescent="0.2">
      <c r="A2154" s="100">
        <v>35249</v>
      </c>
      <c r="B2154" s="99">
        <v>874.63000499999998</v>
      </c>
      <c r="C2154" s="99">
        <v>874.63000499999998</v>
      </c>
      <c r="D2154" s="99">
        <v>874.63000499999998</v>
      </c>
      <c r="E2154" s="99">
        <v>874.63000499999998</v>
      </c>
      <c r="F2154" s="99">
        <v>874.63000499999998</v>
      </c>
      <c r="G2154" s="99">
        <v>0</v>
      </c>
    </row>
    <row r="2155" spans="1:7" x14ac:dyDescent="0.2">
      <c r="A2155" s="100">
        <v>35251</v>
      </c>
      <c r="B2155" s="99">
        <v>855.19000200000005</v>
      </c>
      <c r="C2155" s="99">
        <v>855.19000200000005</v>
      </c>
      <c r="D2155" s="99">
        <v>855.19000200000005</v>
      </c>
      <c r="E2155" s="99">
        <v>855.19000200000005</v>
      </c>
      <c r="F2155" s="99">
        <v>855.19000200000005</v>
      </c>
      <c r="G2155" s="99">
        <v>0</v>
      </c>
    </row>
    <row r="2156" spans="1:7" x14ac:dyDescent="0.2">
      <c r="A2156" s="100">
        <v>35254</v>
      </c>
      <c r="B2156" s="99">
        <v>849.07000700000003</v>
      </c>
      <c r="C2156" s="99">
        <v>849.07000700000003</v>
      </c>
      <c r="D2156" s="99">
        <v>849.07000700000003</v>
      </c>
      <c r="E2156" s="99">
        <v>849.07000700000003</v>
      </c>
      <c r="F2156" s="99">
        <v>849.07000700000003</v>
      </c>
      <c r="G2156" s="99">
        <v>0</v>
      </c>
    </row>
    <row r="2157" spans="1:7" x14ac:dyDescent="0.2">
      <c r="A2157" s="100">
        <v>35255</v>
      </c>
      <c r="B2157" s="99">
        <v>852.03002900000001</v>
      </c>
      <c r="C2157" s="99">
        <v>852.03002900000001</v>
      </c>
      <c r="D2157" s="99">
        <v>852.03002900000001</v>
      </c>
      <c r="E2157" s="99">
        <v>852.03002900000001</v>
      </c>
      <c r="F2157" s="99">
        <v>852.03002900000001</v>
      </c>
      <c r="G2157" s="99">
        <v>0</v>
      </c>
    </row>
    <row r="2158" spans="1:7" x14ac:dyDescent="0.2">
      <c r="A2158" s="100">
        <v>35256</v>
      </c>
      <c r="B2158" s="99">
        <v>853.77002000000005</v>
      </c>
      <c r="C2158" s="99">
        <v>853.77002000000005</v>
      </c>
      <c r="D2158" s="99">
        <v>853.77002000000005</v>
      </c>
      <c r="E2158" s="99">
        <v>853.77002000000005</v>
      </c>
      <c r="F2158" s="99">
        <v>853.77002000000005</v>
      </c>
      <c r="G2158" s="99">
        <v>0</v>
      </c>
    </row>
    <row r="2159" spans="1:7" x14ac:dyDescent="0.2">
      <c r="A2159" s="100">
        <v>35257</v>
      </c>
      <c r="B2159" s="99">
        <v>840.34002699999996</v>
      </c>
      <c r="C2159" s="99">
        <v>840.34002699999996</v>
      </c>
      <c r="D2159" s="99">
        <v>840.34002699999996</v>
      </c>
      <c r="E2159" s="99">
        <v>840.34002699999996</v>
      </c>
      <c r="F2159" s="99">
        <v>840.34002699999996</v>
      </c>
      <c r="G2159" s="99">
        <v>0</v>
      </c>
    </row>
    <row r="2160" spans="1:7" x14ac:dyDescent="0.2">
      <c r="A2160" s="100">
        <v>35258</v>
      </c>
      <c r="B2160" s="99">
        <v>841.01000999999997</v>
      </c>
      <c r="C2160" s="99">
        <v>841.01000999999997</v>
      </c>
      <c r="D2160" s="99">
        <v>841.01000999999997</v>
      </c>
      <c r="E2160" s="99">
        <v>841.01000999999997</v>
      </c>
      <c r="F2160" s="99">
        <v>841.01000999999997</v>
      </c>
      <c r="G2160" s="99">
        <v>0</v>
      </c>
    </row>
    <row r="2161" spans="1:7" x14ac:dyDescent="0.2">
      <c r="A2161" s="100">
        <v>35261</v>
      </c>
      <c r="B2161" s="99">
        <v>819.67999299999997</v>
      </c>
      <c r="C2161" s="99">
        <v>819.67999299999997</v>
      </c>
      <c r="D2161" s="99">
        <v>819.67999299999997</v>
      </c>
      <c r="E2161" s="99">
        <v>819.67999299999997</v>
      </c>
      <c r="F2161" s="99">
        <v>819.67999299999997</v>
      </c>
      <c r="G2161" s="99">
        <v>0</v>
      </c>
    </row>
    <row r="2162" spans="1:7" x14ac:dyDescent="0.2">
      <c r="A2162" s="100">
        <v>35262</v>
      </c>
      <c r="B2162" s="99">
        <v>817.82000700000003</v>
      </c>
      <c r="C2162" s="99">
        <v>817.82000700000003</v>
      </c>
      <c r="D2162" s="99">
        <v>817.82000700000003</v>
      </c>
      <c r="E2162" s="99">
        <v>817.82000700000003</v>
      </c>
      <c r="F2162" s="99">
        <v>817.82000700000003</v>
      </c>
      <c r="G2162" s="99">
        <v>0</v>
      </c>
    </row>
    <row r="2163" spans="1:7" x14ac:dyDescent="0.2">
      <c r="A2163" s="100">
        <v>35263</v>
      </c>
      <c r="B2163" s="99">
        <v>825.32000700000003</v>
      </c>
      <c r="C2163" s="99">
        <v>825.32000700000003</v>
      </c>
      <c r="D2163" s="99">
        <v>825.32000700000003</v>
      </c>
      <c r="E2163" s="99">
        <v>825.32000700000003</v>
      </c>
      <c r="F2163" s="99">
        <v>825.32000700000003</v>
      </c>
      <c r="G2163" s="99">
        <v>0</v>
      </c>
    </row>
    <row r="2164" spans="1:7" x14ac:dyDescent="0.2">
      <c r="A2164" s="100">
        <v>35264</v>
      </c>
      <c r="B2164" s="99">
        <v>837.73999000000003</v>
      </c>
      <c r="C2164" s="99">
        <v>837.73999000000003</v>
      </c>
      <c r="D2164" s="99">
        <v>837.73999000000003</v>
      </c>
      <c r="E2164" s="99">
        <v>837.73999000000003</v>
      </c>
      <c r="F2164" s="99">
        <v>837.73999000000003</v>
      </c>
      <c r="G2164" s="99">
        <v>0</v>
      </c>
    </row>
    <row r="2165" spans="1:7" x14ac:dyDescent="0.2">
      <c r="A2165" s="100">
        <v>35265</v>
      </c>
      <c r="B2165" s="99">
        <v>831.46002199999998</v>
      </c>
      <c r="C2165" s="99">
        <v>831.46002199999998</v>
      </c>
      <c r="D2165" s="99">
        <v>831.46002199999998</v>
      </c>
      <c r="E2165" s="99">
        <v>831.46002199999998</v>
      </c>
      <c r="F2165" s="99">
        <v>831.46002199999998</v>
      </c>
      <c r="G2165" s="99">
        <v>0</v>
      </c>
    </row>
    <row r="2166" spans="1:7" x14ac:dyDescent="0.2">
      <c r="A2166" s="100">
        <v>35268</v>
      </c>
      <c r="B2166" s="99">
        <v>825</v>
      </c>
      <c r="C2166" s="99">
        <v>825</v>
      </c>
      <c r="D2166" s="99">
        <v>825</v>
      </c>
      <c r="E2166" s="99">
        <v>825</v>
      </c>
      <c r="F2166" s="99">
        <v>825</v>
      </c>
      <c r="G2166" s="99">
        <v>0</v>
      </c>
    </row>
    <row r="2167" spans="1:7" x14ac:dyDescent="0.2">
      <c r="A2167" s="100">
        <v>35269</v>
      </c>
      <c r="B2167" s="99">
        <v>816.03002900000001</v>
      </c>
      <c r="C2167" s="99">
        <v>816.03002900000001</v>
      </c>
      <c r="D2167" s="99">
        <v>816.03002900000001</v>
      </c>
      <c r="E2167" s="99">
        <v>816.03002900000001</v>
      </c>
      <c r="F2167" s="99">
        <v>816.03002900000001</v>
      </c>
      <c r="G2167" s="99">
        <v>0</v>
      </c>
    </row>
    <row r="2168" spans="1:7" x14ac:dyDescent="0.2">
      <c r="A2168" s="100">
        <v>35270</v>
      </c>
      <c r="B2168" s="99">
        <v>815.77002000000005</v>
      </c>
      <c r="C2168" s="99">
        <v>815.77002000000005</v>
      </c>
      <c r="D2168" s="99">
        <v>815.77002000000005</v>
      </c>
      <c r="E2168" s="99">
        <v>815.77002000000005</v>
      </c>
      <c r="F2168" s="99">
        <v>815.77002000000005</v>
      </c>
      <c r="G2168" s="99">
        <v>0</v>
      </c>
    </row>
    <row r="2169" spans="1:7" x14ac:dyDescent="0.2">
      <c r="A2169" s="100">
        <v>35271</v>
      </c>
      <c r="B2169" s="99">
        <v>821.65997300000004</v>
      </c>
      <c r="C2169" s="99">
        <v>821.65997300000004</v>
      </c>
      <c r="D2169" s="99">
        <v>821.65997300000004</v>
      </c>
      <c r="E2169" s="99">
        <v>821.65997300000004</v>
      </c>
      <c r="F2169" s="99">
        <v>821.65997300000004</v>
      </c>
      <c r="G2169" s="99">
        <v>0</v>
      </c>
    </row>
    <row r="2170" spans="1:7" x14ac:dyDescent="0.2">
      <c r="A2170" s="100">
        <v>35272</v>
      </c>
      <c r="B2170" s="99">
        <v>827.80999799999995</v>
      </c>
      <c r="C2170" s="99">
        <v>827.80999799999995</v>
      </c>
      <c r="D2170" s="99">
        <v>827.80999799999995</v>
      </c>
      <c r="E2170" s="99">
        <v>827.80999799999995</v>
      </c>
      <c r="F2170" s="99">
        <v>827.80999799999995</v>
      </c>
      <c r="G2170" s="99">
        <v>0</v>
      </c>
    </row>
    <row r="2171" spans="1:7" x14ac:dyDescent="0.2">
      <c r="A2171" s="100">
        <v>35275</v>
      </c>
      <c r="B2171" s="99">
        <v>821.42999299999997</v>
      </c>
      <c r="C2171" s="99">
        <v>821.42999299999997</v>
      </c>
      <c r="D2171" s="99">
        <v>821.42999299999997</v>
      </c>
      <c r="E2171" s="99">
        <v>821.42999299999997</v>
      </c>
      <c r="F2171" s="99">
        <v>821.42999299999997</v>
      </c>
      <c r="G2171" s="99">
        <v>0</v>
      </c>
    </row>
    <row r="2172" spans="1:7" x14ac:dyDescent="0.2">
      <c r="A2172" s="100">
        <v>35276</v>
      </c>
      <c r="B2172" s="99">
        <v>827.13000499999998</v>
      </c>
      <c r="C2172" s="99">
        <v>827.13000499999998</v>
      </c>
      <c r="D2172" s="99">
        <v>827.13000499999998</v>
      </c>
      <c r="E2172" s="99">
        <v>827.13000499999998</v>
      </c>
      <c r="F2172" s="99">
        <v>827.13000499999998</v>
      </c>
      <c r="G2172" s="99">
        <v>0</v>
      </c>
    </row>
    <row r="2173" spans="1:7" x14ac:dyDescent="0.2">
      <c r="A2173" s="100">
        <v>35277</v>
      </c>
      <c r="B2173" s="99">
        <v>833.47997999999995</v>
      </c>
      <c r="C2173" s="99">
        <v>833.47997999999995</v>
      </c>
      <c r="D2173" s="99">
        <v>833.47997999999995</v>
      </c>
      <c r="E2173" s="99">
        <v>833.47997999999995</v>
      </c>
      <c r="F2173" s="99">
        <v>833.47997999999995</v>
      </c>
      <c r="G2173" s="99">
        <v>0</v>
      </c>
    </row>
    <row r="2174" spans="1:7" x14ac:dyDescent="0.2">
      <c r="A2174" s="100">
        <v>35278</v>
      </c>
      <c r="B2174" s="99">
        <v>846.77002000000005</v>
      </c>
      <c r="C2174" s="99">
        <v>846.77002000000005</v>
      </c>
      <c r="D2174" s="99">
        <v>846.77002000000005</v>
      </c>
      <c r="E2174" s="99">
        <v>846.77002000000005</v>
      </c>
      <c r="F2174" s="99">
        <v>846.77002000000005</v>
      </c>
      <c r="G2174" s="99">
        <v>0</v>
      </c>
    </row>
    <row r="2175" spans="1:7" x14ac:dyDescent="0.2">
      <c r="A2175" s="100">
        <v>35279</v>
      </c>
      <c r="B2175" s="99">
        <v>863.05999799999995</v>
      </c>
      <c r="C2175" s="99">
        <v>863.05999799999995</v>
      </c>
      <c r="D2175" s="99">
        <v>863.05999799999995</v>
      </c>
      <c r="E2175" s="99">
        <v>863.05999799999995</v>
      </c>
      <c r="F2175" s="99">
        <v>863.05999799999995</v>
      </c>
      <c r="G2175" s="99">
        <v>0</v>
      </c>
    </row>
    <row r="2176" spans="1:7" x14ac:dyDescent="0.2">
      <c r="A2176" s="100">
        <v>35282</v>
      </c>
      <c r="B2176" s="99">
        <v>860.19000200000005</v>
      </c>
      <c r="C2176" s="99">
        <v>860.19000200000005</v>
      </c>
      <c r="D2176" s="99">
        <v>860.19000200000005</v>
      </c>
      <c r="E2176" s="99">
        <v>860.19000200000005</v>
      </c>
      <c r="F2176" s="99">
        <v>860.19000200000005</v>
      </c>
      <c r="G2176" s="99">
        <v>0</v>
      </c>
    </row>
    <row r="2177" spans="1:7" x14ac:dyDescent="0.2">
      <c r="A2177" s="100">
        <v>35283</v>
      </c>
      <c r="B2177" s="99">
        <v>863.02002000000005</v>
      </c>
      <c r="C2177" s="99">
        <v>863.02002000000005</v>
      </c>
      <c r="D2177" s="99">
        <v>863.02002000000005</v>
      </c>
      <c r="E2177" s="99">
        <v>863.02002000000005</v>
      </c>
      <c r="F2177" s="99">
        <v>863.02002000000005</v>
      </c>
      <c r="G2177" s="99">
        <v>0</v>
      </c>
    </row>
    <row r="2178" spans="1:7" x14ac:dyDescent="0.2">
      <c r="A2178" s="100">
        <v>35284</v>
      </c>
      <c r="B2178" s="99">
        <v>865.46002199999998</v>
      </c>
      <c r="C2178" s="99">
        <v>865.46002199999998</v>
      </c>
      <c r="D2178" s="99">
        <v>865.46002199999998</v>
      </c>
      <c r="E2178" s="99">
        <v>865.46002199999998</v>
      </c>
      <c r="F2178" s="99">
        <v>865.46002199999998</v>
      </c>
      <c r="G2178" s="99">
        <v>0</v>
      </c>
    </row>
    <row r="2179" spans="1:7" x14ac:dyDescent="0.2">
      <c r="A2179" s="100">
        <v>35285</v>
      </c>
      <c r="B2179" s="99">
        <v>863.44000200000005</v>
      </c>
      <c r="C2179" s="99">
        <v>863.44000200000005</v>
      </c>
      <c r="D2179" s="99">
        <v>863.44000200000005</v>
      </c>
      <c r="E2179" s="99">
        <v>863.44000200000005</v>
      </c>
      <c r="F2179" s="99">
        <v>863.44000200000005</v>
      </c>
      <c r="G2179" s="99">
        <v>0</v>
      </c>
    </row>
    <row r="2180" spans="1:7" x14ac:dyDescent="0.2">
      <c r="A2180" s="100">
        <v>35286</v>
      </c>
      <c r="B2180" s="99">
        <v>863.01000999999997</v>
      </c>
      <c r="C2180" s="99">
        <v>863.01000999999997</v>
      </c>
      <c r="D2180" s="99">
        <v>863.01000999999997</v>
      </c>
      <c r="E2180" s="99">
        <v>863.01000999999997</v>
      </c>
      <c r="F2180" s="99">
        <v>863.01000999999997</v>
      </c>
      <c r="G2180" s="99">
        <v>0</v>
      </c>
    </row>
    <row r="2181" spans="1:7" x14ac:dyDescent="0.2">
      <c r="A2181" s="100">
        <v>35289</v>
      </c>
      <c r="B2181" s="99">
        <v>867.84002699999996</v>
      </c>
      <c r="C2181" s="99">
        <v>867.84002699999996</v>
      </c>
      <c r="D2181" s="99">
        <v>867.84002699999996</v>
      </c>
      <c r="E2181" s="99">
        <v>867.84002699999996</v>
      </c>
      <c r="F2181" s="99">
        <v>867.84002699999996</v>
      </c>
      <c r="G2181" s="99">
        <v>0</v>
      </c>
    </row>
    <row r="2182" spans="1:7" x14ac:dyDescent="0.2">
      <c r="A2182" s="100">
        <v>35290</v>
      </c>
      <c r="B2182" s="99">
        <v>860.82000700000003</v>
      </c>
      <c r="C2182" s="99">
        <v>860.82000700000003</v>
      </c>
      <c r="D2182" s="99">
        <v>860.82000700000003</v>
      </c>
      <c r="E2182" s="99">
        <v>860.82000700000003</v>
      </c>
      <c r="F2182" s="99">
        <v>860.82000700000003</v>
      </c>
      <c r="G2182" s="99">
        <v>0</v>
      </c>
    </row>
    <row r="2183" spans="1:7" x14ac:dyDescent="0.2">
      <c r="A2183" s="100">
        <v>35291</v>
      </c>
      <c r="B2183" s="99">
        <v>863.35998500000005</v>
      </c>
      <c r="C2183" s="99">
        <v>863.35998500000005</v>
      </c>
      <c r="D2183" s="99">
        <v>863.35998500000005</v>
      </c>
      <c r="E2183" s="99">
        <v>863.35998500000005</v>
      </c>
      <c r="F2183" s="99">
        <v>863.35998500000005</v>
      </c>
      <c r="G2183" s="99">
        <v>0</v>
      </c>
    </row>
    <row r="2184" spans="1:7" x14ac:dyDescent="0.2">
      <c r="A2184" s="100">
        <v>35292</v>
      </c>
      <c r="B2184" s="99">
        <v>863.71002199999998</v>
      </c>
      <c r="C2184" s="99">
        <v>863.71002199999998</v>
      </c>
      <c r="D2184" s="99">
        <v>863.71002199999998</v>
      </c>
      <c r="E2184" s="99">
        <v>863.71002199999998</v>
      </c>
      <c r="F2184" s="99">
        <v>863.71002199999998</v>
      </c>
      <c r="G2184" s="99">
        <v>0</v>
      </c>
    </row>
    <row r="2185" spans="1:7" x14ac:dyDescent="0.2">
      <c r="A2185" s="100">
        <v>35293</v>
      </c>
      <c r="B2185" s="99">
        <v>867.63000499999998</v>
      </c>
      <c r="C2185" s="99">
        <v>867.63000499999998</v>
      </c>
      <c r="D2185" s="99">
        <v>867.63000499999998</v>
      </c>
      <c r="E2185" s="99">
        <v>867.63000499999998</v>
      </c>
      <c r="F2185" s="99">
        <v>867.63000499999998</v>
      </c>
      <c r="G2185" s="99">
        <v>0</v>
      </c>
    </row>
    <row r="2186" spans="1:7" x14ac:dyDescent="0.2">
      <c r="A2186" s="100">
        <v>35296</v>
      </c>
      <c r="B2186" s="99">
        <v>869.45001200000002</v>
      </c>
      <c r="C2186" s="99">
        <v>869.45001200000002</v>
      </c>
      <c r="D2186" s="99">
        <v>869.45001200000002</v>
      </c>
      <c r="E2186" s="99">
        <v>869.45001200000002</v>
      </c>
      <c r="F2186" s="99">
        <v>869.45001200000002</v>
      </c>
      <c r="G2186" s="99">
        <v>0</v>
      </c>
    </row>
    <row r="2187" spans="1:7" x14ac:dyDescent="0.2">
      <c r="A2187" s="100">
        <v>35297</v>
      </c>
      <c r="B2187" s="99">
        <v>868.36999500000002</v>
      </c>
      <c r="C2187" s="99">
        <v>868.36999500000002</v>
      </c>
      <c r="D2187" s="99">
        <v>868.36999500000002</v>
      </c>
      <c r="E2187" s="99">
        <v>868.36999500000002</v>
      </c>
      <c r="F2187" s="99">
        <v>868.36999500000002</v>
      </c>
      <c r="G2187" s="99">
        <v>0</v>
      </c>
    </row>
    <row r="2188" spans="1:7" x14ac:dyDescent="0.2">
      <c r="A2188" s="100">
        <v>35298</v>
      </c>
      <c r="B2188" s="99">
        <v>867.669983</v>
      </c>
      <c r="C2188" s="99">
        <v>867.669983</v>
      </c>
      <c r="D2188" s="99">
        <v>867.669983</v>
      </c>
      <c r="E2188" s="99">
        <v>867.669983</v>
      </c>
      <c r="F2188" s="99">
        <v>867.669983</v>
      </c>
      <c r="G2188" s="99">
        <v>0</v>
      </c>
    </row>
    <row r="2189" spans="1:7" x14ac:dyDescent="0.2">
      <c r="A2189" s="100">
        <v>35299</v>
      </c>
      <c r="B2189" s="99">
        <v>875.01000999999997</v>
      </c>
      <c r="C2189" s="99">
        <v>875.01000999999997</v>
      </c>
      <c r="D2189" s="99">
        <v>875.01000999999997</v>
      </c>
      <c r="E2189" s="99">
        <v>875.01000999999997</v>
      </c>
      <c r="F2189" s="99">
        <v>875.01000999999997</v>
      </c>
      <c r="G2189" s="99">
        <v>0</v>
      </c>
    </row>
    <row r="2190" spans="1:7" x14ac:dyDescent="0.2">
      <c r="A2190" s="100">
        <v>35300</v>
      </c>
      <c r="B2190" s="99">
        <v>870.28002900000001</v>
      </c>
      <c r="C2190" s="99">
        <v>870.28002900000001</v>
      </c>
      <c r="D2190" s="99">
        <v>870.28002900000001</v>
      </c>
      <c r="E2190" s="99">
        <v>870.28002900000001</v>
      </c>
      <c r="F2190" s="99">
        <v>870.28002900000001</v>
      </c>
      <c r="G2190" s="99">
        <v>0</v>
      </c>
    </row>
    <row r="2191" spans="1:7" x14ac:dyDescent="0.2">
      <c r="A2191" s="100">
        <v>35303</v>
      </c>
      <c r="B2191" s="99">
        <v>866.169983</v>
      </c>
      <c r="C2191" s="99">
        <v>866.169983</v>
      </c>
      <c r="D2191" s="99">
        <v>866.169983</v>
      </c>
      <c r="E2191" s="99">
        <v>866.169983</v>
      </c>
      <c r="F2191" s="99">
        <v>866.169983</v>
      </c>
      <c r="G2191" s="99">
        <v>0</v>
      </c>
    </row>
    <row r="2192" spans="1:7" x14ac:dyDescent="0.2">
      <c r="A2192" s="100">
        <v>35304</v>
      </c>
      <c r="B2192" s="99">
        <v>869.46997099999999</v>
      </c>
      <c r="C2192" s="99">
        <v>869.46997099999999</v>
      </c>
      <c r="D2192" s="99">
        <v>869.46997099999999</v>
      </c>
      <c r="E2192" s="99">
        <v>869.46997099999999</v>
      </c>
      <c r="F2192" s="99">
        <v>869.46997099999999</v>
      </c>
      <c r="G2192" s="99">
        <v>0</v>
      </c>
    </row>
    <row r="2193" spans="1:7" x14ac:dyDescent="0.2">
      <c r="A2193" s="100">
        <v>35305</v>
      </c>
      <c r="B2193" s="99">
        <v>867.61999500000002</v>
      </c>
      <c r="C2193" s="99">
        <v>867.61999500000002</v>
      </c>
      <c r="D2193" s="99">
        <v>867.61999500000002</v>
      </c>
      <c r="E2193" s="99">
        <v>867.61999500000002</v>
      </c>
      <c r="F2193" s="99">
        <v>867.61999500000002</v>
      </c>
      <c r="G2193" s="99">
        <v>0</v>
      </c>
    </row>
    <row r="2194" spans="1:7" x14ac:dyDescent="0.2">
      <c r="A2194" s="100">
        <v>35306</v>
      </c>
      <c r="B2194" s="99">
        <v>858.09997599999997</v>
      </c>
      <c r="C2194" s="99">
        <v>858.09997599999997</v>
      </c>
      <c r="D2194" s="99">
        <v>858.09997599999997</v>
      </c>
      <c r="E2194" s="99">
        <v>858.09997599999997</v>
      </c>
      <c r="F2194" s="99">
        <v>858.09997599999997</v>
      </c>
      <c r="G2194" s="99">
        <v>0</v>
      </c>
    </row>
    <row r="2195" spans="1:7" x14ac:dyDescent="0.2">
      <c r="A2195" s="100">
        <v>35307</v>
      </c>
      <c r="B2195" s="99">
        <v>851.05999799999995</v>
      </c>
      <c r="C2195" s="99">
        <v>851.05999799999995</v>
      </c>
      <c r="D2195" s="99">
        <v>851.05999799999995</v>
      </c>
      <c r="E2195" s="99">
        <v>851.05999799999995</v>
      </c>
      <c r="F2195" s="99">
        <v>851.05999799999995</v>
      </c>
      <c r="G2195" s="99">
        <v>0</v>
      </c>
    </row>
    <row r="2196" spans="1:7" x14ac:dyDescent="0.2">
      <c r="A2196" s="100">
        <v>35311</v>
      </c>
      <c r="B2196" s="99">
        <v>854.63000499999998</v>
      </c>
      <c r="C2196" s="99">
        <v>854.63000499999998</v>
      </c>
      <c r="D2196" s="99">
        <v>854.63000499999998</v>
      </c>
      <c r="E2196" s="99">
        <v>854.63000499999998</v>
      </c>
      <c r="F2196" s="99">
        <v>854.63000499999998</v>
      </c>
      <c r="G2196" s="99">
        <v>0</v>
      </c>
    </row>
    <row r="2197" spans="1:7" x14ac:dyDescent="0.2">
      <c r="A2197" s="100">
        <v>35312</v>
      </c>
      <c r="B2197" s="99">
        <v>856.14001499999995</v>
      </c>
      <c r="C2197" s="99">
        <v>856.14001499999995</v>
      </c>
      <c r="D2197" s="99">
        <v>856.14001499999995</v>
      </c>
      <c r="E2197" s="99">
        <v>856.14001499999995</v>
      </c>
      <c r="F2197" s="99">
        <v>856.14001499999995</v>
      </c>
      <c r="G2197" s="99">
        <v>0</v>
      </c>
    </row>
    <row r="2198" spans="1:7" x14ac:dyDescent="0.2">
      <c r="A2198" s="100">
        <v>35313</v>
      </c>
      <c r="B2198" s="99">
        <v>848.15002400000003</v>
      </c>
      <c r="C2198" s="99">
        <v>848.15002400000003</v>
      </c>
      <c r="D2198" s="99">
        <v>848.15002400000003</v>
      </c>
      <c r="E2198" s="99">
        <v>848.15002400000003</v>
      </c>
      <c r="F2198" s="99">
        <v>848.15002400000003</v>
      </c>
      <c r="G2198" s="99">
        <v>0</v>
      </c>
    </row>
    <row r="2199" spans="1:7" x14ac:dyDescent="0.2">
      <c r="A2199" s="100">
        <v>35314</v>
      </c>
      <c r="B2199" s="99">
        <v>856.36999500000002</v>
      </c>
      <c r="C2199" s="99">
        <v>856.36999500000002</v>
      </c>
      <c r="D2199" s="99">
        <v>856.36999500000002</v>
      </c>
      <c r="E2199" s="99">
        <v>856.36999500000002</v>
      </c>
      <c r="F2199" s="99">
        <v>856.36999500000002</v>
      </c>
      <c r="G2199" s="99">
        <v>0</v>
      </c>
    </row>
    <row r="2200" spans="1:7" x14ac:dyDescent="0.2">
      <c r="A2200" s="100">
        <v>35317</v>
      </c>
      <c r="B2200" s="99">
        <v>866.94000200000005</v>
      </c>
      <c r="C2200" s="99">
        <v>866.94000200000005</v>
      </c>
      <c r="D2200" s="99">
        <v>866.94000200000005</v>
      </c>
      <c r="E2200" s="99">
        <v>866.94000200000005</v>
      </c>
      <c r="F2200" s="99">
        <v>866.94000200000005</v>
      </c>
      <c r="G2200" s="99">
        <v>0</v>
      </c>
    </row>
    <row r="2201" spans="1:7" x14ac:dyDescent="0.2">
      <c r="A2201" s="100">
        <v>35318</v>
      </c>
      <c r="B2201" s="99">
        <v>867.10998500000005</v>
      </c>
      <c r="C2201" s="99">
        <v>867.10998500000005</v>
      </c>
      <c r="D2201" s="99">
        <v>867.10998500000005</v>
      </c>
      <c r="E2201" s="99">
        <v>867.10998500000005</v>
      </c>
      <c r="F2201" s="99">
        <v>867.10998500000005</v>
      </c>
      <c r="G2201" s="99">
        <v>0</v>
      </c>
    </row>
    <row r="2202" spans="1:7" x14ac:dyDescent="0.2">
      <c r="A2202" s="100">
        <v>35319</v>
      </c>
      <c r="B2202" s="99">
        <v>871.80999799999995</v>
      </c>
      <c r="C2202" s="99">
        <v>871.80999799999995</v>
      </c>
      <c r="D2202" s="99">
        <v>871.80999799999995</v>
      </c>
      <c r="E2202" s="99">
        <v>871.80999799999995</v>
      </c>
      <c r="F2202" s="99">
        <v>871.80999799999995</v>
      </c>
      <c r="G2202" s="99">
        <v>0</v>
      </c>
    </row>
    <row r="2203" spans="1:7" x14ac:dyDescent="0.2">
      <c r="A2203" s="100">
        <v>35320</v>
      </c>
      <c r="B2203" s="99">
        <v>877.15002400000003</v>
      </c>
      <c r="C2203" s="99">
        <v>877.15002400000003</v>
      </c>
      <c r="D2203" s="99">
        <v>877.15002400000003</v>
      </c>
      <c r="E2203" s="99">
        <v>877.15002400000003</v>
      </c>
      <c r="F2203" s="99">
        <v>877.15002400000003</v>
      </c>
      <c r="G2203" s="99">
        <v>0</v>
      </c>
    </row>
    <row r="2204" spans="1:7" x14ac:dyDescent="0.2">
      <c r="A2204" s="100">
        <v>35321</v>
      </c>
      <c r="B2204" s="99">
        <v>889.419983</v>
      </c>
      <c r="C2204" s="99">
        <v>889.419983</v>
      </c>
      <c r="D2204" s="99">
        <v>889.419983</v>
      </c>
      <c r="E2204" s="99">
        <v>889.419983</v>
      </c>
      <c r="F2204" s="99">
        <v>889.419983</v>
      </c>
      <c r="G2204" s="99">
        <v>0</v>
      </c>
    </row>
    <row r="2205" spans="1:7" x14ac:dyDescent="0.2">
      <c r="A2205" s="100">
        <v>35324</v>
      </c>
      <c r="B2205" s="99">
        <v>894.15997300000004</v>
      </c>
      <c r="C2205" s="99">
        <v>894.15997300000004</v>
      </c>
      <c r="D2205" s="99">
        <v>894.15997300000004</v>
      </c>
      <c r="E2205" s="99">
        <v>894.15997300000004</v>
      </c>
      <c r="F2205" s="99">
        <v>894.15997300000004</v>
      </c>
      <c r="G2205" s="99">
        <v>0</v>
      </c>
    </row>
    <row r="2206" spans="1:7" x14ac:dyDescent="0.2">
      <c r="A2206" s="100">
        <v>35325</v>
      </c>
      <c r="B2206" s="99">
        <v>892.80999799999995</v>
      </c>
      <c r="C2206" s="99">
        <v>892.80999799999995</v>
      </c>
      <c r="D2206" s="99">
        <v>892.80999799999995</v>
      </c>
      <c r="E2206" s="99">
        <v>892.80999799999995</v>
      </c>
      <c r="F2206" s="99">
        <v>892.80999799999995</v>
      </c>
      <c r="G2206" s="99">
        <v>0</v>
      </c>
    </row>
    <row r="2207" spans="1:7" x14ac:dyDescent="0.2">
      <c r="A2207" s="100">
        <v>35326</v>
      </c>
      <c r="B2207" s="99">
        <v>890.919983</v>
      </c>
      <c r="C2207" s="99">
        <v>890.919983</v>
      </c>
      <c r="D2207" s="99">
        <v>890.919983</v>
      </c>
      <c r="E2207" s="99">
        <v>890.919983</v>
      </c>
      <c r="F2207" s="99">
        <v>890.919983</v>
      </c>
      <c r="G2207" s="99">
        <v>0</v>
      </c>
    </row>
    <row r="2208" spans="1:7" x14ac:dyDescent="0.2">
      <c r="A2208" s="100">
        <v>35327</v>
      </c>
      <c r="B2208" s="99">
        <v>892.96997099999999</v>
      </c>
      <c r="C2208" s="99">
        <v>892.96997099999999</v>
      </c>
      <c r="D2208" s="99">
        <v>892.96997099999999</v>
      </c>
      <c r="E2208" s="99">
        <v>892.96997099999999</v>
      </c>
      <c r="F2208" s="99">
        <v>892.96997099999999</v>
      </c>
      <c r="G2208" s="99">
        <v>0</v>
      </c>
    </row>
    <row r="2209" spans="1:7" x14ac:dyDescent="0.2">
      <c r="A2209" s="100">
        <v>35328</v>
      </c>
      <c r="B2209" s="99">
        <v>898.23999000000003</v>
      </c>
      <c r="C2209" s="99">
        <v>898.23999000000003</v>
      </c>
      <c r="D2209" s="99">
        <v>898.23999000000003</v>
      </c>
      <c r="E2209" s="99">
        <v>898.23999000000003</v>
      </c>
      <c r="F2209" s="99">
        <v>898.23999000000003</v>
      </c>
      <c r="G2209" s="99">
        <v>0</v>
      </c>
    </row>
    <row r="2210" spans="1:7" x14ac:dyDescent="0.2">
      <c r="A2210" s="100">
        <v>35331</v>
      </c>
      <c r="B2210" s="99">
        <v>897.54998799999998</v>
      </c>
      <c r="C2210" s="99">
        <v>897.54998799999998</v>
      </c>
      <c r="D2210" s="99">
        <v>897.54998799999998</v>
      </c>
      <c r="E2210" s="99">
        <v>897.54998799999998</v>
      </c>
      <c r="F2210" s="99">
        <v>897.54998799999998</v>
      </c>
      <c r="G2210" s="99">
        <v>0</v>
      </c>
    </row>
    <row r="2211" spans="1:7" x14ac:dyDescent="0.2">
      <c r="A2211" s="100">
        <v>35332</v>
      </c>
      <c r="B2211" s="99">
        <v>896.40997300000004</v>
      </c>
      <c r="C2211" s="99">
        <v>896.40997300000004</v>
      </c>
      <c r="D2211" s="99">
        <v>896.40997300000004</v>
      </c>
      <c r="E2211" s="99">
        <v>896.40997300000004</v>
      </c>
      <c r="F2211" s="99">
        <v>896.40997300000004</v>
      </c>
      <c r="G2211" s="99">
        <v>0</v>
      </c>
    </row>
    <row r="2212" spans="1:7" x14ac:dyDescent="0.2">
      <c r="A2212" s="100">
        <v>35333</v>
      </c>
      <c r="B2212" s="99">
        <v>896.72997999999995</v>
      </c>
      <c r="C2212" s="99">
        <v>896.72997999999995</v>
      </c>
      <c r="D2212" s="99">
        <v>896.72997999999995</v>
      </c>
      <c r="E2212" s="99">
        <v>896.72997999999995</v>
      </c>
      <c r="F2212" s="99">
        <v>896.72997999999995</v>
      </c>
      <c r="G2212" s="99">
        <v>0</v>
      </c>
    </row>
    <row r="2213" spans="1:7" x14ac:dyDescent="0.2">
      <c r="A2213" s="100">
        <v>35334</v>
      </c>
      <c r="B2213" s="99">
        <v>897.04998799999998</v>
      </c>
      <c r="C2213" s="99">
        <v>897.04998799999998</v>
      </c>
      <c r="D2213" s="99">
        <v>897.04998799999998</v>
      </c>
      <c r="E2213" s="99">
        <v>897.04998799999998</v>
      </c>
      <c r="F2213" s="99">
        <v>897.04998799999998</v>
      </c>
      <c r="G2213" s="99">
        <v>0</v>
      </c>
    </row>
    <row r="2214" spans="1:7" x14ac:dyDescent="0.2">
      <c r="A2214" s="100">
        <v>35335</v>
      </c>
      <c r="B2214" s="99">
        <v>897.5</v>
      </c>
      <c r="C2214" s="99">
        <v>897.5</v>
      </c>
      <c r="D2214" s="99">
        <v>897.5</v>
      </c>
      <c r="E2214" s="99">
        <v>897.5</v>
      </c>
      <c r="F2214" s="99">
        <v>897.5</v>
      </c>
      <c r="G2214" s="99">
        <v>0</v>
      </c>
    </row>
    <row r="2215" spans="1:7" x14ac:dyDescent="0.2">
      <c r="A2215" s="100">
        <v>35338</v>
      </c>
      <c r="B2215" s="99">
        <v>898.96997099999999</v>
      </c>
      <c r="C2215" s="99">
        <v>898.96997099999999</v>
      </c>
      <c r="D2215" s="99">
        <v>898.96997099999999</v>
      </c>
      <c r="E2215" s="99">
        <v>898.96997099999999</v>
      </c>
      <c r="F2215" s="99">
        <v>898.96997099999999</v>
      </c>
      <c r="G2215" s="99">
        <v>0</v>
      </c>
    </row>
    <row r="2216" spans="1:7" x14ac:dyDescent="0.2">
      <c r="A2216" s="100">
        <v>35339</v>
      </c>
      <c r="B2216" s="99">
        <v>901.28997800000002</v>
      </c>
      <c r="C2216" s="99">
        <v>901.28997800000002</v>
      </c>
      <c r="D2216" s="99">
        <v>901.28997800000002</v>
      </c>
      <c r="E2216" s="99">
        <v>901.28997800000002</v>
      </c>
      <c r="F2216" s="99">
        <v>901.28997800000002</v>
      </c>
      <c r="G2216" s="99">
        <v>0</v>
      </c>
    </row>
    <row r="2217" spans="1:7" x14ac:dyDescent="0.2">
      <c r="A2217" s="100">
        <v>35340</v>
      </c>
      <c r="B2217" s="99">
        <v>907.88000499999998</v>
      </c>
      <c r="C2217" s="99">
        <v>907.88000499999998</v>
      </c>
      <c r="D2217" s="99">
        <v>907.88000499999998</v>
      </c>
      <c r="E2217" s="99">
        <v>907.88000499999998</v>
      </c>
      <c r="F2217" s="99">
        <v>907.88000499999998</v>
      </c>
      <c r="G2217" s="99">
        <v>0</v>
      </c>
    </row>
    <row r="2218" spans="1:7" x14ac:dyDescent="0.2">
      <c r="A2218" s="100">
        <v>35341</v>
      </c>
      <c r="B2218" s="99">
        <v>906.28002900000001</v>
      </c>
      <c r="C2218" s="99">
        <v>906.28002900000001</v>
      </c>
      <c r="D2218" s="99">
        <v>906.28002900000001</v>
      </c>
      <c r="E2218" s="99">
        <v>906.28002900000001</v>
      </c>
      <c r="F2218" s="99">
        <v>906.28002900000001</v>
      </c>
      <c r="G2218" s="99">
        <v>0</v>
      </c>
    </row>
    <row r="2219" spans="1:7" x14ac:dyDescent="0.2">
      <c r="A2219" s="100">
        <v>35342</v>
      </c>
      <c r="B2219" s="99">
        <v>917.65997300000004</v>
      </c>
      <c r="C2219" s="99">
        <v>917.65997300000004</v>
      </c>
      <c r="D2219" s="99">
        <v>917.65997300000004</v>
      </c>
      <c r="E2219" s="99">
        <v>917.65997300000004</v>
      </c>
      <c r="F2219" s="99">
        <v>917.65997300000004</v>
      </c>
      <c r="G2219" s="99">
        <v>0</v>
      </c>
    </row>
    <row r="2220" spans="1:7" x14ac:dyDescent="0.2">
      <c r="A2220" s="100">
        <v>35345</v>
      </c>
      <c r="B2220" s="99">
        <v>920.15997300000004</v>
      </c>
      <c r="C2220" s="99">
        <v>920.15997300000004</v>
      </c>
      <c r="D2220" s="99">
        <v>920.15997300000004</v>
      </c>
      <c r="E2220" s="99">
        <v>920.15997300000004</v>
      </c>
      <c r="F2220" s="99">
        <v>920.15997300000004</v>
      </c>
      <c r="G2220" s="99">
        <v>0</v>
      </c>
    </row>
    <row r="2221" spans="1:7" x14ac:dyDescent="0.2">
      <c r="A2221" s="100">
        <v>35346</v>
      </c>
      <c r="B2221" s="99">
        <v>916.84002699999996</v>
      </c>
      <c r="C2221" s="99">
        <v>916.84002699999996</v>
      </c>
      <c r="D2221" s="99">
        <v>916.84002699999996</v>
      </c>
      <c r="E2221" s="99">
        <v>916.84002699999996</v>
      </c>
      <c r="F2221" s="99">
        <v>916.84002699999996</v>
      </c>
      <c r="G2221" s="99">
        <v>0</v>
      </c>
    </row>
    <row r="2222" spans="1:7" x14ac:dyDescent="0.2">
      <c r="A2222" s="100">
        <v>35347</v>
      </c>
      <c r="B2222" s="99">
        <v>911.86999500000002</v>
      </c>
      <c r="C2222" s="99">
        <v>911.86999500000002</v>
      </c>
      <c r="D2222" s="99">
        <v>911.86999500000002</v>
      </c>
      <c r="E2222" s="99">
        <v>911.86999500000002</v>
      </c>
      <c r="F2222" s="99">
        <v>911.86999500000002</v>
      </c>
      <c r="G2222" s="99">
        <v>0</v>
      </c>
    </row>
    <row r="2223" spans="1:7" x14ac:dyDescent="0.2">
      <c r="A2223" s="100">
        <v>35348</v>
      </c>
      <c r="B2223" s="99">
        <v>909.15997300000004</v>
      </c>
      <c r="C2223" s="99">
        <v>909.15997300000004</v>
      </c>
      <c r="D2223" s="99">
        <v>909.15997300000004</v>
      </c>
      <c r="E2223" s="99">
        <v>909.15997300000004</v>
      </c>
      <c r="F2223" s="99">
        <v>909.15997300000004</v>
      </c>
      <c r="G2223" s="99">
        <v>0</v>
      </c>
    </row>
    <row r="2224" spans="1:7" x14ac:dyDescent="0.2">
      <c r="A2224" s="100">
        <v>35349</v>
      </c>
      <c r="B2224" s="99">
        <v>917.080017</v>
      </c>
      <c r="C2224" s="99">
        <v>917.080017</v>
      </c>
      <c r="D2224" s="99">
        <v>917.080017</v>
      </c>
      <c r="E2224" s="99">
        <v>917.080017</v>
      </c>
      <c r="F2224" s="99">
        <v>917.080017</v>
      </c>
      <c r="G2224" s="99">
        <v>0</v>
      </c>
    </row>
    <row r="2225" spans="1:7" x14ac:dyDescent="0.2">
      <c r="A2225" s="100">
        <v>35352</v>
      </c>
      <c r="B2225" s="99">
        <v>920.84997599999997</v>
      </c>
      <c r="C2225" s="99">
        <v>920.84997599999997</v>
      </c>
      <c r="D2225" s="99">
        <v>920.84997599999997</v>
      </c>
      <c r="E2225" s="99">
        <v>920.84997599999997</v>
      </c>
      <c r="F2225" s="99">
        <v>920.84997599999997</v>
      </c>
      <c r="G2225" s="99">
        <v>0</v>
      </c>
    </row>
    <row r="2226" spans="1:7" x14ac:dyDescent="0.2">
      <c r="A2226" s="100">
        <v>35353</v>
      </c>
      <c r="B2226" s="99">
        <v>919.59002699999996</v>
      </c>
      <c r="C2226" s="99">
        <v>919.59002699999996</v>
      </c>
      <c r="D2226" s="99">
        <v>919.59002699999996</v>
      </c>
      <c r="E2226" s="99">
        <v>919.59002699999996</v>
      </c>
      <c r="F2226" s="99">
        <v>919.59002699999996</v>
      </c>
      <c r="G2226" s="99">
        <v>0</v>
      </c>
    </row>
    <row r="2227" spans="1:7" x14ac:dyDescent="0.2">
      <c r="A2227" s="100">
        <v>35354</v>
      </c>
      <c r="B2227" s="99">
        <v>922.07000700000003</v>
      </c>
      <c r="C2227" s="99">
        <v>922.07000700000003</v>
      </c>
      <c r="D2227" s="99">
        <v>922.07000700000003</v>
      </c>
      <c r="E2227" s="99">
        <v>922.07000700000003</v>
      </c>
      <c r="F2227" s="99">
        <v>922.07000700000003</v>
      </c>
      <c r="G2227" s="99">
        <v>0</v>
      </c>
    </row>
    <row r="2228" spans="1:7" x14ac:dyDescent="0.2">
      <c r="A2228" s="100">
        <v>35355</v>
      </c>
      <c r="B2228" s="99">
        <v>925.52002000000005</v>
      </c>
      <c r="C2228" s="99">
        <v>925.52002000000005</v>
      </c>
      <c r="D2228" s="99">
        <v>925.52002000000005</v>
      </c>
      <c r="E2228" s="99">
        <v>925.52002000000005</v>
      </c>
      <c r="F2228" s="99">
        <v>925.52002000000005</v>
      </c>
      <c r="G2228" s="99">
        <v>0</v>
      </c>
    </row>
    <row r="2229" spans="1:7" x14ac:dyDescent="0.2">
      <c r="A2229" s="100">
        <v>35356</v>
      </c>
      <c r="B2229" s="99">
        <v>930.54998799999998</v>
      </c>
      <c r="C2229" s="99">
        <v>930.54998799999998</v>
      </c>
      <c r="D2229" s="99">
        <v>930.54998799999998</v>
      </c>
      <c r="E2229" s="99">
        <v>930.54998799999998</v>
      </c>
      <c r="F2229" s="99">
        <v>930.54998799999998</v>
      </c>
      <c r="G2229" s="99">
        <v>0</v>
      </c>
    </row>
    <row r="2230" spans="1:7" x14ac:dyDescent="0.2">
      <c r="A2230" s="100">
        <v>35359</v>
      </c>
      <c r="B2230" s="99">
        <v>929.28002900000001</v>
      </c>
      <c r="C2230" s="99">
        <v>929.28002900000001</v>
      </c>
      <c r="D2230" s="99">
        <v>929.28002900000001</v>
      </c>
      <c r="E2230" s="99">
        <v>929.28002900000001</v>
      </c>
      <c r="F2230" s="99">
        <v>929.28002900000001</v>
      </c>
      <c r="G2230" s="99">
        <v>0</v>
      </c>
    </row>
    <row r="2231" spans="1:7" x14ac:dyDescent="0.2">
      <c r="A2231" s="100">
        <v>35360</v>
      </c>
      <c r="B2231" s="99">
        <v>924.97997999999995</v>
      </c>
      <c r="C2231" s="99">
        <v>924.97997999999995</v>
      </c>
      <c r="D2231" s="99">
        <v>924.97997999999995</v>
      </c>
      <c r="E2231" s="99">
        <v>924.97997999999995</v>
      </c>
      <c r="F2231" s="99">
        <v>924.97997999999995</v>
      </c>
      <c r="G2231" s="99">
        <v>0</v>
      </c>
    </row>
    <row r="2232" spans="1:7" x14ac:dyDescent="0.2">
      <c r="A2232" s="100">
        <v>35361</v>
      </c>
      <c r="B2232" s="99">
        <v>925.92999299999997</v>
      </c>
      <c r="C2232" s="99">
        <v>925.92999299999997</v>
      </c>
      <c r="D2232" s="99">
        <v>925.92999299999997</v>
      </c>
      <c r="E2232" s="99">
        <v>925.92999299999997</v>
      </c>
      <c r="F2232" s="99">
        <v>925.92999299999997</v>
      </c>
      <c r="G2232" s="99">
        <v>0</v>
      </c>
    </row>
    <row r="2233" spans="1:7" x14ac:dyDescent="0.2">
      <c r="A2233" s="100">
        <v>35362</v>
      </c>
      <c r="B2233" s="99">
        <v>919.419983</v>
      </c>
      <c r="C2233" s="99">
        <v>919.419983</v>
      </c>
      <c r="D2233" s="99">
        <v>919.419983</v>
      </c>
      <c r="E2233" s="99">
        <v>919.419983</v>
      </c>
      <c r="F2233" s="99">
        <v>919.419983</v>
      </c>
      <c r="G2233" s="99">
        <v>0</v>
      </c>
    </row>
    <row r="2234" spans="1:7" x14ac:dyDescent="0.2">
      <c r="A2234" s="100">
        <v>35363</v>
      </c>
      <c r="B2234" s="99">
        <v>917.63000499999998</v>
      </c>
      <c r="C2234" s="99">
        <v>917.63000499999998</v>
      </c>
      <c r="D2234" s="99">
        <v>917.63000499999998</v>
      </c>
      <c r="E2234" s="99">
        <v>917.63000499999998</v>
      </c>
      <c r="F2234" s="99">
        <v>917.63000499999998</v>
      </c>
      <c r="G2234" s="99">
        <v>0</v>
      </c>
    </row>
    <row r="2235" spans="1:7" x14ac:dyDescent="0.2">
      <c r="A2235" s="100">
        <v>35366</v>
      </c>
      <c r="B2235" s="99">
        <v>912.830017</v>
      </c>
      <c r="C2235" s="99">
        <v>912.830017</v>
      </c>
      <c r="D2235" s="99">
        <v>912.830017</v>
      </c>
      <c r="E2235" s="99">
        <v>912.830017</v>
      </c>
      <c r="F2235" s="99">
        <v>912.830017</v>
      </c>
      <c r="G2235" s="99">
        <v>0</v>
      </c>
    </row>
    <row r="2236" spans="1:7" x14ac:dyDescent="0.2">
      <c r="A2236" s="100">
        <v>35367</v>
      </c>
      <c r="B2236" s="99">
        <v>918.48999000000003</v>
      </c>
      <c r="C2236" s="99">
        <v>918.48999000000003</v>
      </c>
      <c r="D2236" s="99">
        <v>918.48999000000003</v>
      </c>
      <c r="E2236" s="99">
        <v>918.48999000000003</v>
      </c>
      <c r="F2236" s="99">
        <v>918.48999000000003</v>
      </c>
      <c r="G2236" s="99">
        <v>0</v>
      </c>
    </row>
    <row r="2237" spans="1:7" x14ac:dyDescent="0.2">
      <c r="A2237" s="100">
        <v>35368</v>
      </c>
      <c r="B2237" s="99">
        <v>917.95001200000002</v>
      </c>
      <c r="C2237" s="99">
        <v>917.95001200000002</v>
      </c>
      <c r="D2237" s="99">
        <v>917.95001200000002</v>
      </c>
      <c r="E2237" s="99">
        <v>917.95001200000002</v>
      </c>
      <c r="F2237" s="99">
        <v>917.95001200000002</v>
      </c>
      <c r="G2237" s="99">
        <v>0</v>
      </c>
    </row>
    <row r="2238" spans="1:7" x14ac:dyDescent="0.2">
      <c r="A2238" s="100">
        <v>35369</v>
      </c>
      <c r="B2238" s="99">
        <v>923.76000999999997</v>
      </c>
      <c r="C2238" s="99">
        <v>923.76000999999997</v>
      </c>
      <c r="D2238" s="99">
        <v>923.76000999999997</v>
      </c>
      <c r="E2238" s="99">
        <v>923.76000999999997</v>
      </c>
      <c r="F2238" s="99">
        <v>923.76000999999997</v>
      </c>
      <c r="G2238" s="99">
        <v>0</v>
      </c>
    </row>
    <row r="2239" spans="1:7" x14ac:dyDescent="0.2">
      <c r="A2239" s="100">
        <v>35370</v>
      </c>
      <c r="B2239" s="99">
        <v>921.90997300000004</v>
      </c>
      <c r="C2239" s="99">
        <v>921.90997300000004</v>
      </c>
      <c r="D2239" s="99">
        <v>921.90997300000004</v>
      </c>
      <c r="E2239" s="99">
        <v>921.90997300000004</v>
      </c>
      <c r="F2239" s="99">
        <v>921.90997300000004</v>
      </c>
      <c r="G2239" s="99">
        <v>0</v>
      </c>
    </row>
    <row r="2240" spans="1:7" x14ac:dyDescent="0.2">
      <c r="A2240" s="100">
        <v>35373</v>
      </c>
      <c r="B2240" s="99">
        <v>925.88000499999998</v>
      </c>
      <c r="C2240" s="99">
        <v>925.88000499999998</v>
      </c>
      <c r="D2240" s="99">
        <v>925.88000499999998</v>
      </c>
      <c r="E2240" s="99">
        <v>925.88000499999998</v>
      </c>
      <c r="F2240" s="99">
        <v>925.88000499999998</v>
      </c>
      <c r="G2240" s="99">
        <v>0</v>
      </c>
    </row>
    <row r="2241" spans="1:7" x14ac:dyDescent="0.2">
      <c r="A2241" s="100">
        <v>35374</v>
      </c>
      <c r="B2241" s="99">
        <v>935.59002699999996</v>
      </c>
      <c r="C2241" s="99">
        <v>935.59002699999996</v>
      </c>
      <c r="D2241" s="99">
        <v>935.59002699999996</v>
      </c>
      <c r="E2241" s="99">
        <v>935.59002699999996</v>
      </c>
      <c r="F2241" s="99">
        <v>935.59002699999996</v>
      </c>
      <c r="G2241" s="99">
        <v>0</v>
      </c>
    </row>
    <row r="2242" spans="1:7" x14ac:dyDescent="0.2">
      <c r="A2242" s="100">
        <v>35375</v>
      </c>
      <c r="B2242" s="99">
        <v>949.46997099999999</v>
      </c>
      <c r="C2242" s="99">
        <v>949.46997099999999</v>
      </c>
      <c r="D2242" s="99">
        <v>949.46997099999999</v>
      </c>
      <c r="E2242" s="99">
        <v>949.46997099999999</v>
      </c>
      <c r="F2242" s="99">
        <v>949.46997099999999</v>
      </c>
      <c r="G2242" s="99">
        <v>0</v>
      </c>
    </row>
    <row r="2243" spans="1:7" x14ac:dyDescent="0.2">
      <c r="A2243" s="100">
        <v>35376</v>
      </c>
      <c r="B2243" s="99">
        <v>953.669983</v>
      </c>
      <c r="C2243" s="99">
        <v>953.669983</v>
      </c>
      <c r="D2243" s="99">
        <v>953.669983</v>
      </c>
      <c r="E2243" s="99">
        <v>953.669983</v>
      </c>
      <c r="F2243" s="99">
        <v>953.669983</v>
      </c>
      <c r="G2243" s="99">
        <v>0</v>
      </c>
    </row>
    <row r="2244" spans="1:7" x14ac:dyDescent="0.2">
      <c r="A2244" s="100">
        <v>35377</v>
      </c>
      <c r="B2244" s="99">
        <v>957.90997300000004</v>
      </c>
      <c r="C2244" s="99">
        <v>957.90997300000004</v>
      </c>
      <c r="D2244" s="99">
        <v>957.90997300000004</v>
      </c>
      <c r="E2244" s="99">
        <v>957.90997300000004</v>
      </c>
      <c r="F2244" s="99">
        <v>957.90997300000004</v>
      </c>
      <c r="G2244" s="99">
        <v>0</v>
      </c>
    </row>
    <row r="2245" spans="1:7" x14ac:dyDescent="0.2">
      <c r="A2245" s="100">
        <v>35380</v>
      </c>
      <c r="B2245" s="99">
        <v>959.28997800000002</v>
      </c>
      <c r="C2245" s="99">
        <v>959.28997800000002</v>
      </c>
      <c r="D2245" s="99">
        <v>959.28997800000002</v>
      </c>
      <c r="E2245" s="99">
        <v>959.28997800000002</v>
      </c>
      <c r="F2245" s="99">
        <v>959.28997800000002</v>
      </c>
      <c r="G2245" s="99">
        <v>0</v>
      </c>
    </row>
    <row r="2246" spans="1:7" x14ac:dyDescent="0.2">
      <c r="A2246" s="100">
        <v>35381</v>
      </c>
      <c r="B2246" s="99">
        <v>956.36999500000002</v>
      </c>
      <c r="C2246" s="99">
        <v>956.36999500000002</v>
      </c>
      <c r="D2246" s="99">
        <v>956.36999500000002</v>
      </c>
      <c r="E2246" s="99">
        <v>956.36999500000002</v>
      </c>
      <c r="F2246" s="99">
        <v>956.36999500000002</v>
      </c>
      <c r="G2246" s="99">
        <v>0</v>
      </c>
    </row>
    <row r="2247" spans="1:7" x14ac:dyDescent="0.2">
      <c r="A2247" s="100">
        <v>35382</v>
      </c>
      <c r="B2247" s="99">
        <v>958.67999299999997</v>
      </c>
      <c r="C2247" s="99">
        <v>958.67999299999997</v>
      </c>
      <c r="D2247" s="99">
        <v>958.67999299999997</v>
      </c>
      <c r="E2247" s="99">
        <v>958.67999299999997</v>
      </c>
      <c r="F2247" s="99">
        <v>958.67999299999997</v>
      </c>
      <c r="G2247" s="99">
        <v>0</v>
      </c>
    </row>
    <row r="2248" spans="1:7" x14ac:dyDescent="0.2">
      <c r="A2248" s="100">
        <v>35383</v>
      </c>
      <c r="B2248" s="99">
        <v>964.98999000000003</v>
      </c>
      <c r="C2248" s="99">
        <v>964.98999000000003</v>
      </c>
      <c r="D2248" s="99">
        <v>964.98999000000003</v>
      </c>
      <c r="E2248" s="99">
        <v>964.98999000000003</v>
      </c>
      <c r="F2248" s="99">
        <v>964.98999000000003</v>
      </c>
      <c r="G2248" s="99">
        <v>0</v>
      </c>
    </row>
    <row r="2249" spans="1:7" x14ac:dyDescent="0.2">
      <c r="A2249" s="100">
        <v>35384</v>
      </c>
      <c r="B2249" s="99">
        <v>967.34002699999996</v>
      </c>
      <c r="C2249" s="99">
        <v>967.34002699999996</v>
      </c>
      <c r="D2249" s="99">
        <v>967.34002699999996</v>
      </c>
      <c r="E2249" s="99">
        <v>967.34002699999996</v>
      </c>
      <c r="F2249" s="99">
        <v>967.34002699999996</v>
      </c>
      <c r="G2249" s="99">
        <v>0</v>
      </c>
    </row>
    <row r="2250" spans="1:7" x14ac:dyDescent="0.2">
      <c r="A2250" s="100">
        <v>35387</v>
      </c>
      <c r="B2250" s="99">
        <v>966.63000499999998</v>
      </c>
      <c r="C2250" s="99">
        <v>966.63000499999998</v>
      </c>
      <c r="D2250" s="99">
        <v>966.63000499999998</v>
      </c>
      <c r="E2250" s="99">
        <v>966.63000499999998</v>
      </c>
      <c r="F2250" s="99">
        <v>966.63000499999998</v>
      </c>
      <c r="G2250" s="99">
        <v>0</v>
      </c>
    </row>
    <row r="2251" spans="1:7" x14ac:dyDescent="0.2">
      <c r="A2251" s="100">
        <v>35388</v>
      </c>
      <c r="B2251" s="99">
        <v>973.39001499999995</v>
      </c>
      <c r="C2251" s="99">
        <v>973.39001499999995</v>
      </c>
      <c r="D2251" s="99">
        <v>973.39001499999995</v>
      </c>
      <c r="E2251" s="99">
        <v>973.39001499999995</v>
      </c>
      <c r="F2251" s="99">
        <v>973.39001499999995</v>
      </c>
      <c r="G2251" s="99">
        <v>0</v>
      </c>
    </row>
    <row r="2252" spans="1:7" x14ac:dyDescent="0.2">
      <c r="A2252" s="100">
        <v>35389</v>
      </c>
      <c r="B2252" s="99">
        <v>975.90997300000004</v>
      </c>
      <c r="C2252" s="99">
        <v>975.90997300000004</v>
      </c>
      <c r="D2252" s="99">
        <v>975.90997300000004</v>
      </c>
      <c r="E2252" s="99">
        <v>975.90997300000004</v>
      </c>
      <c r="F2252" s="99">
        <v>975.90997300000004</v>
      </c>
      <c r="G2252" s="99">
        <v>0</v>
      </c>
    </row>
    <row r="2253" spans="1:7" x14ac:dyDescent="0.2">
      <c r="A2253" s="100">
        <v>35390</v>
      </c>
      <c r="B2253" s="99">
        <v>974.35998500000005</v>
      </c>
      <c r="C2253" s="99">
        <v>974.35998500000005</v>
      </c>
      <c r="D2253" s="99">
        <v>974.35998500000005</v>
      </c>
      <c r="E2253" s="99">
        <v>974.35998500000005</v>
      </c>
      <c r="F2253" s="99">
        <v>974.35998500000005</v>
      </c>
      <c r="G2253" s="99">
        <v>0</v>
      </c>
    </row>
    <row r="2254" spans="1:7" x14ac:dyDescent="0.2">
      <c r="A2254" s="100">
        <v>35391</v>
      </c>
      <c r="B2254" s="99">
        <v>982.21997099999999</v>
      </c>
      <c r="C2254" s="99">
        <v>982.21997099999999</v>
      </c>
      <c r="D2254" s="99">
        <v>982.21997099999999</v>
      </c>
      <c r="E2254" s="99">
        <v>982.21997099999999</v>
      </c>
      <c r="F2254" s="99">
        <v>982.21997099999999</v>
      </c>
      <c r="G2254" s="99">
        <v>0</v>
      </c>
    </row>
    <row r="2255" spans="1:7" x14ac:dyDescent="0.2">
      <c r="A2255" s="100">
        <v>35394</v>
      </c>
      <c r="B2255" s="99">
        <v>993.15997300000004</v>
      </c>
      <c r="C2255" s="99">
        <v>993.15997300000004</v>
      </c>
      <c r="D2255" s="99">
        <v>993.15997300000004</v>
      </c>
      <c r="E2255" s="99">
        <v>993.15997300000004</v>
      </c>
      <c r="F2255" s="99">
        <v>993.15997300000004</v>
      </c>
      <c r="G2255" s="99">
        <v>0</v>
      </c>
    </row>
    <row r="2256" spans="1:7" x14ac:dyDescent="0.2">
      <c r="A2256" s="100">
        <v>35395</v>
      </c>
      <c r="B2256" s="99">
        <v>991.97997999999995</v>
      </c>
      <c r="C2256" s="99">
        <v>991.97997999999995</v>
      </c>
      <c r="D2256" s="99">
        <v>991.97997999999995</v>
      </c>
      <c r="E2256" s="99">
        <v>991.97997999999995</v>
      </c>
      <c r="F2256" s="99">
        <v>991.97997999999995</v>
      </c>
      <c r="G2256" s="99">
        <v>0</v>
      </c>
    </row>
    <row r="2257" spans="1:7" x14ac:dyDescent="0.2">
      <c r="A2257" s="100">
        <v>35396</v>
      </c>
      <c r="B2257" s="99">
        <v>990.89001499999995</v>
      </c>
      <c r="C2257" s="99">
        <v>990.89001499999995</v>
      </c>
      <c r="D2257" s="99">
        <v>990.89001499999995</v>
      </c>
      <c r="E2257" s="99">
        <v>990.89001499999995</v>
      </c>
      <c r="F2257" s="99">
        <v>990.89001499999995</v>
      </c>
      <c r="G2257" s="99">
        <v>0</v>
      </c>
    </row>
    <row r="2258" spans="1:7" x14ac:dyDescent="0.2">
      <c r="A2258" s="100">
        <v>35398</v>
      </c>
      <c r="B2258" s="99">
        <v>993.580017</v>
      </c>
      <c r="C2258" s="99">
        <v>993.580017</v>
      </c>
      <c r="D2258" s="99">
        <v>993.580017</v>
      </c>
      <c r="E2258" s="99">
        <v>993.580017</v>
      </c>
      <c r="F2258" s="99">
        <v>993.580017</v>
      </c>
      <c r="G2258" s="99">
        <v>0</v>
      </c>
    </row>
    <row r="2259" spans="1:7" x14ac:dyDescent="0.2">
      <c r="A2259" s="100">
        <v>35401</v>
      </c>
      <c r="B2259" s="99">
        <v>993</v>
      </c>
      <c r="C2259" s="99">
        <v>993</v>
      </c>
      <c r="D2259" s="99">
        <v>993</v>
      </c>
      <c r="E2259" s="99">
        <v>993</v>
      </c>
      <c r="F2259" s="99">
        <v>993</v>
      </c>
      <c r="G2259" s="99">
        <v>0</v>
      </c>
    </row>
    <row r="2260" spans="1:7" x14ac:dyDescent="0.2">
      <c r="A2260" s="100">
        <v>35402</v>
      </c>
      <c r="B2260" s="99">
        <v>982.15002400000003</v>
      </c>
      <c r="C2260" s="99">
        <v>982.15002400000003</v>
      </c>
      <c r="D2260" s="99">
        <v>982.15002400000003</v>
      </c>
      <c r="E2260" s="99">
        <v>982.15002400000003</v>
      </c>
      <c r="F2260" s="99">
        <v>982.15002400000003</v>
      </c>
      <c r="G2260" s="99">
        <v>0</v>
      </c>
    </row>
    <row r="2261" spans="1:7" x14ac:dyDescent="0.2">
      <c r="A2261" s="100">
        <v>35403</v>
      </c>
      <c r="B2261" s="99">
        <v>978.23999000000003</v>
      </c>
      <c r="C2261" s="99">
        <v>978.23999000000003</v>
      </c>
      <c r="D2261" s="99">
        <v>978.23999000000003</v>
      </c>
      <c r="E2261" s="99">
        <v>978.23999000000003</v>
      </c>
      <c r="F2261" s="99">
        <v>978.23999000000003</v>
      </c>
      <c r="G2261" s="99">
        <v>0</v>
      </c>
    </row>
    <row r="2262" spans="1:7" x14ac:dyDescent="0.2">
      <c r="A2262" s="100">
        <v>35404</v>
      </c>
      <c r="B2262" s="99">
        <v>977.40997300000004</v>
      </c>
      <c r="C2262" s="99">
        <v>977.40997300000004</v>
      </c>
      <c r="D2262" s="99">
        <v>977.40997300000004</v>
      </c>
      <c r="E2262" s="99">
        <v>977.40997300000004</v>
      </c>
      <c r="F2262" s="99">
        <v>977.40997300000004</v>
      </c>
      <c r="G2262" s="99">
        <v>0</v>
      </c>
    </row>
    <row r="2263" spans="1:7" x14ac:dyDescent="0.2">
      <c r="A2263" s="100">
        <v>35405</v>
      </c>
      <c r="B2263" s="99">
        <v>971.21002199999998</v>
      </c>
      <c r="C2263" s="99">
        <v>971.21002199999998</v>
      </c>
      <c r="D2263" s="99">
        <v>971.21002199999998</v>
      </c>
      <c r="E2263" s="99">
        <v>971.21002199999998</v>
      </c>
      <c r="F2263" s="99">
        <v>971.21002199999998</v>
      </c>
      <c r="G2263" s="99">
        <v>0</v>
      </c>
    </row>
    <row r="2264" spans="1:7" x14ac:dyDescent="0.2">
      <c r="A2264" s="100">
        <v>35408</v>
      </c>
      <c r="B2264" s="99">
        <v>984.63000499999998</v>
      </c>
      <c r="C2264" s="99">
        <v>984.63000499999998</v>
      </c>
      <c r="D2264" s="99">
        <v>984.63000499999998</v>
      </c>
      <c r="E2264" s="99">
        <v>984.63000499999998</v>
      </c>
      <c r="F2264" s="99">
        <v>984.63000499999998</v>
      </c>
      <c r="G2264" s="99">
        <v>0</v>
      </c>
    </row>
    <row r="2265" spans="1:7" x14ac:dyDescent="0.2">
      <c r="A2265" s="100">
        <v>35409</v>
      </c>
      <c r="B2265" s="99">
        <v>981.65002400000003</v>
      </c>
      <c r="C2265" s="99">
        <v>981.65002400000003</v>
      </c>
      <c r="D2265" s="99">
        <v>981.65002400000003</v>
      </c>
      <c r="E2265" s="99">
        <v>981.65002400000003</v>
      </c>
      <c r="F2265" s="99">
        <v>981.65002400000003</v>
      </c>
      <c r="G2265" s="99">
        <v>0</v>
      </c>
    </row>
    <row r="2266" spans="1:7" x14ac:dyDescent="0.2">
      <c r="A2266" s="100">
        <v>35410</v>
      </c>
      <c r="B2266" s="99">
        <v>972.84997599999997</v>
      </c>
      <c r="C2266" s="99">
        <v>972.84997599999997</v>
      </c>
      <c r="D2266" s="99">
        <v>972.84997599999997</v>
      </c>
      <c r="E2266" s="99">
        <v>972.84997599999997</v>
      </c>
      <c r="F2266" s="99">
        <v>972.84997599999997</v>
      </c>
      <c r="G2266" s="99">
        <v>0</v>
      </c>
    </row>
    <row r="2267" spans="1:7" x14ac:dyDescent="0.2">
      <c r="A2267" s="100">
        <v>35411</v>
      </c>
      <c r="B2267" s="99">
        <v>958.15002400000003</v>
      </c>
      <c r="C2267" s="99">
        <v>958.15002400000003</v>
      </c>
      <c r="D2267" s="99">
        <v>958.15002400000003</v>
      </c>
      <c r="E2267" s="99">
        <v>958.15002400000003</v>
      </c>
      <c r="F2267" s="99">
        <v>958.15002400000003</v>
      </c>
      <c r="G2267" s="99">
        <v>0</v>
      </c>
    </row>
    <row r="2268" spans="1:7" x14ac:dyDescent="0.2">
      <c r="A2268" s="100">
        <v>35412</v>
      </c>
      <c r="B2268" s="99">
        <v>957.26000999999997</v>
      </c>
      <c r="C2268" s="99">
        <v>957.26000999999997</v>
      </c>
      <c r="D2268" s="99">
        <v>957.26000999999997</v>
      </c>
      <c r="E2268" s="99">
        <v>957.26000999999997</v>
      </c>
      <c r="F2268" s="99">
        <v>957.26000999999997</v>
      </c>
      <c r="G2268" s="99">
        <v>0</v>
      </c>
    </row>
    <row r="2269" spans="1:7" x14ac:dyDescent="0.2">
      <c r="A2269" s="100">
        <v>35415</v>
      </c>
      <c r="B2269" s="99">
        <v>947.22997999999995</v>
      </c>
      <c r="C2269" s="99">
        <v>947.22997999999995</v>
      </c>
      <c r="D2269" s="99">
        <v>947.22997999999995</v>
      </c>
      <c r="E2269" s="99">
        <v>947.22997999999995</v>
      </c>
      <c r="F2269" s="99">
        <v>947.22997999999995</v>
      </c>
      <c r="G2269" s="99">
        <v>0</v>
      </c>
    </row>
    <row r="2270" spans="1:7" x14ac:dyDescent="0.2">
      <c r="A2270" s="100">
        <v>35416</v>
      </c>
      <c r="B2270" s="99">
        <v>953.88000499999998</v>
      </c>
      <c r="C2270" s="99">
        <v>953.88000499999998</v>
      </c>
      <c r="D2270" s="99">
        <v>953.88000499999998</v>
      </c>
      <c r="E2270" s="99">
        <v>953.88000499999998</v>
      </c>
      <c r="F2270" s="99">
        <v>953.88000499999998</v>
      </c>
      <c r="G2270" s="99">
        <v>0</v>
      </c>
    </row>
    <row r="2271" spans="1:7" x14ac:dyDescent="0.2">
      <c r="A2271" s="100">
        <v>35417</v>
      </c>
      <c r="B2271" s="99">
        <v>961.15997300000004</v>
      </c>
      <c r="C2271" s="99">
        <v>961.15997300000004</v>
      </c>
      <c r="D2271" s="99">
        <v>961.15997300000004</v>
      </c>
      <c r="E2271" s="99">
        <v>961.15997300000004</v>
      </c>
      <c r="F2271" s="99">
        <v>961.15997300000004</v>
      </c>
      <c r="G2271" s="99">
        <v>0</v>
      </c>
    </row>
    <row r="2272" spans="1:7" x14ac:dyDescent="0.2">
      <c r="A2272" s="100">
        <v>35418</v>
      </c>
      <c r="B2272" s="99">
        <v>979.88000499999998</v>
      </c>
      <c r="C2272" s="99">
        <v>979.88000499999998</v>
      </c>
      <c r="D2272" s="99">
        <v>979.88000499999998</v>
      </c>
      <c r="E2272" s="99">
        <v>979.88000499999998</v>
      </c>
      <c r="F2272" s="99">
        <v>979.88000499999998</v>
      </c>
      <c r="G2272" s="99">
        <v>0</v>
      </c>
    </row>
    <row r="2273" spans="1:7" x14ac:dyDescent="0.2">
      <c r="A2273" s="100">
        <v>35419</v>
      </c>
      <c r="B2273" s="99">
        <v>983.98999000000003</v>
      </c>
      <c r="C2273" s="99">
        <v>983.98999000000003</v>
      </c>
      <c r="D2273" s="99">
        <v>983.98999000000003</v>
      </c>
      <c r="E2273" s="99">
        <v>983.98999000000003</v>
      </c>
      <c r="F2273" s="99">
        <v>983.98999000000003</v>
      </c>
      <c r="G2273" s="99">
        <v>0</v>
      </c>
    </row>
    <row r="2274" spans="1:7" x14ac:dyDescent="0.2">
      <c r="A2274" s="100">
        <v>35422</v>
      </c>
      <c r="B2274" s="99">
        <v>981.42999299999997</v>
      </c>
      <c r="C2274" s="99">
        <v>981.42999299999997</v>
      </c>
      <c r="D2274" s="99">
        <v>981.42999299999997</v>
      </c>
      <c r="E2274" s="99">
        <v>981.42999299999997</v>
      </c>
      <c r="F2274" s="99">
        <v>981.42999299999997</v>
      </c>
      <c r="G2274" s="99">
        <v>0</v>
      </c>
    </row>
    <row r="2275" spans="1:7" x14ac:dyDescent="0.2">
      <c r="A2275" s="100">
        <v>35423</v>
      </c>
      <c r="B2275" s="99">
        <v>986.86999500000002</v>
      </c>
      <c r="C2275" s="99">
        <v>986.86999500000002</v>
      </c>
      <c r="D2275" s="99">
        <v>986.86999500000002</v>
      </c>
      <c r="E2275" s="99">
        <v>986.86999500000002</v>
      </c>
      <c r="F2275" s="99">
        <v>986.86999500000002</v>
      </c>
      <c r="G2275" s="99">
        <v>0</v>
      </c>
    </row>
    <row r="2276" spans="1:7" x14ac:dyDescent="0.2">
      <c r="A2276" s="100">
        <v>35425</v>
      </c>
      <c r="B2276" s="99">
        <v>993.15997300000004</v>
      </c>
      <c r="C2276" s="99">
        <v>993.15997300000004</v>
      </c>
      <c r="D2276" s="99">
        <v>993.15997300000004</v>
      </c>
      <c r="E2276" s="99">
        <v>993.15997300000004</v>
      </c>
      <c r="F2276" s="99">
        <v>993.15997300000004</v>
      </c>
      <c r="G2276" s="99">
        <v>0</v>
      </c>
    </row>
    <row r="2277" spans="1:7" x14ac:dyDescent="0.2">
      <c r="A2277" s="100">
        <v>35426</v>
      </c>
      <c r="B2277" s="99">
        <v>994.84997599999997</v>
      </c>
      <c r="C2277" s="99">
        <v>994.84997599999997</v>
      </c>
      <c r="D2277" s="99">
        <v>994.84997599999997</v>
      </c>
      <c r="E2277" s="99">
        <v>994.84997599999997</v>
      </c>
      <c r="F2277" s="99">
        <v>994.84997599999997</v>
      </c>
      <c r="G2277" s="99">
        <v>0</v>
      </c>
    </row>
    <row r="2278" spans="1:7" x14ac:dyDescent="0.2">
      <c r="A2278" s="100">
        <v>35429</v>
      </c>
      <c r="B2278" s="99">
        <v>991.01000999999997</v>
      </c>
      <c r="C2278" s="99">
        <v>991.01000999999997</v>
      </c>
      <c r="D2278" s="99">
        <v>991.01000999999997</v>
      </c>
      <c r="E2278" s="99">
        <v>991.01000999999997</v>
      </c>
      <c r="F2278" s="99">
        <v>991.01000999999997</v>
      </c>
      <c r="G2278" s="99">
        <v>0</v>
      </c>
    </row>
    <row r="2279" spans="1:7" x14ac:dyDescent="0.2">
      <c r="A2279" s="100">
        <v>35430</v>
      </c>
      <c r="B2279" s="99">
        <v>973.90002400000003</v>
      </c>
      <c r="C2279" s="99">
        <v>973.90002400000003</v>
      </c>
      <c r="D2279" s="99">
        <v>973.90002400000003</v>
      </c>
      <c r="E2279" s="99">
        <v>973.90002400000003</v>
      </c>
      <c r="F2279" s="99">
        <v>973.90002400000003</v>
      </c>
      <c r="G2279" s="99">
        <v>0</v>
      </c>
    </row>
    <row r="2280" spans="1:7" x14ac:dyDescent="0.2">
      <c r="A2280" s="100">
        <v>35432</v>
      </c>
      <c r="B2280" s="99">
        <v>969.04998799999998</v>
      </c>
      <c r="C2280" s="99">
        <v>969.04998799999998</v>
      </c>
      <c r="D2280" s="99">
        <v>969.04998799999998</v>
      </c>
      <c r="E2280" s="99">
        <v>969.04998799999998</v>
      </c>
      <c r="F2280" s="99">
        <v>969.04998799999998</v>
      </c>
      <c r="G2280" s="99">
        <v>0</v>
      </c>
    </row>
    <row r="2281" spans="1:7" x14ac:dyDescent="0.2">
      <c r="A2281" s="100">
        <v>35433</v>
      </c>
      <c r="B2281" s="99">
        <v>983.55999799999995</v>
      </c>
      <c r="C2281" s="99">
        <v>983.55999799999995</v>
      </c>
      <c r="D2281" s="99">
        <v>983.55999799999995</v>
      </c>
      <c r="E2281" s="99">
        <v>983.55999799999995</v>
      </c>
      <c r="F2281" s="99">
        <v>983.55999799999995</v>
      </c>
      <c r="G2281" s="99">
        <v>0</v>
      </c>
    </row>
    <row r="2282" spans="1:7" x14ac:dyDescent="0.2">
      <c r="A2282" s="100">
        <v>35436</v>
      </c>
      <c r="B2282" s="99">
        <v>983.080017</v>
      </c>
      <c r="C2282" s="99">
        <v>983.080017</v>
      </c>
      <c r="D2282" s="99">
        <v>983.080017</v>
      </c>
      <c r="E2282" s="99">
        <v>983.080017</v>
      </c>
      <c r="F2282" s="99">
        <v>983.080017</v>
      </c>
      <c r="G2282" s="99">
        <v>0</v>
      </c>
    </row>
    <row r="2283" spans="1:7" x14ac:dyDescent="0.2">
      <c r="A2283" s="100">
        <v>35437</v>
      </c>
      <c r="B2283" s="99">
        <v>990.47997999999995</v>
      </c>
      <c r="C2283" s="99">
        <v>990.47997999999995</v>
      </c>
      <c r="D2283" s="99">
        <v>990.47997999999995</v>
      </c>
      <c r="E2283" s="99">
        <v>990.47997999999995</v>
      </c>
      <c r="F2283" s="99">
        <v>990.47997999999995</v>
      </c>
      <c r="G2283" s="99">
        <v>0</v>
      </c>
    </row>
    <row r="2284" spans="1:7" x14ac:dyDescent="0.2">
      <c r="A2284" s="100">
        <v>35438</v>
      </c>
      <c r="B2284" s="99">
        <v>984.40002400000003</v>
      </c>
      <c r="C2284" s="99">
        <v>984.40002400000003</v>
      </c>
      <c r="D2284" s="99">
        <v>984.40002400000003</v>
      </c>
      <c r="E2284" s="99">
        <v>984.40002400000003</v>
      </c>
      <c r="F2284" s="99">
        <v>984.40002400000003</v>
      </c>
      <c r="G2284" s="99">
        <v>0</v>
      </c>
    </row>
    <row r="2285" spans="1:7" x14ac:dyDescent="0.2">
      <c r="A2285" s="100">
        <v>35439</v>
      </c>
      <c r="B2285" s="99">
        <v>992.89001499999995</v>
      </c>
      <c r="C2285" s="99">
        <v>992.89001499999995</v>
      </c>
      <c r="D2285" s="99">
        <v>992.89001499999995</v>
      </c>
      <c r="E2285" s="99">
        <v>992.89001499999995</v>
      </c>
      <c r="F2285" s="99">
        <v>992.89001499999995</v>
      </c>
      <c r="G2285" s="99">
        <v>0</v>
      </c>
    </row>
    <row r="2286" spans="1:7" x14ac:dyDescent="0.2">
      <c r="A2286" s="100">
        <v>35440</v>
      </c>
      <c r="B2286" s="99">
        <v>999.01000999999997</v>
      </c>
      <c r="C2286" s="99">
        <v>999.01000999999997</v>
      </c>
      <c r="D2286" s="99">
        <v>999.01000999999997</v>
      </c>
      <c r="E2286" s="99">
        <v>999.01000999999997</v>
      </c>
      <c r="F2286" s="99">
        <v>999.01000999999997</v>
      </c>
      <c r="G2286" s="99">
        <v>0</v>
      </c>
    </row>
    <row r="2287" spans="1:7" x14ac:dyDescent="0.2">
      <c r="A2287" s="100">
        <v>35443</v>
      </c>
      <c r="B2287" s="99">
        <v>999.080017</v>
      </c>
      <c r="C2287" s="99">
        <v>999.080017</v>
      </c>
      <c r="D2287" s="99">
        <v>999.080017</v>
      </c>
      <c r="E2287" s="99">
        <v>999.080017</v>
      </c>
      <c r="F2287" s="99">
        <v>999.080017</v>
      </c>
      <c r="G2287" s="99">
        <v>0</v>
      </c>
    </row>
    <row r="2288" spans="1:7" x14ac:dyDescent="0.2">
      <c r="A2288" s="100">
        <v>35444</v>
      </c>
      <c r="B2288" s="99">
        <v>1011.3900149999999</v>
      </c>
      <c r="C2288" s="99">
        <v>1011.3900149999999</v>
      </c>
      <c r="D2288" s="99">
        <v>1011.3900149999999</v>
      </c>
      <c r="E2288" s="99">
        <v>1011.3900149999999</v>
      </c>
      <c r="F2288" s="99">
        <v>1011.3900149999999</v>
      </c>
      <c r="G2288" s="99">
        <v>0</v>
      </c>
    </row>
    <row r="2289" spans="1:7" x14ac:dyDescent="0.2">
      <c r="A2289" s="100">
        <v>35445</v>
      </c>
      <c r="B2289" s="99">
        <v>1009.219971</v>
      </c>
      <c r="C2289" s="99">
        <v>1009.219971</v>
      </c>
      <c r="D2289" s="99">
        <v>1009.219971</v>
      </c>
      <c r="E2289" s="99">
        <v>1009.219971</v>
      </c>
      <c r="F2289" s="99">
        <v>1009.219971</v>
      </c>
      <c r="G2289" s="99">
        <v>0</v>
      </c>
    </row>
    <row r="2290" spans="1:7" x14ac:dyDescent="0.2">
      <c r="A2290" s="100">
        <v>35446</v>
      </c>
      <c r="B2290" s="99">
        <v>1012.599976</v>
      </c>
      <c r="C2290" s="99">
        <v>1012.599976</v>
      </c>
      <c r="D2290" s="99">
        <v>1012.599976</v>
      </c>
      <c r="E2290" s="99">
        <v>1012.599976</v>
      </c>
      <c r="F2290" s="99">
        <v>1012.599976</v>
      </c>
      <c r="G2290" s="99">
        <v>0</v>
      </c>
    </row>
    <row r="2291" spans="1:7" x14ac:dyDescent="0.2">
      <c r="A2291" s="100">
        <v>35447</v>
      </c>
      <c r="B2291" s="99">
        <v>1021.090027</v>
      </c>
      <c r="C2291" s="99">
        <v>1021.090027</v>
      </c>
      <c r="D2291" s="99">
        <v>1021.090027</v>
      </c>
      <c r="E2291" s="99">
        <v>1021.090027</v>
      </c>
      <c r="F2291" s="99">
        <v>1021.090027</v>
      </c>
      <c r="G2291" s="99">
        <v>0</v>
      </c>
    </row>
    <row r="2292" spans="1:7" x14ac:dyDescent="0.2">
      <c r="A2292" s="100">
        <v>35450</v>
      </c>
      <c r="B2292" s="99">
        <v>1021.789978</v>
      </c>
      <c r="C2292" s="99">
        <v>1021.789978</v>
      </c>
      <c r="D2292" s="99">
        <v>1021.789978</v>
      </c>
      <c r="E2292" s="99">
        <v>1021.789978</v>
      </c>
      <c r="F2292" s="99">
        <v>1021.789978</v>
      </c>
      <c r="G2292" s="99">
        <v>0</v>
      </c>
    </row>
    <row r="2293" spans="1:7" x14ac:dyDescent="0.2">
      <c r="A2293" s="100">
        <v>35451</v>
      </c>
      <c r="B2293" s="99">
        <v>1029.709961</v>
      </c>
      <c r="C2293" s="99">
        <v>1029.709961</v>
      </c>
      <c r="D2293" s="99">
        <v>1029.709961</v>
      </c>
      <c r="E2293" s="99">
        <v>1029.709961</v>
      </c>
      <c r="F2293" s="99">
        <v>1029.709961</v>
      </c>
      <c r="G2293" s="99">
        <v>0</v>
      </c>
    </row>
    <row r="2294" spans="1:7" x14ac:dyDescent="0.2">
      <c r="A2294" s="100">
        <v>35452</v>
      </c>
      <c r="B2294" s="99">
        <v>1034.410034</v>
      </c>
      <c r="C2294" s="99">
        <v>1034.410034</v>
      </c>
      <c r="D2294" s="99">
        <v>1034.410034</v>
      </c>
      <c r="E2294" s="99">
        <v>1034.410034</v>
      </c>
      <c r="F2294" s="99">
        <v>1034.410034</v>
      </c>
      <c r="G2294" s="99">
        <v>0</v>
      </c>
    </row>
    <row r="2295" spans="1:7" x14ac:dyDescent="0.2">
      <c r="A2295" s="100">
        <v>35453</v>
      </c>
      <c r="B2295" s="99">
        <v>1023.02002</v>
      </c>
      <c r="C2295" s="99">
        <v>1023.02002</v>
      </c>
      <c r="D2295" s="99">
        <v>1023.02002</v>
      </c>
      <c r="E2295" s="99">
        <v>1023.02002</v>
      </c>
      <c r="F2295" s="99">
        <v>1023.02002</v>
      </c>
      <c r="G2295" s="99">
        <v>0</v>
      </c>
    </row>
    <row r="2296" spans="1:7" x14ac:dyDescent="0.2">
      <c r="A2296" s="100">
        <v>35454</v>
      </c>
      <c r="B2296" s="99">
        <v>1013.75</v>
      </c>
      <c r="C2296" s="99">
        <v>1013.75</v>
      </c>
      <c r="D2296" s="99">
        <v>1013.75</v>
      </c>
      <c r="E2296" s="99">
        <v>1013.75</v>
      </c>
      <c r="F2296" s="99">
        <v>1013.75</v>
      </c>
      <c r="G2296" s="99">
        <v>0</v>
      </c>
    </row>
    <row r="2297" spans="1:7" x14ac:dyDescent="0.2">
      <c r="A2297" s="100">
        <v>35457</v>
      </c>
      <c r="B2297" s="99">
        <v>1006.52002</v>
      </c>
      <c r="C2297" s="99">
        <v>1006.52002</v>
      </c>
      <c r="D2297" s="99">
        <v>1006.52002</v>
      </c>
      <c r="E2297" s="99">
        <v>1006.52002</v>
      </c>
      <c r="F2297" s="99">
        <v>1006.52002</v>
      </c>
      <c r="G2297" s="99">
        <v>0</v>
      </c>
    </row>
    <row r="2298" spans="1:7" x14ac:dyDescent="0.2">
      <c r="A2298" s="100">
        <v>35458</v>
      </c>
      <c r="B2298" s="99">
        <v>1006.599976</v>
      </c>
      <c r="C2298" s="99">
        <v>1006.599976</v>
      </c>
      <c r="D2298" s="99">
        <v>1006.599976</v>
      </c>
      <c r="E2298" s="99">
        <v>1006.599976</v>
      </c>
      <c r="F2298" s="99">
        <v>1006.599976</v>
      </c>
      <c r="G2298" s="99">
        <v>0</v>
      </c>
    </row>
    <row r="2299" spans="1:7" x14ac:dyDescent="0.2">
      <c r="A2299" s="100">
        <v>35459</v>
      </c>
      <c r="B2299" s="99">
        <v>1016.630005</v>
      </c>
      <c r="C2299" s="99">
        <v>1016.630005</v>
      </c>
      <c r="D2299" s="99">
        <v>1016.630005</v>
      </c>
      <c r="E2299" s="99">
        <v>1016.630005</v>
      </c>
      <c r="F2299" s="99">
        <v>1016.630005</v>
      </c>
      <c r="G2299" s="99">
        <v>0</v>
      </c>
    </row>
    <row r="2300" spans="1:7" x14ac:dyDescent="0.2">
      <c r="A2300" s="100">
        <v>35460</v>
      </c>
      <c r="B2300" s="99">
        <v>1032.119995</v>
      </c>
      <c r="C2300" s="99">
        <v>1032.119995</v>
      </c>
      <c r="D2300" s="99">
        <v>1032.119995</v>
      </c>
      <c r="E2300" s="99">
        <v>1032.119995</v>
      </c>
      <c r="F2300" s="99">
        <v>1032.119995</v>
      </c>
      <c r="G2300" s="99">
        <v>0</v>
      </c>
    </row>
    <row r="2301" spans="1:7" x14ac:dyDescent="0.2">
      <c r="A2301" s="100">
        <v>35461</v>
      </c>
      <c r="B2301" s="99">
        <v>1034.73999</v>
      </c>
      <c r="C2301" s="99">
        <v>1034.73999</v>
      </c>
      <c r="D2301" s="99">
        <v>1034.73999</v>
      </c>
      <c r="E2301" s="99">
        <v>1034.73999</v>
      </c>
      <c r="F2301" s="99">
        <v>1034.73999</v>
      </c>
      <c r="G2301" s="99">
        <v>0</v>
      </c>
    </row>
    <row r="2302" spans="1:7" x14ac:dyDescent="0.2">
      <c r="A2302" s="100">
        <v>35464</v>
      </c>
      <c r="B2302" s="99">
        <v>1035.589966</v>
      </c>
      <c r="C2302" s="99">
        <v>1035.589966</v>
      </c>
      <c r="D2302" s="99">
        <v>1035.589966</v>
      </c>
      <c r="E2302" s="99">
        <v>1035.589966</v>
      </c>
      <c r="F2302" s="99">
        <v>1035.589966</v>
      </c>
      <c r="G2302" s="99">
        <v>0</v>
      </c>
    </row>
    <row r="2303" spans="1:7" x14ac:dyDescent="0.2">
      <c r="A2303" s="100">
        <v>35465</v>
      </c>
      <c r="B2303" s="99">
        <v>1039</v>
      </c>
      <c r="C2303" s="99">
        <v>1039</v>
      </c>
      <c r="D2303" s="99">
        <v>1039</v>
      </c>
      <c r="E2303" s="99">
        <v>1039</v>
      </c>
      <c r="F2303" s="99">
        <v>1039</v>
      </c>
      <c r="G2303" s="99">
        <v>0</v>
      </c>
    </row>
    <row r="2304" spans="1:7" x14ac:dyDescent="0.2">
      <c r="A2304" s="100">
        <v>35466</v>
      </c>
      <c r="B2304" s="99">
        <v>1024.719971</v>
      </c>
      <c r="C2304" s="99">
        <v>1024.719971</v>
      </c>
      <c r="D2304" s="99">
        <v>1024.719971</v>
      </c>
      <c r="E2304" s="99">
        <v>1024.719971</v>
      </c>
      <c r="F2304" s="99">
        <v>1024.719971</v>
      </c>
      <c r="G2304" s="99">
        <v>0</v>
      </c>
    </row>
    <row r="2305" spans="1:7" x14ac:dyDescent="0.2">
      <c r="A2305" s="100">
        <v>35467</v>
      </c>
      <c r="B2305" s="99">
        <v>1027.5</v>
      </c>
      <c r="C2305" s="99">
        <v>1027.5</v>
      </c>
      <c r="D2305" s="99">
        <v>1027.5</v>
      </c>
      <c r="E2305" s="99">
        <v>1027.5</v>
      </c>
      <c r="F2305" s="99">
        <v>1027.5</v>
      </c>
      <c r="G2305" s="99">
        <v>0</v>
      </c>
    </row>
    <row r="2306" spans="1:7" x14ac:dyDescent="0.2">
      <c r="A2306" s="100">
        <v>35468</v>
      </c>
      <c r="B2306" s="99">
        <v>1039.910034</v>
      </c>
      <c r="C2306" s="99">
        <v>1039.910034</v>
      </c>
      <c r="D2306" s="99">
        <v>1039.910034</v>
      </c>
      <c r="E2306" s="99">
        <v>1039.910034</v>
      </c>
      <c r="F2306" s="99">
        <v>1039.910034</v>
      </c>
      <c r="G2306" s="99">
        <v>0</v>
      </c>
    </row>
    <row r="2307" spans="1:7" x14ac:dyDescent="0.2">
      <c r="A2307" s="100">
        <v>35471</v>
      </c>
      <c r="B2307" s="99">
        <v>1034.51001</v>
      </c>
      <c r="C2307" s="99">
        <v>1034.51001</v>
      </c>
      <c r="D2307" s="99">
        <v>1034.51001</v>
      </c>
      <c r="E2307" s="99">
        <v>1034.51001</v>
      </c>
      <c r="F2307" s="99">
        <v>1034.51001</v>
      </c>
      <c r="G2307" s="99">
        <v>0</v>
      </c>
    </row>
    <row r="2308" spans="1:7" x14ac:dyDescent="0.2">
      <c r="A2308" s="100">
        <v>35472</v>
      </c>
      <c r="B2308" s="99">
        <v>1039.98999</v>
      </c>
      <c r="C2308" s="99">
        <v>1039.98999</v>
      </c>
      <c r="D2308" s="99">
        <v>1039.98999</v>
      </c>
      <c r="E2308" s="99">
        <v>1039.98999</v>
      </c>
      <c r="F2308" s="99">
        <v>1039.98999</v>
      </c>
      <c r="G2308" s="99">
        <v>0</v>
      </c>
    </row>
    <row r="2309" spans="1:7" x14ac:dyDescent="0.2">
      <c r="A2309" s="100">
        <v>35473</v>
      </c>
      <c r="B2309" s="99">
        <v>1057.6400149999999</v>
      </c>
      <c r="C2309" s="99">
        <v>1057.6400149999999</v>
      </c>
      <c r="D2309" s="99">
        <v>1057.6400149999999</v>
      </c>
      <c r="E2309" s="99">
        <v>1057.6400149999999</v>
      </c>
      <c r="F2309" s="99">
        <v>1057.6400149999999</v>
      </c>
      <c r="G2309" s="99">
        <v>0</v>
      </c>
    </row>
    <row r="2310" spans="1:7" x14ac:dyDescent="0.2">
      <c r="A2310" s="100">
        <v>35474</v>
      </c>
      <c r="B2310" s="99">
        <v>1069.6800539999999</v>
      </c>
      <c r="C2310" s="99">
        <v>1069.6800539999999</v>
      </c>
      <c r="D2310" s="99">
        <v>1069.6800539999999</v>
      </c>
      <c r="E2310" s="99">
        <v>1069.6800539999999</v>
      </c>
      <c r="F2310" s="99">
        <v>1069.6800539999999</v>
      </c>
      <c r="G2310" s="99">
        <v>0</v>
      </c>
    </row>
    <row r="2311" spans="1:7" x14ac:dyDescent="0.2">
      <c r="A2311" s="100">
        <v>35475</v>
      </c>
      <c r="B2311" s="99">
        <v>1065.3100589999999</v>
      </c>
      <c r="C2311" s="99">
        <v>1065.3100589999999</v>
      </c>
      <c r="D2311" s="99">
        <v>1065.3100589999999</v>
      </c>
      <c r="E2311" s="99">
        <v>1065.3100589999999</v>
      </c>
      <c r="F2311" s="99">
        <v>1065.3100589999999</v>
      </c>
      <c r="G2311" s="99">
        <v>0</v>
      </c>
    </row>
    <row r="2312" spans="1:7" x14ac:dyDescent="0.2">
      <c r="A2312" s="100">
        <v>35479</v>
      </c>
      <c r="B2312" s="99">
        <v>1075.8199460000001</v>
      </c>
      <c r="C2312" s="99">
        <v>1075.8199460000001</v>
      </c>
      <c r="D2312" s="99">
        <v>1075.8199460000001</v>
      </c>
      <c r="E2312" s="99">
        <v>1075.8199460000001</v>
      </c>
      <c r="F2312" s="99">
        <v>1075.8199460000001</v>
      </c>
      <c r="G2312" s="99">
        <v>0</v>
      </c>
    </row>
    <row r="2313" spans="1:7" x14ac:dyDescent="0.2">
      <c r="A2313" s="100">
        <v>35480</v>
      </c>
      <c r="B2313" s="99">
        <v>1070.920044</v>
      </c>
      <c r="C2313" s="99">
        <v>1070.920044</v>
      </c>
      <c r="D2313" s="99">
        <v>1070.920044</v>
      </c>
      <c r="E2313" s="99">
        <v>1070.920044</v>
      </c>
      <c r="F2313" s="99">
        <v>1070.920044</v>
      </c>
      <c r="G2313" s="99">
        <v>0</v>
      </c>
    </row>
    <row r="2314" spans="1:7" x14ac:dyDescent="0.2">
      <c r="A2314" s="100">
        <v>35481</v>
      </c>
      <c r="B2314" s="99">
        <v>1058.1999510000001</v>
      </c>
      <c r="C2314" s="99">
        <v>1058.1999510000001</v>
      </c>
      <c r="D2314" s="99">
        <v>1058.1999510000001</v>
      </c>
      <c r="E2314" s="99">
        <v>1058.1999510000001</v>
      </c>
      <c r="F2314" s="99">
        <v>1058.1999510000001</v>
      </c>
      <c r="G2314" s="99">
        <v>0</v>
      </c>
    </row>
    <row r="2315" spans="1:7" x14ac:dyDescent="0.2">
      <c r="A2315" s="100">
        <v>35482</v>
      </c>
      <c r="B2315" s="99">
        <v>1056.8599850000001</v>
      </c>
      <c r="C2315" s="99">
        <v>1056.8599850000001</v>
      </c>
      <c r="D2315" s="99">
        <v>1056.8599850000001</v>
      </c>
      <c r="E2315" s="99">
        <v>1056.8599850000001</v>
      </c>
      <c r="F2315" s="99">
        <v>1056.8599850000001</v>
      </c>
      <c r="G2315" s="99">
        <v>0</v>
      </c>
    </row>
    <row r="2316" spans="1:7" x14ac:dyDescent="0.2">
      <c r="A2316" s="100">
        <v>35485</v>
      </c>
      <c r="B2316" s="99">
        <v>1068.089966</v>
      </c>
      <c r="C2316" s="99">
        <v>1068.089966</v>
      </c>
      <c r="D2316" s="99">
        <v>1068.089966</v>
      </c>
      <c r="E2316" s="99">
        <v>1068.089966</v>
      </c>
      <c r="F2316" s="99">
        <v>1068.089966</v>
      </c>
      <c r="G2316" s="99">
        <v>0</v>
      </c>
    </row>
    <row r="2317" spans="1:7" x14ac:dyDescent="0.2">
      <c r="A2317" s="100">
        <v>35486</v>
      </c>
      <c r="B2317" s="99">
        <v>1070.5</v>
      </c>
      <c r="C2317" s="99">
        <v>1070.5</v>
      </c>
      <c r="D2317" s="99">
        <v>1070.5</v>
      </c>
      <c r="E2317" s="99">
        <v>1070.5</v>
      </c>
      <c r="F2317" s="99">
        <v>1070.5</v>
      </c>
      <c r="G2317" s="99">
        <v>0</v>
      </c>
    </row>
    <row r="2318" spans="1:7" x14ac:dyDescent="0.2">
      <c r="A2318" s="100">
        <v>35487</v>
      </c>
      <c r="B2318" s="99">
        <v>1062.2299800000001</v>
      </c>
      <c r="C2318" s="99">
        <v>1062.2299800000001</v>
      </c>
      <c r="D2318" s="99">
        <v>1062.2299800000001</v>
      </c>
      <c r="E2318" s="99">
        <v>1062.2299800000001</v>
      </c>
      <c r="F2318" s="99">
        <v>1062.2299800000001</v>
      </c>
      <c r="G2318" s="99">
        <v>0</v>
      </c>
    </row>
    <row r="2319" spans="1:7" x14ac:dyDescent="0.2">
      <c r="A2319" s="100">
        <v>35488</v>
      </c>
      <c r="B2319" s="99">
        <v>1048.4300539999999</v>
      </c>
      <c r="C2319" s="99">
        <v>1048.4300539999999</v>
      </c>
      <c r="D2319" s="99">
        <v>1048.4300539999999</v>
      </c>
      <c r="E2319" s="99">
        <v>1048.4300539999999</v>
      </c>
      <c r="F2319" s="99">
        <v>1048.4300539999999</v>
      </c>
      <c r="G2319" s="99">
        <v>0</v>
      </c>
    </row>
    <row r="2320" spans="1:7" x14ac:dyDescent="0.2">
      <c r="A2320" s="100">
        <v>35489</v>
      </c>
      <c r="B2320" s="99">
        <v>1042.849976</v>
      </c>
      <c r="C2320" s="99">
        <v>1042.849976</v>
      </c>
      <c r="D2320" s="99">
        <v>1042.849976</v>
      </c>
      <c r="E2320" s="99">
        <v>1042.849976</v>
      </c>
      <c r="F2320" s="99">
        <v>1042.849976</v>
      </c>
      <c r="G2320" s="99">
        <v>0</v>
      </c>
    </row>
    <row r="2321" spans="1:7" x14ac:dyDescent="0.2">
      <c r="A2321" s="100">
        <v>35492</v>
      </c>
      <c r="B2321" s="99">
        <v>1048.780029</v>
      </c>
      <c r="C2321" s="99">
        <v>1048.780029</v>
      </c>
      <c r="D2321" s="99">
        <v>1048.780029</v>
      </c>
      <c r="E2321" s="99">
        <v>1048.780029</v>
      </c>
      <c r="F2321" s="99">
        <v>1048.780029</v>
      </c>
      <c r="G2321" s="99">
        <v>0</v>
      </c>
    </row>
    <row r="2322" spans="1:7" x14ac:dyDescent="0.2">
      <c r="A2322" s="100">
        <v>35493</v>
      </c>
      <c r="B2322" s="99">
        <v>1043.1899410000001</v>
      </c>
      <c r="C2322" s="99">
        <v>1043.1899410000001</v>
      </c>
      <c r="D2322" s="99">
        <v>1043.1899410000001</v>
      </c>
      <c r="E2322" s="99">
        <v>1043.1899410000001</v>
      </c>
      <c r="F2322" s="99">
        <v>1043.1899410000001</v>
      </c>
      <c r="G2322" s="99">
        <v>0</v>
      </c>
    </row>
    <row r="2323" spans="1:7" x14ac:dyDescent="0.2">
      <c r="A2323" s="100">
        <v>35494</v>
      </c>
      <c r="B2323" s="99">
        <v>1058.099976</v>
      </c>
      <c r="C2323" s="99">
        <v>1058.099976</v>
      </c>
      <c r="D2323" s="99">
        <v>1058.099976</v>
      </c>
      <c r="E2323" s="99">
        <v>1058.099976</v>
      </c>
      <c r="F2323" s="99">
        <v>1058.099976</v>
      </c>
      <c r="G2323" s="99">
        <v>0</v>
      </c>
    </row>
    <row r="2324" spans="1:7" x14ac:dyDescent="0.2">
      <c r="A2324" s="100">
        <v>35495</v>
      </c>
      <c r="B2324" s="99">
        <v>1053.6999510000001</v>
      </c>
      <c r="C2324" s="99">
        <v>1053.6999510000001</v>
      </c>
      <c r="D2324" s="99">
        <v>1053.6999510000001</v>
      </c>
      <c r="E2324" s="99">
        <v>1053.6999510000001</v>
      </c>
      <c r="F2324" s="99">
        <v>1053.6999510000001</v>
      </c>
      <c r="G2324" s="99">
        <v>0</v>
      </c>
    </row>
    <row r="2325" spans="1:7" x14ac:dyDescent="0.2">
      <c r="A2325" s="100">
        <v>35496</v>
      </c>
      <c r="B2325" s="99">
        <v>1062.170044</v>
      </c>
      <c r="C2325" s="99">
        <v>1062.170044</v>
      </c>
      <c r="D2325" s="99">
        <v>1062.170044</v>
      </c>
      <c r="E2325" s="99">
        <v>1062.170044</v>
      </c>
      <c r="F2325" s="99">
        <v>1062.170044</v>
      </c>
      <c r="G2325" s="99">
        <v>0</v>
      </c>
    </row>
    <row r="2326" spans="1:7" x14ac:dyDescent="0.2">
      <c r="A2326" s="100">
        <v>35499</v>
      </c>
      <c r="B2326" s="99">
        <v>1073.6400149999999</v>
      </c>
      <c r="C2326" s="99">
        <v>1073.6400149999999</v>
      </c>
      <c r="D2326" s="99">
        <v>1073.6400149999999</v>
      </c>
      <c r="E2326" s="99">
        <v>1073.6400149999999</v>
      </c>
      <c r="F2326" s="99">
        <v>1073.6400149999999</v>
      </c>
      <c r="G2326" s="99">
        <v>0</v>
      </c>
    </row>
    <row r="2327" spans="1:7" x14ac:dyDescent="0.2">
      <c r="A2327" s="100">
        <v>35500</v>
      </c>
      <c r="B2327" s="99">
        <v>1070.6099850000001</v>
      </c>
      <c r="C2327" s="99">
        <v>1070.6099850000001</v>
      </c>
      <c r="D2327" s="99">
        <v>1070.6099850000001</v>
      </c>
      <c r="E2327" s="99">
        <v>1070.6099850000001</v>
      </c>
      <c r="F2327" s="99">
        <v>1070.6099850000001</v>
      </c>
      <c r="G2327" s="99">
        <v>0</v>
      </c>
    </row>
    <row r="2328" spans="1:7" x14ac:dyDescent="0.2">
      <c r="A2328" s="100">
        <v>35501</v>
      </c>
      <c r="B2328" s="99">
        <v>1061.51001</v>
      </c>
      <c r="C2328" s="99">
        <v>1061.51001</v>
      </c>
      <c r="D2328" s="99">
        <v>1061.51001</v>
      </c>
      <c r="E2328" s="99">
        <v>1061.51001</v>
      </c>
      <c r="F2328" s="99">
        <v>1061.51001</v>
      </c>
      <c r="G2328" s="99">
        <v>0</v>
      </c>
    </row>
    <row r="2329" spans="1:7" x14ac:dyDescent="0.2">
      <c r="A2329" s="100">
        <v>35502</v>
      </c>
      <c r="B2329" s="99">
        <v>1042.3199460000001</v>
      </c>
      <c r="C2329" s="99">
        <v>1042.3199460000001</v>
      </c>
      <c r="D2329" s="99">
        <v>1042.3199460000001</v>
      </c>
      <c r="E2329" s="99">
        <v>1042.3199460000001</v>
      </c>
      <c r="F2329" s="99">
        <v>1042.3199460000001</v>
      </c>
      <c r="G2329" s="99">
        <v>0</v>
      </c>
    </row>
    <row r="2330" spans="1:7" x14ac:dyDescent="0.2">
      <c r="A2330" s="100">
        <v>35503</v>
      </c>
      <c r="B2330" s="99">
        <v>1047.089966</v>
      </c>
      <c r="C2330" s="99">
        <v>1047.089966</v>
      </c>
      <c r="D2330" s="99">
        <v>1047.089966</v>
      </c>
      <c r="E2330" s="99">
        <v>1047.089966</v>
      </c>
      <c r="F2330" s="99">
        <v>1047.089966</v>
      </c>
      <c r="G2330" s="99">
        <v>0</v>
      </c>
    </row>
    <row r="2331" spans="1:7" x14ac:dyDescent="0.2">
      <c r="A2331" s="100">
        <v>35506</v>
      </c>
      <c r="B2331" s="99">
        <v>1050.48999</v>
      </c>
      <c r="C2331" s="99">
        <v>1050.48999</v>
      </c>
      <c r="D2331" s="99">
        <v>1050.48999</v>
      </c>
      <c r="E2331" s="99">
        <v>1050.48999</v>
      </c>
      <c r="F2331" s="99">
        <v>1050.48999</v>
      </c>
      <c r="G2331" s="99">
        <v>0</v>
      </c>
    </row>
    <row r="2332" spans="1:7" x14ac:dyDescent="0.2">
      <c r="A2332" s="100">
        <v>35507</v>
      </c>
      <c r="B2332" s="99">
        <v>1042.5200199999999</v>
      </c>
      <c r="C2332" s="99">
        <v>1042.5200199999999</v>
      </c>
      <c r="D2332" s="99">
        <v>1042.5200199999999</v>
      </c>
      <c r="E2332" s="99">
        <v>1042.5200199999999</v>
      </c>
      <c r="F2332" s="99">
        <v>1042.5200199999999</v>
      </c>
      <c r="G2332" s="99">
        <v>0</v>
      </c>
    </row>
    <row r="2333" spans="1:7" x14ac:dyDescent="0.2">
      <c r="A2333" s="100">
        <v>35508</v>
      </c>
      <c r="B2333" s="99">
        <v>1037.400024</v>
      </c>
      <c r="C2333" s="99">
        <v>1037.400024</v>
      </c>
      <c r="D2333" s="99">
        <v>1037.400024</v>
      </c>
      <c r="E2333" s="99">
        <v>1037.400024</v>
      </c>
      <c r="F2333" s="99">
        <v>1037.400024</v>
      </c>
      <c r="G2333" s="99">
        <v>0</v>
      </c>
    </row>
    <row r="2334" spans="1:7" x14ac:dyDescent="0.2">
      <c r="A2334" s="100">
        <v>35509</v>
      </c>
      <c r="B2334" s="99">
        <v>1033.339966</v>
      </c>
      <c r="C2334" s="99">
        <v>1033.339966</v>
      </c>
      <c r="D2334" s="99">
        <v>1033.339966</v>
      </c>
      <c r="E2334" s="99">
        <v>1033.339966</v>
      </c>
      <c r="F2334" s="99">
        <v>1033.339966</v>
      </c>
      <c r="G2334" s="99">
        <v>0</v>
      </c>
    </row>
    <row r="2335" spans="1:7" x14ac:dyDescent="0.2">
      <c r="A2335" s="100">
        <v>35510</v>
      </c>
      <c r="B2335" s="99">
        <v>1035.26001</v>
      </c>
      <c r="C2335" s="99">
        <v>1035.26001</v>
      </c>
      <c r="D2335" s="99">
        <v>1035.26001</v>
      </c>
      <c r="E2335" s="99">
        <v>1035.26001</v>
      </c>
      <c r="F2335" s="99">
        <v>1035.26001</v>
      </c>
      <c r="G2335" s="99">
        <v>0</v>
      </c>
    </row>
    <row r="2336" spans="1:7" x14ac:dyDescent="0.2">
      <c r="A2336" s="100">
        <v>35513</v>
      </c>
      <c r="B2336" s="99">
        <v>1044.25</v>
      </c>
      <c r="C2336" s="99">
        <v>1044.25</v>
      </c>
      <c r="D2336" s="99">
        <v>1044.25</v>
      </c>
      <c r="E2336" s="99">
        <v>1044.25</v>
      </c>
      <c r="F2336" s="99">
        <v>1044.25</v>
      </c>
      <c r="G2336" s="99">
        <v>0</v>
      </c>
    </row>
    <row r="2337" spans="1:7" x14ac:dyDescent="0.2">
      <c r="A2337" s="100">
        <v>35514</v>
      </c>
      <c r="B2337" s="99">
        <v>1041.9399410000001</v>
      </c>
      <c r="C2337" s="99">
        <v>1041.9399410000001</v>
      </c>
      <c r="D2337" s="99">
        <v>1041.9399410000001</v>
      </c>
      <c r="E2337" s="99">
        <v>1041.9399410000001</v>
      </c>
      <c r="F2337" s="99">
        <v>1041.9399410000001</v>
      </c>
      <c r="G2337" s="99">
        <v>0</v>
      </c>
    </row>
    <row r="2338" spans="1:7" x14ac:dyDescent="0.2">
      <c r="A2338" s="100">
        <v>35515</v>
      </c>
      <c r="B2338" s="99">
        <v>1044.079956</v>
      </c>
      <c r="C2338" s="99">
        <v>1044.079956</v>
      </c>
      <c r="D2338" s="99">
        <v>1044.079956</v>
      </c>
      <c r="E2338" s="99">
        <v>1044.079956</v>
      </c>
      <c r="F2338" s="99">
        <v>1044.079956</v>
      </c>
      <c r="G2338" s="99">
        <v>0</v>
      </c>
    </row>
    <row r="2339" spans="1:7" x14ac:dyDescent="0.2">
      <c r="A2339" s="100">
        <v>35516</v>
      </c>
      <c r="B2339" s="99">
        <v>1022.1400149999999</v>
      </c>
      <c r="C2339" s="99">
        <v>1022.1400149999999</v>
      </c>
      <c r="D2339" s="99">
        <v>1022.1400149999999</v>
      </c>
      <c r="E2339" s="99">
        <v>1022.1400149999999</v>
      </c>
      <c r="F2339" s="99">
        <v>1022.1400149999999</v>
      </c>
      <c r="G2339" s="99">
        <v>0</v>
      </c>
    </row>
    <row r="2340" spans="1:7" x14ac:dyDescent="0.2">
      <c r="A2340" s="100">
        <v>35520</v>
      </c>
      <c r="B2340" s="99">
        <v>1000</v>
      </c>
      <c r="C2340" s="99">
        <v>1000</v>
      </c>
      <c r="D2340" s="99">
        <v>1000</v>
      </c>
      <c r="E2340" s="99">
        <v>1000</v>
      </c>
      <c r="F2340" s="99">
        <v>1000</v>
      </c>
      <c r="G2340" s="99">
        <v>0</v>
      </c>
    </row>
    <row r="2341" spans="1:7" x14ac:dyDescent="0.2">
      <c r="A2341" s="100">
        <v>35521</v>
      </c>
      <c r="B2341" s="99">
        <v>1003.330017</v>
      </c>
      <c r="C2341" s="99">
        <v>1003.330017</v>
      </c>
      <c r="D2341" s="99">
        <v>1003.330017</v>
      </c>
      <c r="E2341" s="99">
        <v>1003.330017</v>
      </c>
      <c r="F2341" s="99">
        <v>1003.330017</v>
      </c>
      <c r="G2341" s="99">
        <v>0</v>
      </c>
    </row>
    <row r="2342" spans="1:7" x14ac:dyDescent="0.2">
      <c r="A2342" s="100">
        <v>35522</v>
      </c>
      <c r="B2342" s="99">
        <v>990.92999299999997</v>
      </c>
      <c r="C2342" s="99">
        <v>990.92999299999997</v>
      </c>
      <c r="D2342" s="99">
        <v>990.92999299999997</v>
      </c>
      <c r="E2342" s="99">
        <v>990.92999299999997</v>
      </c>
      <c r="F2342" s="99">
        <v>990.92999299999997</v>
      </c>
      <c r="G2342" s="99">
        <v>0</v>
      </c>
    </row>
    <row r="2343" spans="1:7" x14ac:dyDescent="0.2">
      <c r="A2343" s="100">
        <v>35523</v>
      </c>
      <c r="B2343" s="99">
        <v>991.21002199999998</v>
      </c>
      <c r="C2343" s="99">
        <v>991.21002199999998</v>
      </c>
      <c r="D2343" s="99">
        <v>991.21002199999998</v>
      </c>
      <c r="E2343" s="99">
        <v>991.21002199999998</v>
      </c>
      <c r="F2343" s="99">
        <v>991.21002199999998</v>
      </c>
      <c r="G2343" s="99">
        <v>0</v>
      </c>
    </row>
    <row r="2344" spans="1:7" x14ac:dyDescent="0.2">
      <c r="A2344" s="100">
        <v>35524</v>
      </c>
      <c r="B2344" s="99">
        <v>1001.25</v>
      </c>
      <c r="C2344" s="99">
        <v>1001.25</v>
      </c>
      <c r="D2344" s="99">
        <v>1001.25</v>
      </c>
      <c r="E2344" s="99">
        <v>1001.25</v>
      </c>
      <c r="F2344" s="99">
        <v>1001.25</v>
      </c>
      <c r="G2344" s="99">
        <v>0</v>
      </c>
    </row>
    <row r="2345" spans="1:7" x14ac:dyDescent="0.2">
      <c r="A2345" s="100">
        <v>35527</v>
      </c>
      <c r="B2345" s="99">
        <v>1006.849976</v>
      </c>
      <c r="C2345" s="99">
        <v>1006.849976</v>
      </c>
      <c r="D2345" s="99">
        <v>1006.849976</v>
      </c>
      <c r="E2345" s="99">
        <v>1006.849976</v>
      </c>
      <c r="F2345" s="99">
        <v>1006.849976</v>
      </c>
      <c r="G2345" s="99">
        <v>0</v>
      </c>
    </row>
    <row r="2346" spans="1:7" x14ac:dyDescent="0.2">
      <c r="A2346" s="100">
        <v>35528</v>
      </c>
      <c r="B2346" s="99">
        <v>1012.409973</v>
      </c>
      <c r="C2346" s="99">
        <v>1012.409973</v>
      </c>
      <c r="D2346" s="99">
        <v>1012.409973</v>
      </c>
      <c r="E2346" s="99">
        <v>1012.409973</v>
      </c>
      <c r="F2346" s="99">
        <v>1012.409973</v>
      </c>
      <c r="G2346" s="99">
        <v>0</v>
      </c>
    </row>
    <row r="2347" spans="1:7" x14ac:dyDescent="0.2">
      <c r="A2347" s="100">
        <v>35529</v>
      </c>
      <c r="B2347" s="99">
        <v>1005.179993</v>
      </c>
      <c r="C2347" s="99">
        <v>1005.179993</v>
      </c>
      <c r="D2347" s="99">
        <v>1005.179993</v>
      </c>
      <c r="E2347" s="99">
        <v>1005.179993</v>
      </c>
      <c r="F2347" s="99">
        <v>1005.179993</v>
      </c>
      <c r="G2347" s="99">
        <v>0</v>
      </c>
    </row>
    <row r="2348" spans="1:7" x14ac:dyDescent="0.2">
      <c r="A2348" s="100">
        <v>35530</v>
      </c>
      <c r="B2348" s="99">
        <v>1002.219971</v>
      </c>
      <c r="C2348" s="99">
        <v>1002.219971</v>
      </c>
      <c r="D2348" s="99">
        <v>1002.219971</v>
      </c>
      <c r="E2348" s="99">
        <v>1002.219971</v>
      </c>
      <c r="F2348" s="99">
        <v>1002.219971</v>
      </c>
      <c r="G2348" s="99">
        <v>0</v>
      </c>
    </row>
    <row r="2349" spans="1:7" x14ac:dyDescent="0.2">
      <c r="A2349" s="100">
        <v>35531</v>
      </c>
      <c r="B2349" s="99">
        <v>974.94000200000005</v>
      </c>
      <c r="C2349" s="99">
        <v>974.94000200000005</v>
      </c>
      <c r="D2349" s="99">
        <v>974.94000200000005</v>
      </c>
      <c r="E2349" s="99">
        <v>974.94000200000005</v>
      </c>
      <c r="F2349" s="99">
        <v>974.94000200000005</v>
      </c>
      <c r="G2349" s="99">
        <v>0</v>
      </c>
    </row>
    <row r="2350" spans="1:7" x14ac:dyDescent="0.2">
      <c r="A2350" s="100">
        <v>35534</v>
      </c>
      <c r="B2350" s="99">
        <v>982.97997999999995</v>
      </c>
      <c r="C2350" s="99">
        <v>982.97997999999995</v>
      </c>
      <c r="D2350" s="99">
        <v>982.97997999999995</v>
      </c>
      <c r="E2350" s="99">
        <v>982.97997999999995</v>
      </c>
      <c r="F2350" s="99">
        <v>982.97997999999995</v>
      </c>
      <c r="G2350" s="99">
        <v>0</v>
      </c>
    </row>
    <row r="2351" spans="1:7" x14ac:dyDescent="0.2">
      <c r="A2351" s="100">
        <v>35535</v>
      </c>
      <c r="B2351" s="99">
        <v>997.5</v>
      </c>
      <c r="C2351" s="99">
        <v>997.5</v>
      </c>
      <c r="D2351" s="99">
        <v>997.5</v>
      </c>
      <c r="E2351" s="99">
        <v>997.5</v>
      </c>
      <c r="F2351" s="99">
        <v>997.5</v>
      </c>
      <c r="G2351" s="99">
        <v>0</v>
      </c>
    </row>
    <row r="2352" spans="1:7" x14ac:dyDescent="0.2">
      <c r="A2352" s="100">
        <v>35536</v>
      </c>
      <c r="B2352" s="99">
        <v>1009.219971</v>
      </c>
      <c r="C2352" s="99">
        <v>1009.219971</v>
      </c>
      <c r="D2352" s="99">
        <v>1009.219971</v>
      </c>
      <c r="E2352" s="99">
        <v>1009.219971</v>
      </c>
      <c r="F2352" s="99">
        <v>1009.219971</v>
      </c>
      <c r="G2352" s="99">
        <v>0</v>
      </c>
    </row>
    <row r="2353" spans="1:7" x14ac:dyDescent="0.2">
      <c r="A2353" s="100">
        <v>35537</v>
      </c>
      <c r="B2353" s="99">
        <v>1006.929993</v>
      </c>
      <c r="C2353" s="99">
        <v>1006.929993</v>
      </c>
      <c r="D2353" s="99">
        <v>1006.929993</v>
      </c>
      <c r="E2353" s="99">
        <v>1006.929993</v>
      </c>
      <c r="F2353" s="99">
        <v>1006.929993</v>
      </c>
      <c r="G2353" s="99">
        <v>0</v>
      </c>
    </row>
    <row r="2354" spans="1:7" x14ac:dyDescent="0.2">
      <c r="A2354" s="100">
        <v>35538</v>
      </c>
      <c r="B2354" s="99">
        <v>1012.969971</v>
      </c>
      <c r="C2354" s="99">
        <v>1012.969971</v>
      </c>
      <c r="D2354" s="99">
        <v>1012.969971</v>
      </c>
      <c r="E2354" s="99">
        <v>1012.969971</v>
      </c>
      <c r="F2354" s="99">
        <v>1012.969971</v>
      </c>
      <c r="G2354" s="99">
        <v>0</v>
      </c>
    </row>
    <row r="2355" spans="1:7" x14ac:dyDescent="0.2">
      <c r="A2355" s="100">
        <v>35541</v>
      </c>
      <c r="B2355" s="99">
        <v>1005.080017</v>
      </c>
      <c r="C2355" s="99">
        <v>1005.080017</v>
      </c>
      <c r="D2355" s="99">
        <v>1005.080017</v>
      </c>
      <c r="E2355" s="99">
        <v>1005.080017</v>
      </c>
      <c r="F2355" s="99">
        <v>1005.080017</v>
      </c>
      <c r="G2355" s="99">
        <v>0</v>
      </c>
    </row>
    <row r="2356" spans="1:7" x14ac:dyDescent="0.2">
      <c r="A2356" s="100">
        <v>35542</v>
      </c>
      <c r="B2356" s="99">
        <v>1023.900024</v>
      </c>
      <c r="C2356" s="99">
        <v>1023.900024</v>
      </c>
      <c r="D2356" s="99">
        <v>1023.900024</v>
      </c>
      <c r="E2356" s="99">
        <v>1023.900024</v>
      </c>
      <c r="F2356" s="99">
        <v>1023.900024</v>
      </c>
      <c r="G2356" s="99">
        <v>0</v>
      </c>
    </row>
    <row r="2357" spans="1:7" x14ac:dyDescent="0.2">
      <c r="A2357" s="100">
        <v>35543</v>
      </c>
      <c r="B2357" s="99">
        <v>1022.669983</v>
      </c>
      <c r="C2357" s="99">
        <v>1022.669983</v>
      </c>
      <c r="D2357" s="99">
        <v>1022.669983</v>
      </c>
      <c r="E2357" s="99">
        <v>1022.669983</v>
      </c>
      <c r="F2357" s="99">
        <v>1022.669983</v>
      </c>
      <c r="G2357" s="99">
        <v>0</v>
      </c>
    </row>
    <row r="2358" spans="1:7" x14ac:dyDescent="0.2">
      <c r="A2358" s="100">
        <v>35544</v>
      </c>
      <c r="B2358" s="99">
        <v>1019.429993</v>
      </c>
      <c r="C2358" s="99">
        <v>1019.429993</v>
      </c>
      <c r="D2358" s="99">
        <v>1019.429993</v>
      </c>
      <c r="E2358" s="99">
        <v>1019.429993</v>
      </c>
      <c r="F2358" s="99">
        <v>1019.429993</v>
      </c>
      <c r="G2358" s="99">
        <v>0</v>
      </c>
    </row>
    <row r="2359" spans="1:7" x14ac:dyDescent="0.2">
      <c r="A2359" s="100">
        <v>35545</v>
      </c>
      <c r="B2359" s="99">
        <v>1011.75</v>
      </c>
      <c r="C2359" s="99">
        <v>1011.75</v>
      </c>
      <c r="D2359" s="99">
        <v>1011.75</v>
      </c>
      <c r="E2359" s="99">
        <v>1011.75</v>
      </c>
      <c r="F2359" s="99">
        <v>1011.75</v>
      </c>
      <c r="G2359" s="99">
        <v>0</v>
      </c>
    </row>
    <row r="2360" spans="1:7" x14ac:dyDescent="0.2">
      <c r="A2360" s="100">
        <v>35548</v>
      </c>
      <c r="B2360" s="99">
        <v>1021.919983</v>
      </c>
      <c r="C2360" s="99">
        <v>1021.919983</v>
      </c>
      <c r="D2360" s="99">
        <v>1021.919983</v>
      </c>
      <c r="E2360" s="99">
        <v>1021.919983</v>
      </c>
      <c r="F2360" s="99">
        <v>1021.919983</v>
      </c>
      <c r="G2360" s="99">
        <v>0</v>
      </c>
    </row>
    <row r="2361" spans="1:7" x14ac:dyDescent="0.2">
      <c r="A2361" s="100">
        <v>35549</v>
      </c>
      <c r="B2361" s="99">
        <v>1049.849976</v>
      </c>
      <c r="C2361" s="99">
        <v>1049.849976</v>
      </c>
      <c r="D2361" s="99">
        <v>1049.849976</v>
      </c>
      <c r="E2361" s="99">
        <v>1049.849976</v>
      </c>
      <c r="F2361" s="99">
        <v>1049.849976</v>
      </c>
      <c r="G2361" s="99">
        <v>0</v>
      </c>
    </row>
    <row r="2362" spans="1:7" x14ac:dyDescent="0.2">
      <c r="A2362" s="100">
        <v>35550</v>
      </c>
      <c r="B2362" s="99">
        <v>1059.6999510000001</v>
      </c>
      <c r="C2362" s="99">
        <v>1059.6999510000001</v>
      </c>
      <c r="D2362" s="99">
        <v>1059.6999510000001</v>
      </c>
      <c r="E2362" s="99">
        <v>1059.6999510000001</v>
      </c>
      <c r="F2362" s="99">
        <v>1059.6999510000001</v>
      </c>
      <c r="G2362" s="99">
        <v>0</v>
      </c>
    </row>
    <row r="2363" spans="1:7" x14ac:dyDescent="0.2">
      <c r="A2363" s="100">
        <v>35551</v>
      </c>
      <c r="B2363" s="99">
        <v>1056.130005</v>
      </c>
      <c r="C2363" s="99">
        <v>1056.130005</v>
      </c>
      <c r="D2363" s="99">
        <v>1056.130005</v>
      </c>
      <c r="E2363" s="99">
        <v>1056.130005</v>
      </c>
      <c r="F2363" s="99">
        <v>1056.130005</v>
      </c>
      <c r="G2363" s="99">
        <v>0</v>
      </c>
    </row>
    <row r="2364" spans="1:7" x14ac:dyDescent="0.2">
      <c r="A2364" s="100">
        <v>35552</v>
      </c>
      <c r="B2364" s="99">
        <v>1075.2299800000001</v>
      </c>
      <c r="C2364" s="99">
        <v>1075.2299800000001</v>
      </c>
      <c r="D2364" s="99">
        <v>1075.2299800000001</v>
      </c>
      <c r="E2364" s="99">
        <v>1075.2299800000001</v>
      </c>
      <c r="F2364" s="99">
        <v>1075.2299800000001</v>
      </c>
      <c r="G2364" s="99">
        <v>0</v>
      </c>
    </row>
    <row r="2365" spans="1:7" x14ac:dyDescent="0.2">
      <c r="A2365" s="100">
        <v>35555</v>
      </c>
      <c r="B2365" s="99">
        <v>1098.1400149999999</v>
      </c>
      <c r="C2365" s="99">
        <v>1098.1400149999999</v>
      </c>
      <c r="D2365" s="99">
        <v>1098.1400149999999</v>
      </c>
      <c r="E2365" s="99">
        <v>1098.1400149999999</v>
      </c>
      <c r="F2365" s="99">
        <v>1098.1400149999999</v>
      </c>
      <c r="G2365" s="99">
        <v>0</v>
      </c>
    </row>
    <row r="2366" spans="1:7" x14ac:dyDescent="0.2">
      <c r="A2366" s="100">
        <v>35556</v>
      </c>
      <c r="B2366" s="99">
        <v>1094.9499510000001</v>
      </c>
      <c r="C2366" s="99">
        <v>1094.9499510000001</v>
      </c>
      <c r="D2366" s="99">
        <v>1094.9499510000001</v>
      </c>
      <c r="E2366" s="99">
        <v>1094.9499510000001</v>
      </c>
      <c r="F2366" s="99">
        <v>1094.9499510000001</v>
      </c>
      <c r="G2366" s="99">
        <v>0</v>
      </c>
    </row>
    <row r="2367" spans="1:7" x14ac:dyDescent="0.2">
      <c r="A2367" s="100">
        <v>35557</v>
      </c>
      <c r="B2367" s="99">
        <v>1079.0500489999999</v>
      </c>
      <c r="C2367" s="99">
        <v>1079.0500489999999</v>
      </c>
      <c r="D2367" s="99">
        <v>1079.0500489999999</v>
      </c>
      <c r="E2367" s="99">
        <v>1079.0500489999999</v>
      </c>
      <c r="F2367" s="99">
        <v>1079.0500489999999</v>
      </c>
      <c r="G2367" s="99">
        <v>0</v>
      </c>
    </row>
    <row r="2368" spans="1:7" x14ac:dyDescent="0.2">
      <c r="A2368" s="100">
        <v>35558</v>
      </c>
      <c r="B2368" s="99">
        <v>1085.219971</v>
      </c>
      <c r="C2368" s="99">
        <v>1085.219971</v>
      </c>
      <c r="D2368" s="99">
        <v>1085.219971</v>
      </c>
      <c r="E2368" s="99">
        <v>1085.219971</v>
      </c>
      <c r="F2368" s="99">
        <v>1085.219971</v>
      </c>
      <c r="G2368" s="99">
        <v>0</v>
      </c>
    </row>
    <row r="2369" spans="1:7" x14ac:dyDescent="0.2">
      <c r="A2369" s="100">
        <v>35559</v>
      </c>
      <c r="B2369" s="99">
        <v>1091.48999</v>
      </c>
      <c r="C2369" s="99">
        <v>1091.48999</v>
      </c>
      <c r="D2369" s="99">
        <v>1091.48999</v>
      </c>
      <c r="E2369" s="99">
        <v>1091.48999</v>
      </c>
      <c r="F2369" s="99">
        <v>1091.48999</v>
      </c>
      <c r="G2369" s="99">
        <v>0</v>
      </c>
    </row>
    <row r="2370" spans="1:7" x14ac:dyDescent="0.2">
      <c r="A2370" s="100">
        <v>35562</v>
      </c>
      <c r="B2370" s="99">
        <v>1108.579956</v>
      </c>
      <c r="C2370" s="99">
        <v>1108.579956</v>
      </c>
      <c r="D2370" s="99">
        <v>1108.579956</v>
      </c>
      <c r="E2370" s="99">
        <v>1108.579956</v>
      </c>
      <c r="F2370" s="99">
        <v>1108.579956</v>
      </c>
      <c r="G2370" s="99">
        <v>0</v>
      </c>
    </row>
    <row r="2371" spans="1:7" x14ac:dyDescent="0.2">
      <c r="A2371" s="100">
        <v>35563</v>
      </c>
      <c r="B2371" s="99">
        <v>1102.780029</v>
      </c>
      <c r="C2371" s="99">
        <v>1102.780029</v>
      </c>
      <c r="D2371" s="99">
        <v>1102.780029</v>
      </c>
      <c r="E2371" s="99">
        <v>1102.780029</v>
      </c>
      <c r="F2371" s="99">
        <v>1102.780029</v>
      </c>
      <c r="G2371" s="99">
        <v>0</v>
      </c>
    </row>
    <row r="2372" spans="1:7" x14ac:dyDescent="0.2">
      <c r="A2372" s="100">
        <v>35564</v>
      </c>
      <c r="B2372" s="99">
        <v>1106.790039</v>
      </c>
      <c r="C2372" s="99">
        <v>1106.790039</v>
      </c>
      <c r="D2372" s="99">
        <v>1106.790039</v>
      </c>
      <c r="E2372" s="99">
        <v>1106.790039</v>
      </c>
      <c r="F2372" s="99">
        <v>1106.790039</v>
      </c>
      <c r="G2372" s="99">
        <v>0</v>
      </c>
    </row>
    <row r="2373" spans="1:7" x14ac:dyDescent="0.2">
      <c r="A2373" s="100">
        <v>35565</v>
      </c>
      <c r="B2373" s="99">
        <v>1114.8599850000001</v>
      </c>
      <c r="C2373" s="99">
        <v>1114.8599850000001</v>
      </c>
      <c r="D2373" s="99">
        <v>1114.8599850000001</v>
      </c>
      <c r="E2373" s="99">
        <v>1114.8599850000001</v>
      </c>
      <c r="F2373" s="99">
        <v>1114.8599850000001</v>
      </c>
      <c r="G2373" s="99">
        <v>0</v>
      </c>
    </row>
    <row r="2374" spans="1:7" x14ac:dyDescent="0.2">
      <c r="A2374" s="100">
        <v>35566</v>
      </c>
      <c r="B2374" s="99">
        <v>1099</v>
      </c>
      <c r="C2374" s="99">
        <v>1099</v>
      </c>
      <c r="D2374" s="99">
        <v>1099</v>
      </c>
      <c r="E2374" s="99">
        <v>1099</v>
      </c>
      <c r="F2374" s="99">
        <v>1099</v>
      </c>
      <c r="G2374" s="99">
        <v>0</v>
      </c>
    </row>
    <row r="2375" spans="1:7" x14ac:dyDescent="0.2">
      <c r="A2375" s="100">
        <v>35569</v>
      </c>
      <c r="B2375" s="99">
        <v>1103.6800539999999</v>
      </c>
      <c r="C2375" s="99">
        <v>1103.6800539999999</v>
      </c>
      <c r="D2375" s="99">
        <v>1103.6800539999999</v>
      </c>
      <c r="E2375" s="99">
        <v>1103.6800539999999</v>
      </c>
      <c r="F2375" s="99">
        <v>1103.6800539999999</v>
      </c>
      <c r="G2375" s="99">
        <v>0</v>
      </c>
    </row>
    <row r="2376" spans="1:7" x14ac:dyDescent="0.2">
      <c r="A2376" s="100">
        <v>35570</v>
      </c>
      <c r="B2376" s="99">
        <v>1114.880005</v>
      </c>
      <c r="C2376" s="99">
        <v>1114.880005</v>
      </c>
      <c r="D2376" s="99">
        <v>1114.880005</v>
      </c>
      <c r="E2376" s="99">
        <v>1114.880005</v>
      </c>
      <c r="F2376" s="99">
        <v>1114.880005</v>
      </c>
      <c r="G2376" s="99">
        <v>0</v>
      </c>
    </row>
    <row r="2377" spans="1:7" x14ac:dyDescent="0.2">
      <c r="A2377" s="100">
        <v>35571</v>
      </c>
      <c r="B2377" s="99">
        <v>1111.9399410000001</v>
      </c>
      <c r="C2377" s="99">
        <v>1111.9399410000001</v>
      </c>
      <c r="D2377" s="99">
        <v>1111.9399410000001</v>
      </c>
      <c r="E2377" s="99">
        <v>1111.9399410000001</v>
      </c>
      <c r="F2377" s="99">
        <v>1111.9399410000001</v>
      </c>
      <c r="G2377" s="99">
        <v>0</v>
      </c>
    </row>
    <row r="2378" spans="1:7" x14ac:dyDescent="0.2">
      <c r="A2378" s="100">
        <v>35572</v>
      </c>
      <c r="B2378" s="99">
        <v>1107.079956</v>
      </c>
      <c r="C2378" s="99">
        <v>1107.079956</v>
      </c>
      <c r="D2378" s="99">
        <v>1107.079956</v>
      </c>
      <c r="E2378" s="99">
        <v>1107.079956</v>
      </c>
      <c r="F2378" s="99">
        <v>1107.079956</v>
      </c>
      <c r="G2378" s="99">
        <v>0</v>
      </c>
    </row>
    <row r="2379" spans="1:7" x14ac:dyDescent="0.2">
      <c r="A2379" s="100">
        <v>35573</v>
      </c>
      <c r="B2379" s="99">
        <v>1122.160034</v>
      </c>
      <c r="C2379" s="99">
        <v>1122.160034</v>
      </c>
      <c r="D2379" s="99">
        <v>1122.160034</v>
      </c>
      <c r="E2379" s="99">
        <v>1122.160034</v>
      </c>
      <c r="F2379" s="99">
        <v>1122.160034</v>
      </c>
      <c r="G2379" s="99">
        <v>0</v>
      </c>
    </row>
    <row r="2380" spans="1:7" x14ac:dyDescent="0.2">
      <c r="A2380" s="100">
        <v>35577</v>
      </c>
      <c r="B2380" s="99">
        <v>1125.719971</v>
      </c>
      <c r="C2380" s="99">
        <v>1125.719971</v>
      </c>
      <c r="D2380" s="99">
        <v>1125.719971</v>
      </c>
      <c r="E2380" s="99">
        <v>1125.719971</v>
      </c>
      <c r="F2380" s="99">
        <v>1125.719971</v>
      </c>
      <c r="G2380" s="99">
        <v>0</v>
      </c>
    </row>
    <row r="2381" spans="1:7" x14ac:dyDescent="0.2">
      <c r="A2381" s="100">
        <v>35578</v>
      </c>
      <c r="B2381" s="99">
        <v>1122.599976</v>
      </c>
      <c r="C2381" s="99">
        <v>1122.599976</v>
      </c>
      <c r="D2381" s="99">
        <v>1122.599976</v>
      </c>
      <c r="E2381" s="99">
        <v>1122.599976</v>
      </c>
      <c r="F2381" s="99">
        <v>1122.599976</v>
      </c>
      <c r="G2381" s="99">
        <v>0</v>
      </c>
    </row>
    <row r="2382" spans="1:7" x14ac:dyDescent="0.2">
      <c r="A2382" s="100">
        <v>35579</v>
      </c>
      <c r="B2382" s="99">
        <v>1118.619995</v>
      </c>
      <c r="C2382" s="99">
        <v>1118.619995</v>
      </c>
      <c r="D2382" s="99">
        <v>1118.619995</v>
      </c>
      <c r="E2382" s="99">
        <v>1118.619995</v>
      </c>
      <c r="F2382" s="99">
        <v>1118.619995</v>
      </c>
      <c r="G2382" s="99">
        <v>0</v>
      </c>
    </row>
    <row r="2383" spans="1:7" x14ac:dyDescent="0.2">
      <c r="A2383" s="100">
        <v>35580</v>
      </c>
      <c r="B2383" s="99">
        <v>1124.219971</v>
      </c>
      <c r="C2383" s="99">
        <v>1124.219971</v>
      </c>
      <c r="D2383" s="99">
        <v>1124.219971</v>
      </c>
      <c r="E2383" s="99">
        <v>1124.219971</v>
      </c>
      <c r="F2383" s="99">
        <v>1124.219971</v>
      </c>
      <c r="G2383" s="99">
        <v>0</v>
      </c>
    </row>
    <row r="2384" spans="1:7" x14ac:dyDescent="0.2">
      <c r="A2384" s="100">
        <v>35583</v>
      </c>
      <c r="B2384" s="99">
        <v>1121.6899410000001</v>
      </c>
      <c r="C2384" s="99">
        <v>1121.6899410000001</v>
      </c>
      <c r="D2384" s="99">
        <v>1121.6899410000001</v>
      </c>
      <c r="E2384" s="99">
        <v>1121.6899410000001</v>
      </c>
      <c r="F2384" s="99">
        <v>1121.6899410000001</v>
      </c>
      <c r="G2384" s="99">
        <v>0</v>
      </c>
    </row>
    <row r="2385" spans="1:7" x14ac:dyDescent="0.2">
      <c r="A2385" s="100">
        <v>35584</v>
      </c>
      <c r="B2385" s="99">
        <v>1120.540039</v>
      </c>
      <c r="C2385" s="99">
        <v>1120.540039</v>
      </c>
      <c r="D2385" s="99">
        <v>1120.540039</v>
      </c>
      <c r="E2385" s="99">
        <v>1120.540039</v>
      </c>
      <c r="F2385" s="99">
        <v>1120.540039</v>
      </c>
      <c r="G2385" s="99">
        <v>0</v>
      </c>
    </row>
    <row r="2386" spans="1:7" x14ac:dyDescent="0.2">
      <c r="A2386" s="100">
        <v>35585</v>
      </c>
      <c r="B2386" s="99">
        <v>1113.6899410000001</v>
      </c>
      <c r="C2386" s="99">
        <v>1113.6899410000001</v>
      </c>
      <c r="D2386" s="99">
        <v>1113.6899410000001</v>
      </c>
      <c r="E2386" s="99">
        <v>1113.6899410000001</v>
      </c>
      <c r="F2386" s="99">
        <v>1113.6899410000001</v>
      </c>
      <c r="G2386" s="99">
        <v>0</v>
      </c>
    </row>
    <row r="2387" spans="1:7" x14ac:dyDescent="0.2">
      <c r="A2387" s="100">
        <v>35586</v>
      </c>
      <c r="B2387" s="99">
        <v>1118.2299800000001</v>
      </c>
      <c r="C2387" s="99">
        <v>1118.2299800000001</v>
      </c>
      <c r="D2387" s="99">
        <v>1118.2299800000001</v>
      </c>
      <c r="E2387" s="99">
        <v>1118.2299800000001</v>
      </c>
      <c r="F2387" s="99">
        <v>1118.2299800000001</v>
      </c>
      <c r="G2387" s="99">
        <v>0</v>
      </c>
    </row>
    <row r="2388" spans="1:7" x14ac:dyDescent="0.2">
      <c r="A2388" s="100">
        <v>35587</v>
      </c>
      <c r="B2388" s="99">
        <v>1137.619995</v>
      </c>
      <c r="C2388" s="99">
        <v>1137.619995</v>
      </c>
      <c r="D2388" s="99">
        <v>1137.619995</v>
      </c>
      <c r="E2388" s="99">
        <v>1137.619995</v>
      </c>
      <c r="F2388" s="99">
        <v>1137.619995</v>
      </c>
      <c r="G2388" s="99">
        <v>0</v>
      </c>
    </row>
    <row r="2389" spans="1:7" x14ac:dyDescent="0.2">
      <c r="A2389" s="100">
        <v>35590</v>
      </c>
      <c r="B2389" s="99">
        <v>1144.150024</v>
      </c>
      <c r="C2389" s="99">
        <v>1144.150024</v>
      </c>
      <c r="D2389" s="99">
        <v>1144.150024</v>
      </c>
      <c r="E2389" s="99">
        <v>1144.150024</v>
      </c>
      <c r="F2389" s="99">
        <v>1144.150024</v>
      </c>
      <c r="G2389" s="99">
        <v>0</v>
      </c>
    </row>
    <row r="2390" spans="1:7" x14ac:dyDescent="0.2">
      <c r="A2390" s="100">
        <v>35591</v>
      </c>
      <c r="B2390" s="99">
        <v>1147.3000489999999</v>
      </c>
      <c r="C2390" s="99">
        <v>1147.3000489999999</v>
      </c>
      <c r="D2390" s="99">
        <v>1147.3000489999999</v>
      </c>
      <c r="E2390" s="99">
        <v>1147.3000489999999</v>
      </c>
      <c r="F2390" s="99">
        <v>1147.3000489999999</v>
      </c>
      <c r="G2390" s="99">
        <v>0</v>
      </c>
    </row>
    <row r="2391" spans="1:7" x14ac:dyDescent="0.2">
      <c r="A2391" s="100">
        <v>35592</v>
      </c>
      <c r="B2391" s="99">
        <v>1153.209961</v>
      </c>
      <c r="C2391" s="99">
        <v>1153.209961</v>
      </c>
      <c r="D2391" s="99">
        <v>1153.209961</v>
      </c>
      <c r="E2391" s="99">
        <v>1153.209961</v>
      </c>
      <c r="F2391" s="99">
        <v>1153.209961</v>
      </c>
      <c r="G2391" s="99">
        <v>0</v>
      </c>
    </row>
    <row r="2392" spans="1:7" x14ac:dyDescent="0.2">
      <c r="A2392" s="100">
        <v>35593</v>
      </c>
      <c r="B2392" s="99">
        <v>1171.910034</v>
      </c>
      <c r="C2392" s="99">
        <v>1171.910034</v>
      </c>
      <c r="D2392" s="99">
        <v>1171.910034</v>
      </c>
      <c r="E2392" s="99">
        <v>1171.910034</v>
      </c>
      <c r="F2392" s="99">
        <v>1171.910034</v>
      </c>
      <c r="G2392" s="99">
        <v>0</v>
      </c>
    </row>
    <row r="2393" spans="1:7" x14ac:dyDescent="0.2">
      <c r="A2393" s="100">
        <v>35594</v>
      </c>
      <c r="B2393" s="99">
        <v>1184.900024</v>
      </c>
      <c r="C2393" s="99">
        <v>1184.900024</v>
      </c>
      <c r="D2393" s="99">
        <v>1184.900024</v>
      </c>
      <c r="E2393" s="99">
        <v>1184.900024</v>
      </c>
      <c r="F2393" s="99">
        <v>1184.900024</v>
      </c>
      <c r="G2393" s="99">
        <v>0</v>
      </c>
    </row>
    <row r="2394" spans="1:7" x14ac:dyDescent="0.2">
      <c r="A2394" s="100">
        <v>35597</v>
      </c>
      <c r="B2394" s="99">
        <v>1185.780029</v>
      </c>
      <c r="C2394" s="99">
        <v>1185.780029</v>
      </c>
      <c r="D2394" s="99">
        <v>1185.780029</v>
      </c>
      <c r="E2394" s="99">
        <v>1185.780029</v>
      </c>
      <c r="F2394" s="99">
        <v>1185.780029</v>
      </c>
      <c r="G2394" s="99">
        <v>0</v>
      </c>
    </row>
    <row r="2395" spans="1:7" x14ac:dyDescent="0.2">
      <c r="A2395" s="100">
        <v>35598</v>
      </c>
      <c r="B2395" s="99">
        <v>1186.469971</v>
      </c>
      <c r="C2395" s="99">
        <v>1186.469971</v>
      </c>
      <c r="D2395" s="99">
        <v>1186.469971</v>
      </c>
      <c r="E2395" s="99">
        <v>1186.469971</v>
      </c>
      <c r="F2395" s="99">
        <v>1186.469971</v>
      </c>
      <c r="G2395" s="99">
        <v>0</v>
      </c>
    </row>
    <row r="2396" spans="1:7" x14ac:dyDescent="0.2">
      <c r="A2396" s="100">
        <v>35599</v>
      </c>
      <c r="B2396" s="99">
        <v>1179.410034</v>
      </c>
      <c r="C2396" s="99">
        <v>1179.410034</v>
      </c>
      <c r="D2396" s="99">
        <v>1179.410034</v>
      </c>
      <c r="E2396" s="99">
        <v>1179.410034</v>
      </c>
      <c r="F2396" s="99">
        <v>1179.410034</v>
      </c>
      <c r="G2396" s="99">
        <v>0</v>
      </c>
    </row>
    <row r="2397" spans="1:7" x14ac:dyDescent="0.2">
      <c r="A2397" s="100">
        <v>35600</v>
      </c>
      <c r="B2397" s="99">
        <v>1191.290039</v>
      </c>
      <c r="C2397" s="99">
        <v>1191.290039</v>
      </c>
      <c r="D2397" s="99">
        <v>1191.290039</v>
      </c>
      <c r="E2397" s="99">
        <v>1191.290039</v>
      </c>
      <c r="F2397" s="99">
        <v>1191.290039</v>
      </c>
      <c r="G2397" s="99">
        <v>0</v>
      </c>
    </row>
    <row r="2398" spans="1:7" x14ac:dyDescent="0.2">
      <c r="A2398" s="100">
        <v>35601</v>
      </c>
      <c r="B2398" s="99">
        <v>1192.23999</v>
      </c>
      <c r="C2398" s="99">
        <v>1192.23999</v>
      </c>
      <c r="D2398" s="99">
        <v>1192.23999</v>
      </c>
      <c r="E2398" s="99">
        <v>1192.23999</v>
      </c>
      <c r="F2398" s="99">
        <v>1192.23999</v>
      </c>
      <c r="G2398" s="99">
        <v>0</v>
      </c>
    </row>
    <row r="2399" spans="1:7" x14ac:dyDescent="0.2">
      <c r="A2399" s="100">
        <v>35604</v>
      </c>
      <c r="B2399" s="99">
        <v>1165.619995</v>
      </c>
      <c r="C2399" s="99">
        <v>1165.619995</v>
      </c>
      <c r="D2399" s="99">
        <v>1165.619995</v>
      </c>
      <c r="E2399" s="99">
        <v>1165.619995</v>
      </c>
      <c r="F2399" s="99">
        <v>1165.619995</v>
      </c>
      <c r="G2399" s="99">
        <v>0</v>
      </c>
    </row>
    <row r="2400" spans="1:7" x14ac:dyDescent="0.2">
      <c r="A2400" s="100">
        <v>35605</v>
      </c>
      <c r="B2400" s="99">
        <v>1189.130005</v>
      </c>
      <c r="C2400" s="99">
        <v>1189.130005</v>
      </c>
      <c r="D2400" s="99">
        <v>1189.130005</v>
      </c>
      <c r="E2400" s="99">
        <v>1189.130005</v>
      </c>
      <c r="F2400" s="99">
        <v>1189.130005</v>
      </c>
      <c r="G2400" s="99">
        <v>0</v>
      </c>
    </row>
    <row r="2401" spans="1:7" x14ac:dyDescent="0.2">
      <c r="A2401" s="100">
        <v>35606</v>
      </c>
      <c r="B2401" s="99">
        <v>1179.420044</v>
      </c>
      <c r="C2401" s="99">
        <v>1179.420044</v>
      </c>
      <c r="D2401" s="99">
        <v>1179.420044</v>
      </c>
      <c r="E2401" s="99">
        <v>1179.420044</v>
      </c>
      <c r="F2401" s="99">
        <v>1179.420044</v>
      </c>
      <c r="G2401" s="99">
        <v>0</v>
      </c>
    </row>
    <row r="2402" spans="1:7" x14ac:dyDescent="0.2">
      <c r="A2402" s="100">
        <v>35607</v>
      </c>
      <c r="B2402" s="99">
        <v>1172.630005</v>
      </c>
      <c r="C2402" s="99">
        <v>1172.630005</v>
      </c>
      <c r="D2402" s="99">
        <v>1172.630005</v>
      </c>
      <c r="E2402" s="99">
        <v>1172.630005</v>
      </c>
      <c r="F2402" s="99">
        <v>1172.630005</v>
      </c>
      <c r="G2402" s="99">
        <v>0</v>
      </c>
    </row>
    <row r="2403" spans="1:7" x14ac:dyDescent="0.2">
      <c r="A2403" s="100">
        <v>35608</v>
      </c>
      <c r="B2403" s="99">
        <v>1177.4499510000001</v>
      </c>
      <c r="C2403" s="99">
        <v>1177.4499510000001</v>
      </c>
      <c r="D2403" s="99">
        <v>1177.4499510000001</v>
      </c>
      <c r="E2403" s="99">
        <v>1177.4499510000001</v>
      </c>
      <c r="F2403" s="99">
        <v>1177.4499510000001</v>
      </c>
      <c r="G2403" s="99">
        <v>0</v>
      </c>
    </row>
    <row r="2404" spans="1:7" x14ac:dyDescent="0.2">
      <c r="A2404" s="100">
        <v>35611</v>
      </c>
      <c r="B2404" s="99">
        <v>1174.589966</v>
      </c>
      <c r="C2404" s="99">
        <v>1174.589966</v>
      </c>
      <c r="D2404" s="99">
        <v>1174.589966</v>
      </c>
      <c r="E2404" s="99">
        <v>1174.589966</v>
      </c>
      <c r="F2404" s="99">
        <v>1174.589966</v>
      </c>
      <c r="G2404" s="99">
        <v>0</v>
      </c>
    </row>
    <row r="2405" spans="1:7" x14ac:dyDescent="0.2">
      <c r="A2405" s="100">
        <v>35612</v>
      </c>
      <c r="B2405" s="99">
        <v>1182.5699460000001</v>
      </c>
      <c r="C2405" s="99">
        <v>1182.5699460000001</v>
      </c>
      <c r="D2405" s="99">
        <v>1182.5699460000001</v>
      </c>
      <c r="E2405" s="99">
        <v>1182.5699460000001</v>
      </c>
      <c r="F2405" s="99">
        <v>1182.5699460000001</v>
      </c>
      <c r="G2405" s="99">
        <v>0</v>
      </c>
    </row>
    <row r="2406" spans="1:7" x14ac:dyDescent="0.2">
      <c r="A2406" s="100">
        <v>35613</v>
      </c>
      <c r="B2406" s="99">
        <v>1199.9799800000001</v>
      </c>
      <c r="C2406" s="99">
        <v>1199.9799800000001</v>
      </c>
      <c r="D2406" s="99">
        <v>1199.9799800000001</v>
      </c>
      <c r="E2406" s="99">
        <v>1199.9799800000001</v>
      </c>
      <c r="F2406" s="99">
        <v>1199.9799800000001</v>
      </c>
      <c r="G2406" s="99">
        <v>0</v>
      </c>
    </row>
    <row r="2407" spans="1:7" x14ac:dyDescent="0.2">
      <c r="A2407" s="100">
        <v>35614</v>
      </c>
      <c r="B2407" s="99">
        <v>1217.1099850000001</v>
      </c>
      <c r="C2407" s="99">
        <v>1217.1099850000001</v>
      </c>
      <c r="D2407" s="99">
        <v>1217.1099850000001</v>
      </c>
      <c r="E2407" s="99">
        <v>1217.1099850000001</v>
      </c>
      <c r="F2407" s="99">
        <v>1217.1099850000001</v>
      </c>
      <c r="G2407" s="99">
        <v>0</v>
      </c>
    </row>
    <row r="2408" spans="1:7" x14ac:dyDescent="0.2">
      <c r="A2408" s="100">
        <v>35618</v>
      </c>
      <c r="B2408" s="99">
        <v>1210.8599850000001</v>
      </c>
      <c r="C2408" s="99">
        <v>1210.8599850000001</v>
      </c>
      <c r="D2408" s="99">
        <v>1210.8599850000001</v>
      </c>
      <c r="E2408" s="99">
        <v>1210.8599850000001</v>
      </c>
      <c r="F2408" s="99">
        <v>1210.8599850000001</v>
      </c>
      <c r="G2408" s="99">
        <v>0</v>
      </c>
    </row>
    <row r="2409" spans="1:7" x14ac:dyDescent="0.2">
      <c r="A2409" s="100">
        <v>35619</v>
      </c>
      <c r="B2409" s="99">
        <v>1219.8199460000001</v>
      </c>
      <c r="C2409" s="99">
        <v>1219.8199460000001</v>
      </c>
      <c r="D2409" s="99">
        <v>1219.8199460000001</v>
      </c>
      <c r="E2409" s="99">
        <v>1219.8199460000001</v>
      </c>
      <c r="F2409" s="99">
        <v>1219.8199460000001</v>
      </c>
      <c r="G2409" s="99">
        <v>0</v>
      </c>
    </row>
    <row r="2410" spans="1:7" x14ac:dyDescent="0.2">
      <c r="A2410" s="100">
        <v>35620</v>
      </c>
      <c r="B2410" s="99">
        <v>1205</v>
      </c>
      <c r="C2410" s="99">
        <v>1205</v>
      </c>
      <c r="D2410" s="99">
        <v>1205</v>
      </c>
      <c r="E2410" s="99">
        <v>1205</v>
      </c>
      <c r="F2410" s="99">
        <v>1205</v>
      </c>
      <c r="G2410" s="99">
        <v>0</v>
      </c>
    </row>
    <row r="2411" spans="1:7" x14ac:dyDescent="0.2">
      <c r="A2411" s="100">
        <v>35621</v>
      </c>
      <c r="B2411" s="99">
        <v>1213.3199460000001</v>
      </c>
      <c r="C2411" s="99">
        <v>1213.3199460000001</v>
      </c>
      <c r="D2411" s="99">
        <v>1213.3199460000001</v>
      </c>
      <c r="E2411" s="99">
        <v>1213.3199460000001</v>
      </c>
      <c r="F2411" s="99">
        <v>1213.3199460000001</v>
      </c>
      <c r="G2411" s="99">
        <v>0</v>
      </c>
    </row>
    <row r="2412" spans="1:7" x14ac:dyDescent="0.2">
      <c r="A2412" s="100">
        <v>35622</v>
      </c>
      <c r="B2412" s="99">
        <v>1217.339966</v>
      </c>
      <c r="C2412" s="99">
        <v>1217.339966</v>
      </c>
      <c r="D2412" s="99">
        <v>1217.339966</v>
      </c>
      <c r="E2412" s="99">
        <v>1217.339966</v>
      </c>
      <c r="F2412" s="99">
        <v>1217.339966</v>
      </c>
      <c r="G2412" s="99">
        <v>0</v>
      </c>
    </row>
    <row r="2413" spans="1:7" x14ac:dyDescent="0.2">
      <c r="A2413" s="100">
        <v>35625</v>
      </c>
      <c r="B2413" s="99">
        <v>1219.599976</v>
      </c>
      <c r="C2413" s="99">
        <v>1219.599976</v>
      </c>
      <c r="D2413" s="99">
        <v>1219.599976</v>
      </c>
      <c r="E2413" s="99">
        <v>1219.599976</v>
      </c>
      <c r="F2413" s="99">
        <v>1219.599976</v>
      </c>
      <c r="G2413" s="99">
        <v>0</v>
      </c>
    </row>
    <row r="2414" spans="1:7" x14ac:dyDescent="0.2">
      <c r="A2414" s="100">
        <v>35626</v>
      </c>
      <c r="B2414" s="99">
        <v>1229.400024</v>
      </c>
      <c r="C2414" s="99">
        <v>1229.400024</v>
      </c>
      <c r="D2414" s="99">
        <v>1229.400024</v>
      </c>
      <c r="E2414" s="99">
        <v>1229.400024</v>
      </c>
      <c r="F2414" s="99">
        <v>1229.400024</v>
      </c>
      <c r="G2414" s="99">
        <v>0</v>
      </c>
    </row>
    <row r="2415" spans="1:7" x14ac:dyDescent="0.2">
      <c r="A2415" s="100">
        <v>35627</v>
      </c>
      <c r="B2415" s="99">
        <v>1243.8599850000001</v>
      </c>
      <c r="C2415" s="99">
        <v>1243.8599850000001</v>
      </c>
      <c r="D2415" s="99">
        <v>1243.8599850000001</v>
      </c>
      <c r="E2415" s="99">
        <v>1243.8599850000001</v>
      </c>
      <c r="F2415" s="99">
        <v>1243.8599850000001</v>
      </c>
      <c r="G2415" s="99">
        <v>0</v>
      </c>
    </row>
    <row r="2416" spans="1:7" x14ac:dyDescent="0.2">
      <c r="A2416" s="100">
        <v>35628</v>
      </c>
      <c r="B2416" s="99">
        <v>1237.280029</v>
      </c>
      <c r="C2416" s="99">
        <v>1237.280029</v>
      </c>
      <c r="D2416" s="99">
        <v>1237.280029</v>
      </c>
      <c r="E2416" s="99">
        <v>1237.280029</v>
      </c>
      <c r="F2416" s="99">
        <v>1237.280029</v>
      </c>
      <c r="G2416" s="99">
        <v>0</v>
      </c>
    </row>
    <row r="2417" spans="1:7" x14ac:dyDescent="0.2">
      <c r="A2417" s="100">
        <v>35629</v>
      </c>
      <c r="B2417" s="99">
        <v>1215.630005</v>
      </c>
      <c r="C2417" s="99">
        <v>1215.630005</v>
      </c>
      <c r="D2417" s="99">
        <v>1215.630005</v>
      </c>
      <c r="E2417" s="99">
        <v>1215.630005</v>
      </c>
      <c r="F2417" s="99">
        <v>1215.630005</v>
      </c>
      <c r="G2417" s="99">
        <v>0</v>
      </c>
    </row>
    <row r="2418" spans="1:7" x14ac:dyDescent="0.2">
      <c r="A2418" s="100">
        <v>35632</v>
      </c>
      <c r="B2418" s="99">
        <v>1212.5</v>
      </c>
      <c r="C2418" s="99">
        <v>1212.5</v>
      </c>
      <c r="D2418" s="99">
        <v>1212.5</v>
      </c>
      <c r="E2418" s="99">
        <v>1212.5</v>
      </c>
      <c r="F2418" s="99">
        <v>1212.5</v>
      </c>
      <c r="G2418" s="99">
        <v>0</v>
      </c>
    </row>
    <row r="2419" spans="1:7" x14ac:dyDescent="0.2">
      <c r="A2419" s="100">
        <v>35633</v>
      </c>
      <c r="B2419" s="99">
        <v>1240.4399410000001</v>
      </c>
      <c r="C2419" s="99">
        <v>1240.4399410000001</v>
      </c>
      <c r="D2419" s="99">
        <v>1240.4399410000001</v>
      </c>
      <c r="E2419" s="99">
        <v>1240.4399410000001</v>
      </c>
      <c r="F2419" s="99">
        <v>1240.4399410000001</v>
      </c>
      <c r="G2419" s="99">
        <v>0</v>
      </c>
    </row>
    <row r="2420" spans="1:7" x14ac:dyDescent="0.2">
      <c r="A2420" s="100">
        <v>35634</v>
      </c>
      <c r="B2420" s="99">
        <v>1243.900024</v>
      </c>
      <c r="C2420" s="99">
        <v>1243.900024</v>
      </c>
      <c r="D2420" s="99">
        <v>1243.900024</v>
      </c>
      <c r="E2420" s="99">
        <v>1243.900024</v>
      </c>
      <c r="F2420" s="99">
        <v>1243.900024</v>
      </c>
      <c r="G2420" s="99">
        <v>0</v>
      </c>
    </row>
    <row r="2421" spans="1:7" x14ac:dyDescent="0.2">
      <c r="A2421" s="100">
        <v>35635</v>
      </c>
      <c r="B2421" s="99">
        <v>1248.880005</v>
      </c>
      <c r="C2421" s="99">
        <v>1248.880005</v>
      </c>
      <c r="D2421" s="99">
        <v>1248.880005</v>
      </c>
      <c r="E2421" s="99">
        <v>1248.880005</v>
      </c>
      <c r="F2421" s="99">
        <v>1248.880005</v>
      </c>
      <c r="G2421" s="99">
        <v>0</v>
      </c>
    </row>
    <row r="2422" spans="1:7" x14ac:dyDescent="0.2">
      <c r="A2422" s="100">
        <v>35636</v>
      </c>
      <c r="B2422" s="99">
        <v>1246.869995</v>
      </c>
      <c r="C2422" s="99">
        <v>1246.869995</v>
      </c>
      <c r="D2422" s="99">
        <v>1246.869995</v>
      </c>
      <c r="E2422" s="99">
        <v>1246.869995</v>
      </c>
      <c r="F2422" s="99">
        <v>1246.869995</v>
      </c>
      <c r="G2422" s="99">
        <v>0</v>
      </c>
    </row>
    <row r="2423" spans="1:7" x14ac:dyDescent="0.2">
      <c r="A2423" s="100">
        <v>35639</v>
      </c>
      <c r="B2423" s="99">
        <v>1243.76001</v>
      </c>
      <c r="C2423" s="99">
        <v>1243.76001</v>
      </c>
      <c r="D2423" s="99">
        <v>1243.76001</v>
      </c>
      <c r="E2423" s="99">
        <v>1243.76001</v>
      </c>
      <c r="F2423" s="99">
        <v>1243.76001</v>
      </c>
      <c r="G2423" s="99">
        <v>0</v>
      </c>
    </row>
    <row r="2424" spans="1:7" x14ac:dyDescent="0.2">
      <c r="A2424" s="100">
        <v>35640</v>
      </c>
      <c r="B2424" s="99">
        <v>1251.660034</v>
      </c>
      <c r="C2424" s="99">
        <v>1251.660034</v>
      </c>
      <c r="D2424" s="99">
        <v>1251.660034</v>
      </c>
      <c r="E2424" s="99">
        <v>1251.660034</v>
      </c>
      <c r="F2424" s="99">
        <v>1251.660034</v>
      </c>
      <c r="G2424" s="99">
        <v>0</v>
      </c>
    </row>
    <row r="2425" spans="1:7" x14ac:dyDescent="0.2">
      <c r="A2425" s="100">
        <v>35641</v>
      </c>
      <c r="B2425" s="99">
        <v>1265.209961</v>
      </c>
      <c r="C2425" s="99">
        <v>1265.209961</v>
      </c>
      <c r="D2425" s="99">
        <v>1265.209961</v>
      </c>
      <c r="E2425" s="99">
        <v>1265.209961</v>
      </c>
      <c r="F2425" s="99">
        <v>1265.209961</v>
      </c>
      <c r="G2425" s="99">
        <v>0</v>
      </c>
    </row>
    <row r="2426" spans="1:7" x14ac:dyDescent="0.2">
      <c r="A2426" s="100">
        <v>35642</v>
      </c>
      <c r="B2426" s="99">
        <v>1268.0500489999999</v>
      </c>
      <c r="C2426" s="99">
        <v>1268.0500489999999</v>
      </c>
      <c r="D2426" s="99">
        <v>1268.0500489999999</v>
      </c>
      <c r="E2426" s="99">
        <v>1268.0500489999999</v>
      </c>
      <c r="F2426" s="99">
        <v>1268.0500489999999</v>
      </c>
      <c r="G2426" s="99">
        <v>0</v>
      </c>
    </row>
    <row r="2427" spans="1:7" x14ac:dyDescent="0.2">
      <c r="A2427" s="100">
        <v>35643</v>
      </c>
      <c r="B2427" s="99">
        <v>1258.589966</v>
      </c>
      <c r="C2427" s="99">
        <v>1258.589966</v>
      </c>
      <c r="D2427" s="99">
        <v>1258.589966</v>
      </c>
      <c r="E2427" s="99">
        <v>1258.589966</v>
      </c>
      <c r="F2427" s="99">
        <v>1258.589966</v>
      </c>
      <c r="G2427" s="99">
        <v>0</v>
      </c>
    </row>
    <row r="2428" spans="1:7" x14ac:dyDescent="0.2">
      <c r="A2428" s="100">
        <v>35646</v>
      </c>
      <c r="B2428" s="99">
        <v>1262.8100589999999</v>
      </c>
      <c r="C2428" s="99">
        <v>1262.8100589999999</v>
      </c>
      <c r="D2428" s="99">
        <v>1262.8100589999999</v>
      </c>
      <c r="E2428" s="99">
        <v>1262.8100589999999</v>
      </c>
      <c r="F2428" s="99">
        <v>1262.8100589999999</v>
      </c>
      <c r="G2428" s="99">
        <v>0</v>
      </c>
    </row>
    <row r="2429" spans="1:7" x14ac:dyDescent="0.2">
      <c r="A2429" s="100">
        <v>35647</v>
      </c>
      <c r="B2429" s="99">
        <v>1265.579956</v>
      </c>
      <c r="C2429" s="99">
        <v>1265.579956</v>
      </c>
      <c r="D2429" s="99">
        <v>1265.579956</v>
      </c>
      <c r="E2429" s="99">
        <v>1265.579956</v>
      </c>
      <c r="F2429" s="99">
        <v>1265.579956</v>
      </c>
      <c r="G2429" s="99">
        <v>0</v>
      </c>
    </row>
    <row r="2430" spans="1:7" x14ac:dyDescent="0.2">
      <c r="A2430" s="100">
        <v>35648</v>
      </c>
      <c r="B2430" s="99">
        <v>1276.25</v>
      </c>
      <c r="C2430" s="99">
        <v>1276.25</v>
      </c>
      <c r="D2430" s="99">
        <v>1276.25</v>
      </c>
      <c r="E2430" s="99">
        <v>1276.25</v>
      </c>
      <c r="F2430" s="99">
        <v>1276.25</v>
      </c>
      <c r="G2430" s="99">
        <v>0</v>
      </c>
    </row>
    <row r="2431" spans="1:7" x14ac:dyDescent="0.2">
      <c r="A2431" s="100">
        <v>35649</v>
      </c>
      <c r="B2431" s="99">
        <v>1264.1999510000001</v>
      </c>
      <c r="C2431" s="99">
        <v>1264.1999510000001</v>
      </c>
      <c r="D2431" s="99">
        <v>1264.1999510000001</v>
      </c>
      <c r="E2431" s="99">
        <v>1264.1999510000001</v>
      </c>
      <c r="F2431" s="99">
        <v>1264.1999510000001</v>
      </c>
      <c r="G2431" s="99">
        <v>0</v>
      </c>
    </row>
    <row r="2432" spans="1:7" x14ac:dyDescent="0.2">
      <c r="A2432" s="100">
        <v>35650</v>
      </c>
      <c r="B2432" s="99">
        <v>1240.75</v>
      </c>
      <c r="C2432" s="99">
        <v>1240.75</v>
      </c>
      <c r="D2432" s="99">
        <v>1240.75</v>
      </c>
      <c r="E2432" s="99">
        <v>1240.75</v>
      </c>
      <c r="F2432" s="99">
        <v>1240.75</v>
      </c>
      <c r="G2432" s="99">
        <v>0</v>
      </c>
    </row>
    <row r="2433" spans="1:7" x14ac:dyDescent="0.2">
      <c r="A2433" s="100">
        <v>35653</v>
      </c>
      <c r="B2433" s="99">
        <v>1245.670044</v>
      </c>
      <c r="C2433" s="99">
        <v>1245.670044</v>
      </c>
      <c r="D2433" s="99">
        <v>1245.670044</v>
      </c>
      <c r="E2433" s="99">
        <v>1245.670044</v>
      </c>
      <c r="F2433" s="99">
        <v>1245.670044</v>
      </c>
      <c r="G2433" s="99">
        <v>0</v>
      </c>
    </row>
    <row r="2434" spans="1:7" x14ac:dyDescent="0.2">
      <c r="A2434" s="100">
        <v>35654</v>
      </c>
      <c r="B2434" s="99">
        <v>1231.8199460000001</v>
      </c>
      <c r="C2434" s="99">
        <v>1231.8199460000001</v>
      </c>
      <c r="D2434" s="99">
        <v>1231.8199460000001</v>
      </c>
      <c r="E2434" s="99">
        <v>1231.8199460000001</v>
      </c>
      <c r="F2434" s="99">
        <v>1231.8199460000001</v>
      </c>
      <c r="G2434" s="99">
        <v>0</v>
      </c>
    </row>
    <row r="2435" spans="1:7" x14ac:dyDescent="0.2">
      <c r="A2435" s="100">
        <v>35655</v>
      </c>
      <c r="B2435" s="99">
        <v>1226.099976</v>
      </c>
      <c r="C2435" s="99">
        <v>1226.099976</v>
      </c>
      <c r="D2435" s="99">
        <v>1226.099976</v>
      </c>
      <c r="E2435" s="99">
        <v>1226.099976</v>
      </c>
      <c r="F2435" s="99">
        <v>1226.099976</v>
      </c>
      <c r="G2435" s="99">
        <v>0</v>
      </c>
    </row>
    <row r="2436" spans="1:7" x14ac:dyDescent="0.2">
      <c r="A2436" s="100">
        <v>35656</v>
      </c>
      <c r="B2436" s="99">
        <v>1229.8000489999999</v>
      </c>
      <c r="C2436" s="99">
        <v>1229.8000489999999</v>
      </c>
      <c r="D2436" s="99">
        <v>1229.8000489999999</v>
      </c>
      <c r="E2436" s="99">
        <v>1229.8000489999999</v>
      </c>
      <c r="F2436" s="99">
        <v>1229.8000489999999</v>
      </c>
      <c r="G2436" s="99">
        <v>0</v>
      </c>
    </row>
    <row r="2437" spans="1:7" x14ac:dyDescent="0.2">
      <c r="A2437" s="100">
        <v>35657</v>
      </c>
      <c r="B2437" s="99">
        <v>1197.98999</v>
      </c>
      <c r="C2437" s="99">
        <v>1197.98999</v>
      </c>
      <c r="D2437" s="99">
        <v>1197.98999</v>
      </c>
      <c r="E2437" s="99">
        <v>1197.98999</v>
      </c>
      <c r="F2437" s="99">
        <v>1197.98999</v>
      </c>
      <c r="G2437" s="99">
        <v>0</v>
      </c>
    </row>
    <row r="2438" spans="1:7" x14ac:dyDescent="0.2">
      <c r="A2438" s="100">
        <v>35660</v>
      </c>
      <c r="B2438" s="99">
        <v>1213.6800539999999</v>
      </c>
      <c r="C2438" s="99">
        <v>1213.6800539999999</v>
      </c>
      <c r="D2438" s="99">
        <v>1213.6800539999999</v>
      </c>
      <c r="E2438" s="99">
        <v>1213.6800539999999</v>
      </c>
      <c r="F2438" s="99">
        <v>1213.6800539999999</v>
      </c>
      <c r="G2438" s="99">
        <v>0</v>
      </c>
    </row>
    <row r="2439" spans="1:7" x14ac:dyDescent="0.2">
      <c r="A2439" s="100">
        <v>35661</v>
      </c>
      <c r="B2439" s="99">
        <v>1231.6800539999999</v>
      </c>
      <c r="C2439" s="99">
        <v>1231.6800539999999</v>
      </c>
      <c r="D2439" s="99">
        <v>1231.6800539999999</v>
      </c>
      <c r="E2439" s="99">
        <v>1231.6800539999999</v>
      </c>
      <c r="F2439" s="99">
        <v>1231.6800539999999</v>
      </c>
      <c r="G2439" s="99">
        <v>0</v>
      </c>
    </row>
    <row r="2440" spans="1:7" x14ac:dyDescent="0.2">
      <c r="A2440" s="100">
        <v>35662</v>
      </c>
      <c r="B2440" s="99">
        <v>1249.6099850000001</v>
      </c>
      <c r="C2440" s="99">
        <v>1249.6099850000001</v>
      </c>
      <c r="D2440" s="99">
        <v>1249.6099850000001</v>
      </c>
      <c r="E2440" s="99">
        <v>1249.6099850000001</v>
      </c>
      <c r="F2440" s="99">
        <v>1249.6099850000001</v>
      </c>
      <c r="G2440" s="99">
        <v>0</v>
      </c>
    </row>
    <row r="2441" spans="1:7" x14ac:dyDescent="0.2">
      <c r="A2441" s="100">
        <v>35663</v>
      </c>
      <c r="B2441" s="99">
        <v>1230.6099850000001</v>
      </c>
      <c r="C2441" s="99">
        <v>1230.6099850000001</v>
      </c>
      <c r="D2441" s="99">
        <v>1230.6099850000001</v>
      </c>
      <c r="E2441" s="99">
        <v>1230.6099850000001</v>
      </c>
      <c r="F2441" s="99">
        <v>1230.6099850000001</v>
      </c>
      <c r="G2441" s="99">
        <v>0</v>
      </c>
    </row>
    <row r="2442" spans="1:7" x14ac:dyDescent="0.2">
      <c r="A2442" s="100">
        <v>35664</v>
      </c>
      <c r="B2442" s="99">
        <v>1228.630005</v>
      </c>
      <c r="C2442" s="99">
        <v>1228.630005</v>
      </c>
      <c r="D2442" s="99">
        <v>1228.630005</v>
      </c>
      <c r="E2442" s="99">
        <v>1228.630005</v>
      </c>
      <c r="F2442" s="99">
        <v>1228.630005</v>
      </c>
      <c r="G2442" s="99">
        <v>0</v>
      </c>
    </row>
    <row r="2443" spans="1:7" x14ac:dyDescent="0.2">
      <c r="A2443" s="100">
        <v>35667</v>
      </c>
      <c r="B2443" s="99">
        <v>1224.119995</v>
      </c>
      <c r="C2443" s="99">
        <v>1224.119995</v>
      </c>
      <c r="D2443" s="99">
        <v>1224.119995</v>
      </c>
      <c r="E2443" s="99">
        <v>1224.119995</v>
      </c>
      <c r="F2443" s="99">
        <v>1224.119995</v>
      </c>
      <c r="G2443" s="99">
        <v>0</v>
      </c>
    </row>
    <row r="2444" spans="1:7" x14ac:dyDescent="0.2">
      <c r="A2444" s="100">
        <v>35668</v>
      </c>
      <c r="B2444" s="99">
        <v>1214.6400149999999</v>
      </c>
      <c r="C2444" s="99">
        <v>1214.6400149999999</v>
      </c>
      <c r="D2444" s="99">
        <v>1214.6400149999999</v>
      </c>
      <c r="E2444" s="99">
        <v>1214.6400149999999</v>
      </c>
      <c r="F2444" s="99">
        <v>1214.6400149999999</v>
      </c>
      <c r="G2444" s="99">
        <v>0</v>
      </c>
    </row>
    <row r="2445" spans="1:7" x14ac:dyDescent="0.2">
      <c r="A2445" s="100">
        <v>35669</v>
      </c>
      <c r="B2445" s="99">
        <v>1215.719971</v>
      </c>
      <c r="C2445" s="99">
        <v>1215.719971</v>
      </c>
      <c r="D2445" s="99">
        <v>1215.719971</v>
      </c>
      <c r="E2445" s="99">
        <v>1215.719971</v>
      </c>
      <c r="F2445" s="99">
        <v>1215.719971</v>
      </c>
      <c r="G2445" s="99">
        <v>0</v>
      </c>
    </row>
    <row r="2446" spans="1:7" x14ac:dyDescent="0.2">
      <c r="A2446" s="100">
        <v>35670</v>
      </c>
      <c r="B2446" s="99">
        <v>1202.5600589999999</v>
      </c>
      <c r="C2446" s="99">
        <v>1202.5600589999999</v>
      </c>
      <c r="D2446" s="99">
        <v>1202.5600589999999</v>
      </c>
      <c r="E2446" s="99">
        <v>1202.5600589999999</v>
      </c>
      <c r="F2446" s="99">
        <v>1202.5600589999999</v>
      </c>
      <c r="G2446" s="99">
        <v>0</v>
      </c>
    </row>
    <row r="2447" spans="1:7" x14ac:dyDescent="0.2">
      <c r="A2447" s="100">
        <v>35671</v>
      </c>
      <c r="B2447" s="99">
        <v>1197.01001</v>
      </c>
      <c r="C2447" s="99">
        <v>1197.01001</v>
      </c>
      <c r="D2447" s="99">
        <v>1197.01001</v>
      </c>
      <c r="E2447" s="99">
        <v>1197.01001</v>
      </c>
      <c r="F2447" s="99">
        <v>1197.01001</v>
      </c>
      <c r="G2447" s="99">
        <v>0</v>
      </c>
    </row>
    <row r="2448" spans="1:7" x14ac:dyDescent="0.2">
      <c r="A2448" s="100">
        <v>35675</v>
      </c>
      <c r="B2448" s="99">
        <v>1234.4399410000001</v>
      </c>
      <c r="C2448" s="99">
        <v>1234.4399410000001</v>
      </c>
      <c r="D2448" s="99">
        <v>1234.4399410000001</v>
      </c>
      <c r="E2448" s="99">
        <v>1234.4399410000001</v>
      </c>
      <c r="F2448" s="99">
        <v>1234.4399410000001</v>
      </c>
      <c r="G2448" s="99">
        <v>0</v>
      </c>
    </row>
    <row r="2449" spans="1:7" x14ac:dyDescent="0.2">
      <c r="A2449" s="100">
        <v>35676</v>
      </c>
      <c r="B2449" s="99">
        <v>1235.1400149999999</v>
      </c>
      <c r="C2449" s="99">
        <v>1235.1400149999999</v>
      </c>
      <c r="D2449" s="99">
        <v>1235.1400149999999</v>
      </c>
      <c r="E2449" s="99">
        <v>1235.1400149999999</v>
      </c>
      <c r="F2449" s="99">
        <v>1235.1400149999999</v>
      </c>
      <c r="G2449" s="99">
        <v>0</v>
      </c>
    </row>
    <row r="2450" spans="1:7" x14ac:dyDescent="0.2">
      <c r="A2450" s="100">
        <v>35677</v>
      </c>
      <c r="B2450" s="99">
        <v>1239.170044</v>
      </c>
      <c r="C2450" s="99">
        <v>1239.170044</v>
      </c>
      <c r="D2450" s="99">
        <v>1239.170044</v>
      </c>
      <c r="E2450" s="99">
        <v>1239.170044</v>
      </c>
      <c r="F2450" s="99">
        <v>1239.170044</v>
      </c>
      <c r="G2450" s="99">
        <v>0</v>
      </c>
    </row>
    <row r="2451" spans="1:7" x14ac:dyDescent="0.2">
      <c r="A2451" s="100">
        <v>35678</v>
      </c>
      <c r="B2451" s="99">
        <v>1236.8199460000001</v>
      </c>
      <c r="C2451" s="99">
        <v>1236.8199460000001</v>
      </c>
      <c r="D2451" s="99">
        <v>1236.8199460000001</v>
      </c>
      <c r="E2451" s="99">
        <v>1236.8199460000001</v>
      </c>
      <c r="F2451" s="99">
        <v>1236.8199460000001</v>
      </c>
      <c r="G2451" s="99">
        <v>0</v>
      </c>
    </row>
    <row r="2452" spans="1:7" x14ac:dyDescent="0.2">
      <c r="A2452" s="100">
        <v>35681</v>
      </c>
      <c r="B2452" s="99">
        <v>1239.76001</v>
      </c>
      <c r="C2452" s="99">
        <v>1239.76001</v>
      </c>
      <c r="D2452" s="99">
        <v>1239.76001</v>
      </c>
      <c r="E2452" s="99">
        <v>1239.76001</v>
      </c>
      <c r="F2452" s="99">
        <v>1239.76001</v>
      </c>
      <c r="G2452" s="99">
        <v>0</v>
      </c>
    </row>
    <row r="2453" spans="1:7" x14ac:dyDescent="0.2">
      <c r="A2453" s="100">
        <v>35682</v>
      </c>
      <c r="B2453" s="99">
        <v>1242.98999</v>
      </c>
      <c r="C2453" s="99">
        <v>1242.98999</v>
      </c>
      <c r="D2453" s="99">
        <v>1242.98999</v>
      </c>
      <c r="E2453" s="99">
        <v>1242.98999</v>
      </c>
      <c r="F2453" s="99">
        <v>1242.98999</v>
      </c>
      <c r="G2453" s="99">
        <v>0</v>
      </c>
    </row>
    <row r="2454" spans="1:7" x14ac:dyDescent="0.2">
      <c r="A2454" s="100">
        <v>35683</v>
      </c>
      <c r="B2454" s="99">
        <v>1223.599976</v>
      </c>
      <c r="C2454" s="99">
        <v>1223.599976</v>
      </c>
      <c r="D2454" s="99">
        <v>1223.599976</v>
      </c>
      <c r="E2454" s="99">
        <v>1223.599976</v>
      </c>
      <c r="F2454" s="99">
        <v>1223.599976</v>
      </c>
      <c r="G2454" s="99">
        <v>0</v>
      </c>
    </row>
    <row r="2455" spans="1:7" x14ac:dyDescent="0.2">
      <c r="A2455" s="100">
        <v>35684</v>
      </c>
      <c r="B2455" s="99">
        <v>1215.410034</v>
      </c>
      <c r="C2455" s="99">
        <v>1215.410034</v>
      </c>
      <c r="D2455" s="99">
        <v>1215.410034</v>
      </c>
      <c r="E2455" s="99">
        <v>1215.410034</v>
      </c>
      <c r="F2455" s="99">
        <v>1215.410034</v>
      </c>
      <c r="G2455" s="99">
        <v>0</v>
      </c>
    </row>
    <row r="2456" spans="1:7" x14ac:dyDescent="0.2">
      <c r="A2456" s="100">
        <v>35685</v>
      </c>
      <c r="B2456" s="99">
        <v>1230.5200199999999</v>
      </c>
      <c r="C2456" s="99">
        <v>1230.5200199999999</v>
      </c>
      <c r="D2456" s="99">
        <v>1230.5200199999999</v>
      </c>
      <c r="E2456" s="99">
        <v>1230.5200199999999</v>
      </c>
      <c r="F2456" s="99">
        <v>1230.5200199999999</v>
      </c>
      <c r="G2456" s="99">
        <v>0</v>
      </c>
    </row>
    <row r="2457" spans="1:7" x14ac:dyDescent="0.2">
      <c r="A2457" s="100">
        <v>35688</v>
      </c>
      <c r="B2457" s="99">
        <v>1225.26001</v>
      </c>
      <c r="C2457" s="99">
        <v>1225.26001</v>
      </c>
      <c r="D2457" s="99">
        <v>1225.26001</v>
      </c>
      <c r="E2457" s="99">
        <v>1225.26001</v>
      </c>
      <c r="F2457" s="99">
        <v>1225.26001</v>
      </c>
      <c r="G2457" s="99">
        <v>0</v>
      </c>
    </row>
    <row r="2458" spans="1:7" x14ac:dyDescent="0.2">
      <c r="A2458" s="100">
        <v>35689</v>
      </c>
      <c r="B2458" s="99">
        <v>1259.719971</v>
      </c>
      <c r="C2458" s="99">
        <v>1259.719971</v>
      </c>
      <c r="D2458" s="99">
        <v>1259.719971</v>
      </c>
      <c r="E2458" s="99">
        <v>1259.719971</v>
      </c>
      <c r="F2458" s="99">
        <v>1259.719971</v>
      </c>
      <c r="G2458" s="99">
        <v>0</v>
      </c>
    </row>
    <row r="2459" spans="1:7" x14ac:dyDescent="0.2">
      <c r="A2459" s="100">
        <v>35690</v>
      </c>
      <c r="B2459" s="99">
        <v>1256.290039</v>
      </c>
      <c r="C2459" s="99">
        <v>1256.290039</v>
      </c>
      <c r="D2459" s="99">
        <v>1256.290039</v>
      </c>
      <c r="E2459" s="99">
        <v>1256.290039</v>
      </c>
      <c r="F2459" s="99">
        <v>1256.290039</v>
      </c>
      <c r="G2459" s="99">
        <v>0</v>
      </c>
    </row>
    <row r="2460" spans="1:7" x14ac:dyDescent="0.2">
      <c r="A2460" s="100">
        <v>35691</v>
      </c>
      <c r="B2460" s="99">
        <v>1262.0600589999999</v>
      </c>
      <c r="C2460" s="99">
        <v>1262.0600589999999</v>
      </c>
      <c r="D2460" s="99">
        <v>1262.0600589999999</v>
      </c>
      <c r="E2460" s="99">
        <v>1262.0600589999999</v>
      </c>
      <c r="F2460" s="99">
        <v>1262.0600589999999</v>
      </c>
      <c r="G2460" s="99">
        <v>0</v>
      </c>
    </row>
    <row r="2461" spans="1:7" x14ac:dyDescent="0.2">
      <c r="A2461" s="100">
        <v>35692</v>
      </c>
      <c r="B2461" s="99">
        <v>1266.369995</v>
      </c>
      <c r="C2461" s="99">
        <v>1266.369995</v>
      </c>
      <c r="D2461" s="99">
        <v>1266.369995</v>
      </c>
      <c r="E2461" s="99">
        <v>1266.369995</v>
      </c>
      <c r="F2461" s="99">
        <v>1266.369995</v>
      </c>
      <c r="G2461" s="99">
        <v>0</v>
      </c>
    </row>
    <row r="2462" spans="1:7" x14ac:dyDescent="0.2">
      <c r="A2462" s="100">
        <v>35695</v>
      </c>
      <c r="B2462" s="99">
        <v>1272.9499510000001</v>
      </c>
      <c r="C2462" s="99">
        <v>1272.9499510000001</v>
      </c>
      <c r="D2462" s="99">
        <v>1272.9499510000001</v>
      </c>
      <c r="E2462" s="99">
        <v>1272.9499510000001</v>
      </c>
      <c r="F2462" s="99">
        <v>1272.9499510000001</v>
      </c>
      <c r="G2462" s="99">
        <v>0</v>
      </c>
    </row>
    <row r="2463" spans="1:7" x14ac:dyDescent="0.2">
      <c r="A2463" s="100">
        <v>35696</v>
      </c>
      <c r="B2463" s="99">
        <v>1268.290039</v>
      </c>
      <c r="C2463" s="99">
        <v>1268.290039</v>
      </c>
      <c r="D2463" s="99">
        <v>1268.290039</v>
      </c>
      <c r="E2463" s="99">
        <v>1268.290039</v>
      </c>
      <c r="F2463" s="99">
        <v>1268.290039</v>
      </c>
      <c r="G2463" s="99">
        <v>0</v>
      </c>
    </row>
    <row r="2464" spans="1:7" x14ac:dyDescent="0.2">
      <c r="A2464" s="100">
        <v>35697</v>
      </c>
      <c r="B2464" s="99">
        <v>1258.400024</v>
      </c>
      <c r="C2464" s="99">
        <v>1258.400024</v>
      </c>
      <c r="D2464" s="99">
        <v>1258.400024</v>
      </c>
      <c r="E2464" s="99">
        <v>1258.400024</v>
      </c>
      <c r="F2464" s="99">
        <v>1258.400024</v>
      </c>
      <c r="G2464" s="99">
        <v>0</v>
      </c>
    </row>
    <row r="2465" spans="1:7" x14ac:dyDescent="0.2">
      <c r="A2465" s="100">
        <v>35698</v>
      </c>
      <c r="B2465" s="99">
        <v>1249.650024</v>
      </c>
      <c r="C2465" s="99">
        <v>1249.650024</v>
      </c>
      <c r="D2465" s="99">
        <v>1249.650024</v>
      </c>
      <c r="E2465" s="99">
        <v>1249.650024</v>
      </c>
      <c r="F2465" s="99">
        <v>1249.650024</v>
      </c>
      <c r="G2465" s="99">
        <v>0</v>
      </c>
    </row>
    <row r="2466" spans="1:7" x14ac:dyDescent="0.2">
      <c r="A2466" s="100">
        <v>35699</v>
      </c>
      <c r="B2466" s="99">
        <v>1259.790039</v>
      </c>
      <c r="C2466" s="99">
        <v>1259.790039</v>
      </c>
      <c r="D2466" s="99">
        <v>1259.790039</v>
      </c>
      <c r="E2466" s="99">
        <v>1259.790039</v>
      </c>
      <c r="F2466" s="99">
        <v>1259.790039</v>
      </c>
      <c r="G2466" s="99">
        <v>0</v>
      </c>
    </row>
    <row r="2467" spans="1:7" x14ac:dyDescent="0.2">
      <c r="A2467" s="100">
        <v>35702</v>
      </c>
      <c r="B2467" s="99">
        <v>1270.6400149999999</v>
      </c>
      <c r="C2467" s="99">
        <v>1270.6400149999999</v>
      </c>
      <c r="D2467" s="99">
        <v>1270.6400149999999</v>
      </c>
      <c r="E2467" s="99">
        <v>1270.6400149999999</v>
      </c>
      <c r="F2467" s="99">
        <v>1270.6400149999999</v>
      </c>
      <c r="G2467" s="99">
        <v>0</v>
      </c>
    </row>
    <row r="2468" spans="1:7" x14ac:dyDescent="0.2">
      <c r="A2468" s="100">
        <v>35703</v>
      </c>
      <c r="B2468" s="99">
        <v>1262.5600589999999</v>
      </c>
      <c r="C2468" s="99">
        <v>1262.5600589999999</v>
      </c>
      <c r="D2468" s="99">
        <v>1262.5600589999999</v>
      </c>
      <c r="E2468" s="99">
        <v>1262.5600589999999</v>
      </c>
      <c r="F2468" s="99">
        <v>1262.5600589999999</v>
      </c>
      <c r="G2468" s="99">
        <v>0</v>
      </c>
    </row>
    <row r="2469" spans="1:7" x14ac:dyDescent="0.2">
      <c r="A2469" s="100">
        <v>35704</v>
      </c>
      <c r="B2469" s="99">
        <v>1273.51001</v>
      </c>
      <c r="C2469" s="99">
        <v>1273.51001</v>
      </c>
      <c r="D2469" s="99">
        <v>1273.51001</v>
      </c>
      <c r="E2469" s="99">
        <v>1273.51001</v>
      </c>
      <c r="F2469" s="99">
        <v>1273.51001</v>
      </c>
      <c r="G2469" s="99">
        <v>0</v>
      </c>
    </row>
    <row r="2470" spans="1:7" x14ac:dyDescent="0.2">
      <c r="A2470" s="100">
        <v>35705</v>
      </c>
      <c r="B2470" s="99">
        <v>1280.3000489999999</v>
      </c>
      <c r="C2470" s="99">
        <v>1280.3000489999999</v>
      </c>
      <c r="D2470" s="99">
        <v>1280.3000489999999</v>
      </c>
      <c r="E2470" s="99">
        <v>1280.3000489999999</v>
      </c>
      <c r="F2470" s="99">
        <v>1280.3000489999999</v>
      </c>
      <c r="G2470" s="99">
        <v>0</v>
      </c>
    </row>
    <row r="2471" spans="1:7" x14ac:dyDescent="0.2">
      <c r="A2471" s="100">
        <v>35706</v>
      </c>
      <c r="B2471" s="99">
        <v>1286.420044</v>
      </c>
      <c r="C2471" s="99">
        <v>1286.420044</v>
      </c>
      <c r="D2471" s="99">
        <v>1286.420044</v>
      </c>
      <c r="E2471" s="99">
        <v>1286.420044</v>
      </c>
      <c r="F2471" s="99">
        <v>1286.420044</v>
      </c>
      <c r="G2471" s="99">
        <v>0</v>
      </c>
    </row>
    <row r="2472" spans="1:7" x14ac:dyDescent="0.2">
      <c r="A2472" s="100">
        <v>35709</v>
      </c>
      <c r="B2472" s="99">
        <v>1296.630005</v>
      </c>
      <c r="C2472" s="99">
        <v>1296.630005</v>
      </c>
      <c r="D2472" s="99">
        <v>1296.630005</v>
      </c>
      <c r="E2472" s="99">
        <v>1296.630005</v>
      </c>
      <c r="F2472" s="99">
        <v>1296.630005</v>
      </c>
      <c r="G2472" s="99">
        <v>0</v>
      </c>
    </row>
    <row r="2473" spans="1:7" x14ac:dyDescent="0.2">
      <c r="A2473" s="100">
        <v>35710</v>
      </c>
      <c r="B2473" s="99">
        <v>1310.599976</v>
      </c>
      <c r="C2473" s="99">
        <v>1310.599976</v>
      </c>
      <c r="D2473" s="99">
        <v>1310.599976</v>
      </c>
      <c r="E2473" s="99">
        <v>1310.599976</v>
      </c>
      <c r="F2473" s="99">
        <v>1310.599976</v>
      </c>
      <c r="G2473" s="99">
        <v>0</v>
      </c>
    </row>
    <row r="2474" spans="1:7" x14ac:dyDescent="0.2">
      <c r="A2474" s="100">
        <v>35711</v>
      </c>
      <c r="B2474" s="99">
        <v>1298.579956</v>
      </c>
      <c r="C2474" s="99">
        <v>1298.579956</v>
      </c>
      <c r="D2474" s="99">
        <v>1298.579956</v>
      </c>
      <c r="E2474" s="99">
        <v>1298.579956</v>
      </c>
      <c r="F2474" s="99">
        <v>1298.579956</v>
      </c>
      <c r="G2474" s="99">
        <v>0</v>
      </c>
    </row>
    <row r="2475" spans="1:7" x14ac:dyDescent="0.2">
      <c r="A2475" s="100">
        <v>35712</v>
      </c>
      <c r="B2475" s="99">
        <v>1294.3199460000001</v>
      </c>
      <c r="C2475" s="99">
        <v>1294.3199460000001</v>
      </c>
      <c r="D2475" s="99">
        <v>1294.3199460000001</v>
      </c>
      <c r="E2475" s="99">
        <v>1294.3199460000001</v>
      </c>
      <c r="F2475" s="99">
        <v>1294.3199460000001</v>
      </c>
      <c r="G2475" s="99">
        <v>0</v>
      </c>
    </row>
    <row r="2476" spans="1:7" x14ac:dyDescent="0.2">
      <c r="A2476" s="100">
        <v>35713</v>
      </c>
      <c r="B2476" s="99">
        <v>1289.540039</v>
      </c>
      <c r="C2476" s="99">
        <v>1289.540039</v>
      </c>
      <c r="D2476" s="99">
        <v>1289.540039</v>
      </c>
      <c r="E2476" s="99">
        <v>1289.540039</v>
      </c>
      <c r="F2476" s="99">
        <v>1289.540039</v>
      </c>
      <c r="G2476" s="99">
        <v>0</v>
      </c>
    </row>
    <row r="2477" spans="1:7" x14ac:dyDescent="0.2">
      <c r="A2477" s="100">
        <v>35716</v>
      </c>
      <c r="B2477" s="99">
        <v>1291.030029</v>
      </c>
      <c r="C2477" s="99">
        <v>1291.030029</v>
      </c>
      <c r="D2477" s="99">
        <v>1291.030029</v>
      </c>
      <c r="E2477" s="99">
        <v>1291.030029</v>
      </c>
      <c r="F2477" s="99">
        <v>1291.030029</v>
      </c>
      <c r="G2477" s="99">
        <v>0</v>
      </c>
    </row>
    <row r="2478" spans="1:7" x14ac:dyDescent="0.2">
      <c r="A2478" s="100">
        <v>35717</v>
      </c>
      <c r="B2478" s="99">
        <v>1293.9399410000001</v>
      </c>
      <c r="C2478" s="99">
        <v>1293.9399410000001</v>
      </c>
      <c r="D2478" s="99">
        <v>1293.9399410000001</v>
      </c>
      <c r="E2478" s="99">
        <v>1293.9399410000001</v>
      </c>
      <c r="F2478" s="99">
        <v>1293.9399410000001</v>
      </c>
      <c r="G2478" s="99">
        <v>0</v>
      </c>
    </row>
    <row r="2479" spans="1:7" x14ac:dyDescent="0.2">
      <c r="A2479" s="100">
        <v>35718</v>
      </c>
      <c r="B2479" s="99">
        <v>1287.880005</v>
      </c>
      <c r="C2479" s="99">
        <v>1287.880005</v>
      </c>
      <c r="D2479" s="99">
        <v>1287.880005</v>
      </c>
      <c r="E2479" s="99">
        <v>1287.880005</v>
      </c>
      <c r="F2479" s="99">
        <v>1287.880005</v>
      </c>
      <c r="G2479" s="99">
        <v>0</v>
      </c>
    </row>
    <row r="2480" spans="1:7" x14ac:dyDescent="0.2">
      <c r="A2480" s="100">
        <v>35719</v>
      </c>
      <c r="B2480" s="99">
        <v>1273.920044</v>
      </c>
      <c r="C2480" s="99">
        <v>1273.920044</v>
      </c>
      <c r="D2480" s="99">
        <v>1273.920044</v>
      </c>
      <c r="E2480" s="99">
        <v>1273.920044</v>
      </c>
      <c r="F2480" s="99">
        <v>1273.920044</v>
      </c>
      <c r="G2480" s="99">
        <v>0</v>
      </c>
    </row>
    <row r="2481" spans="1:7" x14ac:dyDescent="0.2">
      <c r="A2481" s="100">
        <v>35720</v>
      </c>
      <c r="B2481" s="99">
        <v>1259.160034</v>
      </c>
      <c r="C2481" s="99">
        <v>1259.160034</v>
      </c>
      <c r="D2481" s="99">
        <v>1259.160034</v>
      </c>
      <c r="E2481" s="99">
        <v>1259.160034</v>
      </c>
      <c r="F2481" s="99">
        <v>1259.160034</v>
      </c>
      <c r="G2481" s="99">
        <v>0</v>
      </c>
    </row>
    <row r="2482" spans="1:7" x14ac:dyDescent="0.2">
      <c r="A2482" s="100">
        <v>35723</v>
      </c>
      <c r="B2482" s="99">
        <v>1274.4399410000001</v>
      </c>
      <c r="C2482" s="99">
        <v>1274.4399410000001</v>
      </c>
      <c r="D2482" s="99">
        <v>1274.4399410000001</v>
      </c>
      <c r="E2482" s="99">
        <v>1274.4399410000001</v>
      </c>
      <c r="F2482" s="99">
        <v>1274.4399410000001</v>
      </c>
      <c r="G2482" s="99">
        <v>0</v>
      </c>
    </row>
    <row r="2483" spans="1:7" x14ac:dyDescent="0.2">
      <c r="A2483" s="100">
        <v>35724</v>
      </c>
      <c r="B2483" s="99">
        <v>1296.6800539999999</v>
      </c>
      <c r="C2483" s="99">
        <v>1296.6800539999999</v>
      </c>
      <c r="D2483" s="99">
        <v>1296.6800539999999</v>
      </c>
      <c r="E2483" s="99">
        <v>1296.6800539999999</v>
      </c>
      <c r="F2483" s="99">
        <v>1296.6800539999999</v>
      </c>
      <c r="G2483" s="99">
        <v>0</v>
      </c>
    </row>
    <row r="2484" spans="1:7" x14ac:dyDescent="0.2">
      <c r="A2484" s="100">
        <v>35725</v>
      </c>
      <c r="B2484" s="99">
        <v>1291.709961</v>
      </c>
      <c r="C2484" s="99">
        <v>1291.709961</v>
      </c>
      <c r="D2484" s="99">
        <v>1291.709961</v>
      </c>
      <c r="E2484" s="99">
        <v>1291.709961</v>
      </c>
      <c r="F2484" s="99">
        <v>1291.709961</v>
      </c>
      <c r="G2484" s="99">
        <v>0</v>
      </c>
    </row>
    <row r="2485" spans="1:7" x14ac:dyDescent="0.2">
      <c r="A2485" s="100">
        <v>35726</v>
      </c>
      <c r="B2485" s="99">
        <v>1267.9799800000001</v>
      </c>
      <c r="C2485" s="99">
        <v>1267.9799800000001</v>
      </c>
      <c r="D2485" s="99">
        <v>1267.9799800000001</v>
      </c>
      <c r="E2485" s="99">
        <v>1267.9799800000001</v>
      </c>
      <c r="F2485" s="99">
        <v>1267.9799800000001</v>
      </c>
      <c r="G2485" s="99">
        <v>0</v>
      </c>
    </row>
    <row r="2486" spans="1:7" x14ac:dyDescent="0.2">
      <c r="A2486" s="100">
        <v>35727</v>
      </c>
      <c r="B2486" s="99">
        <v>1255.910034</v>
      </c>
      <c r="C2486" s="99">
        <v>1255.910034</v>
      </c>
      <c r="D2486" s="99">
        <v>1255.910034</v>
      </c>
      <c r="E2486" s="99">
        <v>1255.910034</v>
      </c>
      <c r="F2486" s="99">
        <v>1255.910034</v>
      </c>
      <c r="G2486" s="99">
        <v>0</v>
      </c>
    </row>
    <row r="2487" spans="1:7" x14ac:dyDescent="0.2">
      <c r="A2487" s="100">
        <v>35730</v>
      </c>
      <c r="B2487" s="99">
        <v>1169.6899410000001</v>
      </c>
      <c r="C2487" s="99">
        <v>1169.6899410000001</v>
      </c>
      <c r="D2487" s="99">
        <v>1169.6899410000001</v>
      </c>
      <c r="E2487" s="99">
        <v>1169.6899410000001</v>
      </c>
      <c r="F2487" s="99">
        <v>1169.6899410000001</v>
      </c>
      <c r="G2487" s="99">
        <v>0</v>
      </c>
    </row>
    <row r="2488" spans="1:7" x14ac:dyDescent="0.2">
      <c r="A2488" s="100">
        <v>35731</v>
      </c>
      <c r="B2488" s="99">
        <v>1229.5200199999999</v>
      </c>
      <c r="C2488" s="99">
        <v>1229.5200199999999</v>
      </c>
      <c r="D2488" s="99">
        <v>1229.5200199999999</v>
      </c>
      <c r="E2488" s="99">
        <v>1229.5200199999999</v>
      </c>
      <c r="F2488" s="99">
        <v>1229.5200199999999</v>
      </c>
      <c r="G2488" s="99">
        <v>0</v>
      </c>
    </row>
    <row r="2489" spans="1:7" x14ac:dyDescent="0.2">
      <c r="A2489" s="100">
        <v>35732</v>
      </c>
      <c r="B2489" s="99">
        <v>1226.219971</v>
      </c>
      <c r="C2489" s="99">
        <v>1226.219971</v>
      </c>
      <c r="D2489" s="99">
        <v>1226.219971</v>
      </c>
      <c r="E2489" s="99">
        <v>1226.219971</v>
      </c>
      <c r="F2489" s="99">
        <v>1226.219971</v>
      </c>
      <c r="G2489" s="99">
        <v>0</v>
      </c>
    </row>
    <row r="2490" spans="1:7" x14ac:dyDescent="0.2">
      <c r="A2490" s="100">
        <v>35733</v>
      </c>
      <c r="B2490" s="99">
        <v>1205.790039</v>
      </c>
      <c r="C2490" s="99">
        <v>1205.790039</v>
      </c>
      <c r="D2490" s="99">
        <v>1205.790039</v>
      </c>
      <c r="E2490" s="99">
        <v>1205.790039</v>
      </c>
      <c r="F2490" s="99">
        <v>1205.790039</v>
      </c>
      <c r="G2490" s="99">
        <v>0</v>
      </c>
    </row>
    <row r="2491" spans="1:7" x14ac:dyDescent="0.2">
      <c r="A2491" s="100">
        <v>35734</v>
      </c>
      <c r="B2491" s="99">
        <v>1220.400024</v>
      </c>
      <c r="C2491" s="99">
        <v>1220.400024</v>
      </c>
      <c r="D2491" s="99">
        <v>1220.400024</v>
      </c>
      <c r="E2491" s="99">
        <v>1220.400024</v>
      </c>
      <c r="F2491" s="99">
        <v>1220.400024</v>
      </c>
      <c r="G2491" s="99">
        <v>0</v>
      </c>
    </row>
    <row r="2492" spans="1:7" x14ac:dyDescent="0.2">
      <c r="A2492" s="100">
        <v>35737</v>
      </c>
      <c r="B2492" s="99">
        <v>1252.959961</v>
      </c>
      <c r="C2492" s="99">
        <v>1252.959961</v>
      </c>
      <c r="D2492" s="99">
        <v>1252.959961</v>
      </c>
      <c r="E2492" s="99">
        <v>1252.959961</v>
      </c>
      <c r="F2492" s="99">
        <v>1252.959961</v>
      </c>
      <c r="G2492" s="99">
        <v>0</v>
      </c>
    </row>
    <row r="2493" spans="1:7" x14ac:dyDescent="0.2">
      <c r="A2493" s="100">
        <v>35738</v>
      </c>
      <c r="B2493" s="99">
        <v>1255.329956</v>
      </c>
      <c r="C2493" s="99">
        <v>1255.329956</v>
      </c>
      <c r="D2493" s="99">
        <v>1255.329956</v>
      </c>
      <c r="E2493" s="99">
        <v>1255.329956</v>
      </c>
      <c r="F2493" s="99">
        <v>1255.329956</v>
      </c>
      <c r="G2493" s="99">
        <v>0</v>
      </c>
    </row>
    <row r="2494" spans="1:7" x14ac:dyDescent="0.2">
      <c r="A2494" s="100">
        <v>35739</v>
      </c>
      <c r="B2494" s="99">
        <v>1258.1800539999999</v>
      </c>
      <c r="C2494" s="99">
        <v>1258.1800539999999</v>
      </c>
      <c r="D2494" s="99">
        <v>1258.1800539999999</v>
      </c>
      <c r="E2494" s="99">
        <v>1258.1800539999999</v>
      </c>
      <c r="F2494" s="99">
        <v>1258.1800539999999</v>
      </c>
      <c r="G2494" s="99">
        <v>0</v>
      </c>
    </row>
    <row r="2495" spans="1:7" x14ac:dyDescent="0.2">
      <c r="A2495" s="100">
        <v>35740</v>
      </c>
      <c r="B2495" s="99">
        <v>1251.969971</v>
      </c>
      <c r="C2495" s="99">
        <v>1251.969971</v>
      </c>
      <c r="D2495" s="99">
        <v>1251.969971</v>
      </c>
      <c r="E2495" s="99">
        <v>1251.969971</v>
      </c>
      <c r="F2495" s="99">
        <v>1251.969971</v>
      </c>
      <c r="G2495" s="99">
        <v>0</v>
      </c>
    </row>
    <row r="2496" spans="1:7" x14ac:dyDescent="0.2">
      <c r="A2496" s="100">
        <v>35741</v>
      </c>
      <c r="B2496" s="99">
        <v>1238.1999510000001</v>
      </c>
      <c r="C2496" s="99">
        <v>1238.1999510000001</v>
      </c>
      <c r="D2496" s="99">
        <v>1238.1999510000001</v>
      </c>
      <c r="E2496" s="99">
        <v>1238.1999510000001</v>
      </c>
      <c r="F2496" s="99">
        <v>1238.1999510000001</v>
      </c>
      <c r="G2496" s="99">
        <v>0</v>
      </c>
    </row>
    <row r="2497" spans="1:7" x14ac:dyDescent="0.2">
      <c r="A2497" s="100">
        <v>35744</v>
      </c>
      <c r="B2497" s="99">
        <v>1229.790039</v>
      </c>
      <c r="C2497" s="99">
        <v>1229.790039</v>
      </c>
      <c r="D2497" s="99">
        <v>1229.790039</v>
      </c>
      <c r="E2497" s="99">
        <v>1229.790039</v>
      </c>
      <c r="F2497" s="99">
        <v>1229.790039</v>
      </c>
      <c r="G2497" s="99">
        <v>0</v>
      </c>
    </row>
    <row r="2498" spans="1:7" x14ac:dyDescent="0.2">
      <c r="A2498" s="100">
        <v>35745</v>
      </c>
      <c r="B2498" s="99">
        <v>1233.329956</v>
      </c>
      <c r="C2498" s="99">
        <v>1233.329956</v>
      </c>
      <c r="D2498" s="99">
        <v>1233.329956</v>
      </c>
      <c r="E2498" s="99">
        <v>1233.329956</v>
      </c>
      <c r="F2498" s="99">
        <v>1233.329956</v>
      </c>
      <c r="G2498" s="99">
        <v>0</v>
      </c>
    </row>
    <row r="2499" spans="1:7" x14ac:dyDescent="0.2">
      <c r="A2499" s="100">
        <v>35746</v>
      </c>
      <c r="B2499" s="99">
        <v>1209.8199460000001</v>
      </c>
      <c r="C2499" s="99">
        <v>1209.8199460000001</v>
      </c>
      <c r="D2499" s="99">
        <v>1209.8199460000001</v>
      </c>
      <c r="E2499" s="99">
        <v>1209.8199460000001</v>
      </c>
      <c r="F2499" s="99">
        <v>1209.8199460000001</v>
      </c>
      <c r="G2499" s="99">
        <v>0</v>
      </c>
    </row>
    <row r="2500" spans="1:7" x14ac:dyDescent="0.2">
      <c r="A2500" s="100">
        <v>35747</v>
      </c>
      <c r="B2500" s="99">
        <v>1224.1999510000001</v>
      </c>
      <c r="C2500" s="99">
        <v>1224.1999510000001</v>
      </c>
      <c r="D2500" s="99">
        <v>1224.1999510000001</v>
      </c>
      <c r="E2500" s="99">
        <v>1224.1999510000001</v>
      </c>
      <c r="F2500" s="99">
        <v>1224.1999510000001</v>
      </c>
      <c r="G2500" s="99">
        <v>0</v>
      </c>
    </row>
    <row r="2501" spans="1:7" x14ac:dyDescent="0.2">
      <c r="A2501" s="100">
        <v>35748</v>
      </c>
      <c r="B2501" s="99">
        <v>1239.880005</v>
      </c>
      <c r="C2501" s="99">
        <v>1239.880005</v>
      </c>
      <c r="D2501" s="99">
        <v>1239.880005</v>
      </c>
      <c r="E2501" s="99">
        <v>1239.880005</v>
      </c>
      <c r="F2501" s="99">
        <v>1239.880005</v>
      </c>
      <c r="G2501" s="99">
        <v>0</v>
      </c>
    </row>
    <row r="2502" spans="1:7" x14ac:dyDescent="0.2">
      <c r="A2502" s="100">
        <v>35751</v>
      </c>
      <c r="B2502" s="99">
        <v>1263.76001</v>
      </c>
      <c r="C2502" s="99">
        <v>1263.76001</v>
      </c>
      <c r="D2502" s="99">
        <v>1263.76001</v>
      </c>
      <c r="E2502" s="99">
        <v>1263.76001</v>
      </c>
      <c r="F2502" s="99">
        <v>1263.76001</v>
      </c>
      <c r="G2502" s="99">
        <v>0</v>
      </c>
    </row>
    <row r="2503" spans="1:7" x14ac:dyDescent="0.2">
      <c r="A2503" s="100">
        <v>35752</v>
      </c>
      <c r="B2503" s="99">
        <v>1253.26001</v>
      </c>
      <c r="C2503" s="99">
        <v>1253.26001</v>
      </c>
      <c r="D2503" s="99">
        <v>1253.26001</v>
      </c>
      <c r="E2503" s="99">
        <v>1253.26001</v>
      </c>
      <c r="F2503" s="99">
        <v>1253.26001</v>
      </c>
      <c r="G2503" s="99">
        <v>0</v>
      </c>
    </row>
    <row r="2504" spans="1:7" x14ac:dyDescent="0.2">
      <c r="A2504" s="100">
        <v>35753</v>
      </c>
      <c r="B2504" s="99">
        <v>1261.9499510000001</v>
      </c>
      <c r="C2504" s="99">
        <v>1261.9499510000001</v>
      </c>
      <c r="D2504" s="99">
        <v>1261.9499510000001</v>
      </c>
      <c r="E2504" s="99">
        <v>1261.9499510000001</v>
      </c>
      <c r="F2504" s="99">
        <v>1261.9499510000001</v>
      </c>
      <c r="G2504" s="99">
        <v>0</v>
      </c>
    </row>
    <row r="2505" spans="1:7" x14ac:dyDescent="0.2">
      <c r="A2505" s="100">
        <v>35754</v>
      </c>
      <c r="B2505" s="99">
        <v>1281.1899410000001</v>
      </c>
      <c r="C2505" s="99">
        <v>1281.1899410000001</v>
      </c>
      <c r="D2505" s="99">
        <v>1281.1899410000001</v>
      </c>
      <c r="E2505" s="99">
        <v>1281.1899410000001</v>
      </c>
      <c r="F2505" s="99">
        <v>1281.1899410000001</v>
      </c>
      <c r="G2505" s="99">
        <v>0</v>
      </c>
    </row>
    <row r="2506" spans="1:7" x14ac:dyDescent="0.2">
      <c r="A2506" s="100">
        <v>35755</v>
      </c>
      <c r="B2506" s="99">
        <v>1286.6899410000001</v>
      </c>
      <c r="C2506" s="99">
        <v>1286.6899410000001</v>
      </c>
      <c r="D2506" s="99">
        <v>1286.6899410000001</v>
      </c>
      <c r="E2506" s="99">
        <v>1286.6899410000001</v>
      </c>
      <c r="F2506" s="99">
        <v>1286.6899410000001</v>
      </c>
      <c r="G2506" s="99">
        <v>0</v>
      </c>
    </row>
    <row r="2507" spans="1:7" x14ac:dyDescent="0.2">
      <c r="A2507" s="100">
        <v>35758</v>
      </c>
      <c r="B2507" s="99">
        <v>1264.790039</v>
      </c>
      <c r="C2507" s="99">
        <v>1264.790039</v>
      </c>
      <c r="D2507" s="99">
        <v>1264.790039</v>
      </c>
      <c r="E2507" s="99">
        <v>1264.790039</v>
      </c>
      <c r="F2507" s="99">
        <v>1264.790039</v>
      </c>
      <c r="G2507" s="99">
        <v>0</v>
      </c>
    </row>
    <row r="2508" spans="1:7" x14ac:dyDescent="0.2">
      <c r="A2508" s="100">
        <v>35759</v>
      </c>
      <c r="B2508" s="99">
        <v>1270.4799800000001</v>
      </c>
      <c r="C2508" s="99">
        <v>1270.4799800000001</v>
      </c>
      <c r="D2508" s="99">
        <v>1270.4799800000001</v>
      </c>
      <c r="E2508" s="99">
        <v>1270.4799800000001</v>
      </c>
      <c r="F2508" s="99">
        <v>1270.4799800000001</v>
      </c>
      <c r="G2508" s="99">
        <v>0</v>
      </c>
    </row>
    <row r="2509" spans="1:7" x14ac:dyDescent="0.2">
      <c r="A2509" s="100">
        <v>35760</v>
      </c>
      <c r="B2509" s="99">
        <v>1271.829956</v>
      </c>
      <c r="C2509" s="99">
        <v>1271.829956</v>
      </c>
      <c r="D2509" s="99">
        <v>1271.829956</v>
      </c>
      <c r="E2509" s="99">
        <v>1271.829956</v>
      </c>
      <c r="F2509" s="99">
        <v>1271.829956</v>
      </c>
      <c r="G2509" s="99">
        <v>0</v>
      </c>
    </row>
    <row r="2510" spans="1:7" x14ac:dyDescent="0.2">
      <c r="A2510" s="100">
        <v>35762</v>
      </c>
      <c r="B2510" s="99">
        <v>1276.8900149999999</v>
      </c>
      <c r="C2510" s="99">
        <v>1276.8900149999999</v>
      </c>
      <c r="D2510" s="99">
        <v>1276.8900149999999</v>
      </c>
      <c r="E2510" s="99">
        <v>1276.8900149999999</v>
      </c>
      <c r="F2510" s="99">
        <v>1276.8900149999999</v>
      </c>
      <c r="G2510" s="99">
        <v>0</v>
      </c>
    </row>
    <row r="2511" spans="1:7" x14ac:dyDescent="0.2">
      <c r="A2511" s="100">
        <v>35765</v>
      </c>
      <c r="B2511" s="99">
        <v>1302.8199460000001</v>
      </c>
      <c r="C2511" s="99">
        <v>1302.8199460000001</v>
      </c>
      <c r="D2511" s="99">
        <v>1302.8199460000001</v>
      </c>
      <c r="E2511" s="99">
        <v>1302.8199460000001</v>
      </c>
      <c r="F2511" s="99">
        <v>1302.8199460000001</v>
      </c>
      <c r="G2511" s="99">
        <v>0</v>
      </c>
    </row>
    <row r="2512" spans="1:7" x14ac:dyDescent="0.2">
      <c r="A2512" s="100">
        <v>35766</v>
      </c>
      <c r="B2512" s="99">
        <v>1298.6999510000001</v>
      </c>
      <c r="C2512" s="99">
        <v>1298.6999510000001</v>
      </c>
      <c r="D2512" s="99">
        <v>1298.6999510000001</v>
      </c>
      <c r="E2512" s="99">
        <v>1298.6999510000001</v>
      </c>
      <c r="F2512" s="99">
        <v>1298.6999510000001</v>
      </c>
      <c r="G2512" s="99">
        <v>0</v>
      </c>
    </row>
    <row r="2513" spans="1:7" x14ac:dyDescent="0.2">
      <c r="A2513" s="100">
        <v>35767</v>
      </c>
      <c r="B2513" s="99">
        <v>1305.839966</v>
      </c>
      <c r="C2513" s="99">
        <v>1305.839966</v>
      </c>
      <c r="D2513" s="99">
        <v>1305.839966</v>
      </c>
      <c r="E2513" s="99">
        <v>1305.839966</v>
      </c>
      <c r="F2513" s="99">
        <v>1305.839966</v>
      </c>
      <c r="G2513" s="99">
        <v>0</v>
      </c>
    </row>
    <row r="2514" spans="1:7" x14ac:dyDescent="0.2">
      <c r="A2514" s="100">
        <v>35768</v>
      </c>
      <c r="B2514" s="99">
        <v>1300.9799800000001</v>
      </c>
      <c r="C2514" s="99">
        <v>1300.9799800000001</v>
      </c>
      <c r="D2514" s="99">
        <v>1300.9799800000001</v>
      </c>
      <c r="E2514" s="99">
        <v>1300.9799800000001</v>
      </c>
      <c r="F2514" s="99">
        <v>1300.9799800000001</v>
      </c>
      <c r="G2514" s="99">
        <v>0</v>
      </c>
    </row>
    <row r="2515" spans="1:7" x14ac:dyDescent="0.2">
      <c r="A2515" s="100">
        <v>35769</v>
      </c>
      <c r="B2515" s="99">
        <v>1315.280029</v>
      </c>
      <c r="C2515" s="99">
        <v>1315.280029</v>
      </c>
      <c r="D2515" s="99">
        <v>1315.280029</v>
      </c>
      <c r="E2515" s="99">
        <v>1315.280029</v>
      </c>
      <c r="F2515" s="99">
        <v>1315.280029</v>
      </c>
      <c r="G2515" s="99">
        <v>0</v>
      </c>
    </row>
    <row r="2516" spans="1:7" x14ac:dyDescent="0.2">
      <c r="A2516" s="100">
        <v>35772</v>
      </c>
      <c r="B2516" s="99">
        <v>1313.469971</v>
      </c>
      <c r="C2516" s="99">
        <v>1313.469971</v>
      </c>
      <c r="D2516" s="99">
        <v>1313.469971</v>
      </c>
      <c r="E2516" s="99">
        <v>1313.469971</v>
      </c>
      <c r="F2516" s="99">
        <v>1313.469971</v>
      </c>
      <c r="G2516" s="99">
        <v>0</v>
      </c>
    </row>
    <row r="2517" spans="1:7" x14ac:dyDescent="0.2">
      <c r="A2517" s="100">
        <v>35773</v>
      </c>
      <c r="B2517" s="99">
        <v>1304.660034</v>
      </c>
      <c r="C2517" s="99">
        <v>1304.660034</v>
      </c>
      <c r="D2517" s="99">
        <v>1304.660034</v>
      </c>
      <c r="E2517" s="99">
        <v>1304.660034</v>
      </c>
      <c r="F2517" s="99">
        <v>1304.660034</v>
      </c>
      <c r="G2517" s="99">
        <v>0</v>
      </c>
    </row>
    <row r="2518" spans="1:7" x14ac:dyDescent="0.2">
      <c r="A2518" s="100">
        <v>35774</v>
      </c>
      <c r="B2518" s="99">
        <v>1296.73999</v>
      </c>
      <c r="C2518" s="99">
        <v>1296.73999</v>
      </c>
      <c r="D2518" s="99">
        <v>1296.73999</v>
      </c>
      <c r="E2518" s="99">
        <v>1296.73999</v>
      </c>
      <c r="F2518" s="99">
        <v>1296.73999</v>
      </c>
      <c r="G2518" s="99">
        <v>0</v>
      </c>
    </row>
    <row r="2519" spans="1:7" x14ac:dyDescent="0.2">
      <c r="A2519" s="100">
        <v>35775</v>
      </c>
      <c r="B2519" s="99">
        <v>1277.219971</v>
      </c>
      <c r="C2519" s="99">
        <v>1277.219971</v>
      </c>
      <c r="D2519" s="99">
        <v>1277.219971</v>
      </c>
      <c r="E2519" s="99">
        <v>1277.219971</v>
      </c>
      <c r="F2519" s="99">
        <v>1277.219971</v>
      </c>
      <c r="G2519" s="99">
        <v>0</v>
      </c>
    </row>
    <row r="2520" spans="1:7" x14ac:dyDescent="0.2">
      <c r="A2520" s="100">
        <v>35776</v>
      </c>
      <c r="B2520" s="99">
        <v>1275.160034</v>
      </c>
      <c r="C2520" s="99">
        <v>1275.160034</v>
      </c>
      <c r="D2520" s="99">
        <v>1275.160034</v>
      </c>
      <c r="E2520" s="99">
        <v>1275.160034</v>
      </c>
      <c r="F2520" s="99">
        <v>1275.160034</v>
      </c>
      <c r="G2520" s="99">
        <v>0</v>
      </c>
    </row>
    <row r="2521" spans="1:7" x14ac:dyDescent="0.2">
      <c r="A2521" s="100">
        <v>35779</v>
      </c>
      <c r="B2521" s="99">
        <v>1288.5600589999999</v>
      </c>
      <c r="C2521" s="99">
        <v>1288.5600589999999</v>
      </c>
      <c r="D2521" s="99">
        <v>1288.5600589999999</v>
      </c>
      <c r="E2521" s="99">
        <v>1288.5600589999999</v>
      </c>
      <c r="F2521" s="99">
        <v>1288.5600589999999</v>
      </c>
      <c r="G2521" s="99">
        <v>0</v>
      </c>
    </row>
    <row r="2522" spans="1:7" x14ac:dyDescent="0.2">
      <c r="A2522" s="100">
        <v>35780</v>
      </c>
      <c r="B2522" s="99">
        <v>1294.780029</v>
      </c>
      <c r="C2522" s="99">
        <v>1294.780029</v>
      </c>
      <c r="D2522" s="99">
        <v>1294.780029</v>
      </c>
      <c r="E2522" s="99">
        <v>1294.780029</v>
      </c>
      <c r="F2522" s="99">
        <v>1294.780029</v>
      </c>
      <c r="G2522" s="99">
        <v>0</v>
      </c>
    </row>
    <row r="2523" spans="1:7" x14ac:dyDescent="0.2">
      <c r="A2523" s="100">
        <v>35781</v>
      </c>
      <c r="B2523" s="99">
        <v>1291.5200199999999</v>
      </c>
      <c r="C2523" s="99">
        <v>1291.5200199999999</v>
      </c>
      <c r="D2523" s="99">
        <v>1291.5200199999999</v>
      </c>
      <c r="E2523" s="99">
        <v>1291.5200199999999</v>
      </c>
      <c r="F2523" s="99">
        <v>1291.5200199999999</v>
      </c>
      <c r="G2523" s="99">
        <v>0</v>
      </c>
    </row>
    <row r="2524" spans="1:7" x14ac:dyDescent="0.2">
      <c r="A2524" s="100">
        <v>35782</v>
      </c>
      <c r="B2524" s="99">
        <v>1277.8900149999999</v>
      </c>
      <c r="C2524" s="99">
        <v>1277.8900149999999</v>
      </c>
      <c r="D2524" s="99">
        <v>1277.8900149999999</v>
      </c>
      <c r="E2524" s="99">
        <v>1277.8900149999999</v>
      </c>
      <c r="F2524" s="99">
        <v>1277.8900149999999</v>
      </c>
      <c r="G2524" s="99">
        <v>0</v>
      </c>
    </row>
    <row r="2525" spans="1:7" x14ac:dyDescent="0.2">
      <c r="A2525" s="100">
        <v>35783</v>
      </c>
      <c r="B2525" s="99">
        <v>1266.5</v>
      </c>
      <c r="C2525" s="99">
        <v>1266.5</v>
      </c>
      <c r="D2525" s="99">
        <v>1266.5</v>
      </c>
      <c r="E2525" s="99">
        <v>1266.5</v>
      </c>
      <c r="F2525" s="99">
        <v>1266.5</v>
      </c>
      <c r="G2525" s="99">
        <v>0</v>
      </c>
    </row>
    <row r="2526" spans="1:7" x14ac:dyDescent="0.2">
      <c r="A2526" s="100">
        <v>35786</v>
      </c>
      <c r="B2526" s="99">
        <v>1275.780029</v>
      </c>
      <c r="C2526" s="99">
        <v>1275.780029</v>
      </c>
      <c r="D2526" s="99">
        <v>1275.780029</v>
      </c>
      <c r="E2526" s="99">
        <v>1275.780029</v>
      </c>
      <c r="F2526" s="99">
        <v>1275.780029</v>
      </c>
      <c r="G2526" s="99">
        <v>0</v>
      </c>
    </row>
    <row r="2527" spans="1:7" x14ac:dyDescent="0.2">
      <c r="A2527" s="100">
        <v>35787</v>
      </c>
      <c r="B2527" s="99">
        <v>1256.3199460000001</v>
      </c>
      <c r="C2527" s="99">
        <v>1256.3199460000001</v>
      </c>
      <c r="D2527" s="99">
        <v>1256.3199460000001</v>
      </c>
      <c r="E2527" s="99">
        <v>1256.3199460000001</v>
      </c>
      <c r="F2527" s="99">
        <v>1256.3199460000001</v>
      </c>
      <c r="G2527" s="99">
        <v>0</v>
      </c>
    </row>
    <row r="2528" spans="1:7" x14ac:dyDescent="0.2">
      <c r="A2528" s="100">
        <v>35788</v>
      </c>
      <c r="B2528" s="99">
        <v>1247.75</v>
      </c>
      <c r="C2528" s="99">
        <v>1247.75</v>
      </c>
      <c r="D2528" s="99">
        <v>1247.75</v>
      </c>
      <c r="E2528" s="99">
        <v>1247.75</v>
      </c>
      <c r="F2528" s="99">
        <v>1247.75</v>
      </c>
      <c r="G2528" s="99">
        <v>0</v>
      </c>
    </row>
    <row r="2529" spans="1:7" x14ac:dyDescent="0.2">
      <c r="A2529" s="100">
        <v>35790</v>
      </c>
      <c r="B2529" s="99">
        <v>1252.790039</v>
      </c>
      <c r="C2529" s="99">
        <v>1252.790039</v>
      </c>
      <c r="D2529" s="99">
        <v>1252.790039</v>
      </c>
      <c r="E2529" s="99">
        <v>1252.790039</v>
      </c>
      <c r="F2529" s="99">
        <v>1252.790039</v>
      </c>
      <c r="G2529" s="99">
        <v>0</v>
      </c>
    </row>
    <row r="2530" spans="1:7" x14ac:dyDescent="0.2">
      <c r="A2530" s="100">
        <v>35793</v>
      </c>
      <c r="B2530" s="99">
        <v>1275.8100589999999</v>
      </c>
      <c r="C2530" s="99">
        <v>1275.8100589999999</v>
      </c>
      <c r="D2530" s="99">
        <v>1275.8100589999999</v>
      </c>
      <c r="E2530" s="99">
        <v>1275.8100589999999</v>
      </c>
      <c r="F2530" s="99">
        <v>1275.8100589999999</v>
      </c>
      <c r="G2530" s="99">
        <v>0</v>
      </c>
    </row>
    <row r="2531" spans="1:7" x14ac:dyDescent="0.2">
      <c r="A2531" s="100">
        <v>35794</v>
      </c>
      <c r="B2531" s="99">
        <v>1299.339966</v>
      </c>
      <c r="C2531" s="99">
        <v>1299.339966</v>
      </c>
      <c r="D2531" s="99">
        <v>1299.339966</v>
      </c>
      <c r="E2531" s="99">
        <v>1299.339966</v>
      </c>
      <c r="F2531" s="99">
        <v>1299.339966</v>
      </c>
      <c r="G2531" s="99">
        <v>0</v>
      </c>
    </row>
    <row r="2532" spans="1:7" x14ac:dyDescent="0.2">
      <c r="A2532" s="100">
        <v>35795</v>
      </c>
      <c r="B2532" s="99">
        <v>1298.8199460000001</v>
      </c>
      <c r="C2532" s="99">
        <v>1298.8199460000001</v>
      </c>
      <c r="D2532" s="99">
        <v>1298.8199460000001</v>
      </c>
      <c r="E2532" s="99">
        <v>1298.8199460000001</v>
      </c>
      <c r="F2532" s="99">
        <v>1298.8199460000001</v>
      </c>
      <c r="G2532" s="99">
        <v>0</v>
      </c>
    </row>
    <row r="2533" spans="1:7" x14ac:dyDescent="0.2">
      <c r="A2533" s="100">
        <v>35797</v>
      </c>
      <c r="B2533" s="99">
        <v>1305.040039</v>
      </c>
      <c r="C2533" s="99">
        <v>1305.040039</v>
      </c>
      <c r="D2533" s="99">
        <v>1305.040039</v>
      </c>
      <c r="E2533" s="99">
        <v>1305.040039</v>
      </c>
      <c r="F2533" s="99">
        <v>1305.040039</v>
      </c>
      <c r="G2533" s="99">
        <v>0</v>
      </c>
    </row>
    <row r="2534" spans="1:7" x14ac:dyDescent="0.2">
      <c r="A2534" s="100">
        <v>35800</v>
      </c>
      <c r="B2534" s="99">
        <v>1307.780029</v>
      </c>
      <c r="C2534" s="99">
        <v>1307.780029</v>
      </c>
      <c r="D2534" s="99">
        <v>1307.780029</v>
      </c>
      <c r="E2534" s="99">
        <v>1307.780029</v>
      </c>
      <c r="F2534" s="99">
        <v>1307.780029</v>
      </c>
      <c r="G2534" s="99">
        <v>0</v>
      </c>
    </row>
    <row r="2535" spans="1:7" x14ac:dyDescent="0.2">
      <c r="A2535" s="100">
        <v>35801</v>
      </c>
      <c r="B2535" s="99">
        <v>1293.8000489999999</v>
      </c>
      <c r="C2535" s="99">
        <v>1293.8000489999999</v>
      </c>
      <c r="D2535" s="99">
        <v>1293.8000489999999</v>
      </c>
      <c r="E2535" s="99">
        <v>1293.8000489999999</v>
      </c>
      <c r="F2535" s="99">
        <v>1293.8000489999999</v>
      </c>
      <c r="G2535" s="99">
        <v>0</v>
      </c>
    </row>
    <row r="2536" spans="1:7" x14ac:dyDescent="0.2">
      <c r="A2536" s="100">
        <v>35802</v>
      </c>
      <c r="B2536" s="99">
        <v>1290.660034</v>
      </c>
      <c r="C2536" s="99">
        <v>1290.660034</v>
      </c>
      <c r="D2536" s="99">
        <v>1290.660034</v>
      </c>
      <c r="E2536" s="99">
        <v>1290.660034</v>
      </c>
      <c r="F2536" s="99">
        <v>1290.660034</v>
      </c>
      <c r="G2536" s="99">
        <v>0</v>
      </c>
    </row>
    <row r="2537" spans="1:7" x14ac:dyDescent="0.2">
      <c r="A2537" s="100">
        <v>35803</v>
      </c>
      <c r="B2537" s="99">
        <v>1280.0699460000001</v>
      </c>
      <c r="C2537" s="99">
        <v>1280.0699460000001</v>
      </c>
      <c r="D2537" s="99">
        <v>1280.0699460000001</v>
      </c>
      <c r="E2537" s="99">
        <v>1280.0699460000001</v>
      </c>
      <c r="F2537" s="99">
        <v>1280.0699460000001</v>
      </c>
      <c r="G2537" s="99">
        <v>0</v>
      </c>
    </row>
    <row r="2538" spans="1:7" x14ac:dyDescent="0.2">
      <c r="A2538" s="100">
        <v>35804</v>
      </c>
      <c r="B2538" s="99">
        <v>1242.099976</v>
      </c>
      <c r="C2538" s="99">
        <v>1242.099976</v>
      </c>
      <c r="D2538" s="99">
        <v>1242.099976</v>
      </c>
      <c r="E2538" s="99">
        <v>1242.099976</v>
      </c>
      <c r="F2538" s="99">
        <v>1242.099976</v>
      </c>
      <c r="G2538" s="99">
        <v>0</v>
      </c>
    </row>
    <row r="2539" spans="1:7" x14ac:dyDescent="0.2">
      <c r="A2539" s="100">
        <v>35807</v>
      </c>
      <c r="B2539" s="99">
        <v>1257.530029</v>
      </c>
      <c r="C2539" s="99">
        <v>1257.530029</v>
      </c>
      <c r="D2539" s="99">
        <v>1257.530029</v>
      </c>
      <c r="E2539" s="99">
        <v>1257.530029</v>
      </c>
      <c r="F2539" s="99">
        <v>1257.530029</v>
      </c>
      <c r="G2539" s="99">
        <v>0</v>
      </c>
    </row>
    <row r="2540" spans="1:7" x14ac:dyDescent="0.2">
      <c r="A2540" s="100">
        <v>35808</v>
      </c>
      <c r="B2540" s="99">
        <v>1274.869995</v>
      </c>
      <c r="C2540" s="99">
        <v>1274.869995</v>
      </c>
      <c r="D2540" s="99">
        <v>1274.869995</v>
      </c>
      <c r="E2540" s="99">
        <v>1274.869995</v>
      </c>
      <c r="F2540" s="99">
        <v>1274.869995</v>
      </c>
      <c r="G2540" s="99">
        <v>0</v>
      </c>
    </row>
    <row r="2541" spans="1:7" x14ac:dyDescent="0.2">
      <c r="A2541" s="100">
        <v>35809</v>
      </c>
      <c r="B2541" s="99">
        <v>1282.709961</v>
      </c>
      <c r="C2541" s="99">
        <v>1282.709961</v>
      </c>
      <c r="D2541" s="99">
        <v>1282.709961</v>
      </c>
      <c r="E2541" s="99">
        <v>1282.709961</v>
      </c>
      <c r="F2541" s="99">
        <v>1282.709961</v>
      </c>
      <c r="G2541" s="99">
        <v>0</v>
      </c>
    </row>
    <row r="2542" spans="1:7" x14ac:dyDescent="0.2">
      <c r="A2542" s="100">
        <v>35810</v>
      </c>
      <c r="B2542" s="99">
        <v>1273.099976</v>
      </c>
      <c r="C2542" s="99">
        <v>1273.099976</v>
      </c>
      <c r="D2542" s="99">
        <v>1273.099976</v>
      </c>
      <c r="E2542" s="99">
        <v>1273.099976</v>
      </c>
      <c r="F2542" s="99">
        <v>1273.099976</v>
      </c>
      <c r="G2542" s="99">
        <v>0</v>
      </c>
    </row>
    <row r="2543" spans="1:7" x14ac:dyDescent="0.2">
      <c r="A2543" s="100">
        <v>35811</v>
      </c>
      <c r="B2543" s="99">
        <v>1287.530029</v>
      </c>
      <c r="C2543" s="99">
        <v>1287.530029</v>
      </c>
      <c r="D2543" s="99">
        <v>1287.530029</v>
      </c>
      <c r="E2543" s="99">
        <v>1287.530029</v>
      </c>
      <c r="F2543" s="99">
        <v>1287.530029</v>
      </c>
      <c r="G2543" s="99">
        <v>0</v>
      </c>
    </row>
    <row r="2544" spans="1:7" x14ac:dyDescent="0.2">
      <c r="A2544" s="100">
        <v>35815</v>
      </c>
      <c r="B2544" s="99">
        <v>1310.4300539999999</v>
      </c>
      <c r="C2544" s="99">
        <v>1310.4300539999999</v>
      </c>
      <c r="D2544" s="99">
        <v>1310.4300539999999</v>
      </c>
      <c r="E2544" s="99">
        <v>1310.4300539999999</v>
      </c>
      <c r="F2544" s="99">
        <v>1310.4300539999999</v>
      </c>
      <c r="G2544" s="99">
        <v>0</v>
      </c>
    </row>
    <row r="2545" spans="1:7" x14ac:dyDescent="0.2">
      <c r="A2545" s="100">
        <v>35816</v>
      </c>
      <c r="B2545" s="99">
        <v>1300.079956</v>
      </c>
      <c r="C2545" s="99">
        <v>1300.079956</v>
      </c>
      <c r="D2545" s="99">
        <v>1300.079956</v>
      </c>
      <c r="E2545" s="99">
        <v>1300.079956</v>
      </c>
      <c r="F2545" s="99">
        <v>1300.079956</v>
      </c>
      <c r="G2545" s="99">
        <v>0</v>
      </c>
    </row>
    <row r="2546" spans="1:7" x14ac:dyDescent="0.2">
      <c r="A2546" s="100">
        <v>35817</v>
      </c>
      <c r="B2546" s="99">
        <v>1289.6800539999999</v>
      </c>
      <c r="C2546" s="99">
        <v>1289.6800539999999</v>
      </c>
      <c r="D2546" s="99">
        <v>1289.6800539999999</v>
      </c>
      <c r="E2546" s="99">
        <v>1289.6800539999999</v>
      </c>
      <c r="F2546" s="99">
        <v>1289.6800539999999</v>
      </c>
      <c r="G2546" s="99">
        <v>0</v>
      </c>
    </row>
    <row r="2547" spans="1:7" x14ac:dyDescent="0.2">
      <c r="A2547" s="100">
        <v>35818</v>
      </c>
      <c r="B2547" s="99">
        <v>1282.400024</v>
      </c>
      <c r="C2547" s="99">
        <v>1282.400024</v>
      </c>
      <c r="D2547" s="99">
        <v>1282.400024</v>
      </c>
      <c r="E2547" s="99">
        <v>1282.400024</v>
      </c>
      <c r="F2547" s="99">
        <v>1282.400024</v>
      </c>
      <c r="G2547" s="99">
        <v>0</v>
      </c>
    </row>
    <row r="2548" spans="1:7" x14ac:dyDescent="0.2">
      <c r="A2548" s="100">
        <v>35821</v>
      </c>
      <c r="B2548" s="99">
        <v>1281.540039</v>
      </c>
      <c r="C2548" s="99">
        <v>1281.540039</v>
      </c>
      <c r="D2548" s="99">
        <v>1281.540039</v>
      </c>
      <c r="E2548" s="99">
        <v>1281.540039</v>
      </c>
      <c r="F2548" s="99">
        <v>1281.540039</v>
      </c>
      <c r="G2548" s="99">
        <v>0</v>
      </c>
    </row>
    <row r="2549" spans="1:7" x14ac:dyDescent="0.2">
      <c r="A2549" s="100">
        <v>35822</v>
      </c>
      <c r="B2549" s="99">
        <v>1297.6999510000001</v>
      </c>
      <c r="C2549" s="99">
        <v>1297.6999510000001</v>
      </c>
      <c r="D2549" s="99">
        <v>1297.6999510000001</v>
      </c>
      <c r="E2549" s="99">
        <v>1297.6999510000001</v>
      </c>
      <c r="F2549" s="99">
        <v>1297.6999510000001</v>
      </c>
      <c r="G2549" s="99">
        <v>0</v>
      </c>
    </row>
    <row r="2550" spans="1:7" x14ac:dyDescent="0.2">
      <c r="A2550" s="100">
        <v>35823</v>
      </c>
      <c r="B2550" s="99">
        <v>1309.3100589999999</v>
      </c>
      <c r="C2550" s="99">
        <v>1309.3100589999999</v>
      </c>
      <c r="D2550" s="99">
        <v>1309.3100589999999</v>
      </c>
      <c r="E2550" s="99">
        <v>1309.3100589999999</v>
      </c>
      <c r="F2550" s="99">
        <v>1309.3100589999999</v>
      </c>
      <c r="G2550" s="99">
        <v>0</v>
      </c>
    </row>
    <row r="2551" spans="1:7" x14ac:dyDescent="0.2">
      <c r="A2551" s="100">
        <v>35824</v>
      </c>
      <c r="B2551" s="99">
        <v>1320.160034</v>
      </c>
      <c r="C2551" s="99">
        <v>1320.160034</v>
      </c>
      <c r="D2551" s="99">
        <v>1320.160034</v>
      </c>
      <c r="E2551" s="99">
        <v>1320.160034</v>
      </c>
      <c r="F2551" s="99">
        <v>1320.160034</v>
      </c>
      <c r="G2551" s="99">
        <v>0</v>
      </c>
    </row>
    <row r="2552" spans="1:7" x14ac:dyDescent="0.2">
      <c r="A2552" s="100">
        <v>35825</v>
      </c>
      <c r="B2552" s="99">
        <v>1313.1899410000001</v>
      </c>
      <c r="C2552" s="99">
        <v>1313.1899410000001</v>
      </c>
      <c r="D2552" s="99">
        <v>1313.1899410000001</v>
      </c>
      <c r="E2552" s="99">
        <v>1313.1899410000001</v>
      </c>
      <c r="F2552" s="99">
        <v>1313.1899410000001</v>
      </c>
      <c r="G2552" s="99">
        <v>0</v>
      </c>
    </row>
    <row r="2553" spans="1:7" x14ac:dyDescent="0.2">
      <c r="A2553" s="100">
        <v>35828</v>
      </c>
      <c r="B2553" s="99">
        <v>1341.3199460000001</v>
      </c>
      <c r="C2553" s="99">
        <v>1341.3199460000001</v>
      </c>
      <c r="D2553" s="99">
        <v>1341.3199460000001</v>
      </c>
      <c r="E2553" s="99">
        <v>1341.3199460000001</v>
      </c>
      <c r="F2553" s="99">
        <v>1341.3199460000001</v>
      </c>
      <c r="G2553" s="99">
        <v>0</v>
      </c>
    </row>
    <row r="2554" spans="1:7" x14ac:dyDescent="0.2">
      <c r="A2554" s="100">
        <v>35829</v>
      </c>
      <c r="B2554" s="99">
        <v>1347.719971</v>
      </c>
      <c r="C2554" s="99">
        <v>1347.719971</v>
      </c>
      <c r="D2554" s="99">
        <v>1347.719971</v>
      </c>
      <c r="E2554" s="99">
        <v>1347.719971</v>
      </c>
      <c r="F2554" s="99">
        <v>1347.719971</v>
      </c>
      <c r="G2554" s="99">
        <v>0</v>
      </c>
    </row>
    <row r="2555" spans="1:7" x14ac:dyDescent="0.2">
      <c r="A2555" s="100">
        <v>35830</v>
      </c>
      <c r="B2555" s="99">
        <v>1349.1099850000001</v>
      </c>
      <c r="C2555" s="99">
        <v>1349.1099850000001</v>
      </c>
      <c r="D2555" s="99">
        <v>1349.1099850000001</v>
      </c>
      <c r="E2555" s="99">
        <v>1349.1099850000001</v>
      </c>
      <c r="F2555" s="99">
        <v>1349.1099850000001</v>
      </c>
      <c r="G2555" s="99">
        <v>0</v>
      </c>
    </row>
    <row r="2556" spans="1:7" x14ac:dyDescent="0.2">
      <c r="A2556" s="100">
        <v>35831</v>
      </c>
      <c r="B2556" s="99">
        <v>1344.7700199999999</v>
      </c>
      <c r="C2556" s="99">
        <v>1344.7700199999999</v>
      </c>
      <c r="D2556" s="99">
        <v>1344.7700199999999</v>
      </c>
      <c r="E2556" s="99">
        <v>1344.7700199999999</v>
      </c>
      <c r="F2556" s="99">
        <v>1344.7700199999999</v>
      </c>
      <c r="G2556" s="99">
        <v>0</v>
      </c>
    </row>
    <row r="2557" spans="1:7" x14ac:dyDescent="0.2">
      <c r="A2557" s="100">
        <v>35832</v>
      </c>
      <c r="B2557" s="99">
        <v>1356.959961</v>
      </c>
      <c r="C2557" s="99">
        <v>1356.959961</v>
      </c>
      <c r="D2557" s="99">
        <v>1356.959961</v>
      </c>
      <c r="E2557" s="99">
        <v>1356.959961</v>
      </c>
      <c r="F2557" s="99">
        <v>1356.959961</v>
      </c>
      <c r="G2557" s="99">
        <v>0</v>
      </c>
    </row>
    <row r="2558" spans="1:7" x14ac:dyDescent="0.2">
      <c r="A2558" s="100">
        <v>35835</v>
      </c>
      <c r="B2558" s="99">
        <v>1354.75</v>
      </c>
      <c r="C2558" s="99">
        <v>1354.75</v>
      </c>
      <c r="D2558" s="99">
        <v>1354.75</v>
      </c>
      <c r="E2558" s="99">
        <v>1354.75</v>
      </c>
      <c r="F2558" s="99">
        <v>1354.75</v>
      </c>
      <c r="G2558" s="99">
        <v>0</v>
      </c>
    </row>
    <row r="2559" spans="1:7" x14ac:dyDescent="0.2">
      <c r="A2559" s="100">
        <v>35836</v>
      </c>
      <c r="B2559" s="99">
        <v>1365.849976</v>
      </c>
      <c r="C2559" s="99">
        <v>1365.849976</v>
      </c>
      <c r="D2559" s="99">
        <v>1365.849976</v>
      </c>
      <c r="E2559" s="99">
        <v>1365.849976</v>
      </c>
      <c r="F2559" s="99">
        <v>1365.849976</v>
      </c>
      <c r="G2559" s="99">
        <v>0</v>
      </c>
    </row>
    <row r="2560" spans="1:7" x14ac:dyDescent="0.2">
      <c r="A2560" s="100">
        <v>35837</v>
      </c>
      <c r="B2560" s="99">
        <v>1367.48999</v>
      </c>
      <c r="C2560" s="99">
        <v>1367.48999</v>
      </c>
      <c r="D2560" s="99">
        <v>1367.48999</v>
      </c>
      <c r="E2560" s="99">
        <v>1367.48999</v>
      </c>
      <c r="F2560" s="99">
        <v>1367.48999</v>
      </c>
      <c r="G2560" s="99">
        <v>0</v>
      </c>
    </row>
    <row r="2561" spans="1:7" x14ac:dyDescent="0.2">
      <c r="A2561" s="100">
        <v>35838</v>
      </c>
      <c r="B2561" s="99">
        <v>1373.160034</v>
      </c>
      <c r="C2561" s="99">
        <v>1373.160034</v>
      </c>
      <c r="D2561" s="99">
        <v>1373.160034</v>
      </c>
      <c r="E2561" s="99">
        <v>1373.160034</v>
      </c>
      <c r="F2561" s="99">
        <v>1373.160034</v>
      </c>
      <c r="G2561" s="99">
        <v>0</v>
      </c>
    </row>
    <row r="2562" spans="1:7" x14ac:dyDescent="0.2">
      <c r="A2562" s="100">
        <v>35839</v>
      </c>
      <c r="B2562" s="99">
        <v>1367.7700199999999</v>
      </c>
      <c r="C2562" s="99">
        <v>1367.7700199999999</v>
      </c>
      <c r="D2562" s="99">
        <v>1367.7700199999999</v>
      </c>
      <c r="E2562" s="99">
        <v>1367.7700199999999</v>
      </c>
      <c r="F2562" s="99">
        <v>1367.7700199999999</v>
      </c>
      <c r="G2562" s="99">
        <v>0</v>
      </c>
    </row>
    <row r="2563" spans="1:7" x14ac:dyDescent="0.2">
      <c r="A2563" s="100">
        <v>35843</v>
      </c>
      <c r="B2563" s="99">
        <v>1371.410034</v>
      </c>
      <c r="C2563" s="99">
        <v>1371.410034</v>
      </c>
      <c r="D2563" s="99">
        <v>1371.410034</v>
      </c>
      <c r="E2563" s="99">
        <v>1371.410034</v>
      </c>
      <c r="F2563" s="99">
        <v>1371.410034</v>
      </c>
      <c r="G2563" s="99">
        <v>0</v>
      </c>
    </row>
    <row r="2564" spans="1:7" x14ac:dyDescent="0.2">
      <c r="A2564" s="100">
        <v>35844</v>
      </c>
      <c r="B2564" s="99">
        <v>1384.23999</v>
      </c>
      <c r="C2564" s="99">
        <v>1384.23999</v>
      </c>
      <c r="D2564" s="99">
        <v>1384.23999</v>
      </c>
      <c r="E2564" s="99">
        <v>1384.23999</v>
      </c>
      <c r="F2564" s="99">
        <v>1384.23999</v>
      </c>
      <c r="G2564" s="99">
        <v>0</v>
      </c>
    </row>
    <row r="2565" spans="1:7" x14ac:dyDescent="0.2">
      <c r="A2565" s="100">
        <v>35845</v>
      </c>
      <c r="B2565" s="99">
        <v>1379.1899410000001</v>
      </c>
      <c r="C2565" s="99">
        <v>1379.1899410000001</v>
      </c>
      <c r="D2565" s="99">
        <v>1379.1899410000001</v>
      </c>
      <c r="E2565" s="99">
        <v>1379.1899410000001</v>
      </c>
      <c r="F2565" s="99">
        <v>1379.1899410000001</v>
      </c>
      <c r="G2565" s="99">
        <v>0</v>
      </c>
    </row>
    <row r="2566" spans="1:7" x14ac:dyDescent="0.2">
      <c r="A2566" s="100">
        <v>35846</v>
      </c>
      <c r="B2566" s="99">
        <v>1387.160034</v>
      </c>
      <c r="C2566" s="99">
        <v>1387.160034</v>
      </c>
      <c r="D2566" s="99">
        <v>1387.160034</v>
      </c>
      <c r="E2566" s="99">
        <v>1387.160034</v>
      </c>
      <c r="F2566" s="99">
        <v>1387.160034</v>
      </c>
      <c r="G2566" s="99">
        <v>0</v>
      </c>
    </row>
    <row r="2567" spans="1:7" x14ac:dyDescent="0.2">
      <c r="A2567" s="100">
        <v>35849</v>
      </c>
      <c r="B2567" s="99">
        <v>1392.459961</v>
      </c>
      <c r="C2567" s="99">
        <v>1392.459961</v>
      </c>
      <c r="D2567" s="99">
        <v>1392.459961</v>
      </c>
      <c r="E2567" s="99">
        <v>1392.459961</v>
      </c>
      <c r="F2567" s="99">
        <v>1392.459961</v>
      </c>
      <c r="G2567" s="99">
        <v>0</v>
      </c>
    </row>
    <row r="2568" spans="1:7" x14ac:dyDescent="0.2">
      <c r="A2568" s="100">
        <v>35850</v>
      </c>
      <c r="B2568" s="99">
        <v>1382.290039</v>
      </c>
      <c r="C2568" s="99">
        <v>1382.290039</v>
      </c>
      <c r="D2568" s="99">
        <v>1382.290039</v>
      </c>
      <c r="E2568" s="99">
        <v>1382.290039</v>
      </c>
      <c r="F2568" s="99">
        <v>1382.290039</v>
      </c>
      <c r="G2568" s="99">
        <v>0</v>
      </c>
    </row>
    <row r="2569" spans="1:7" x14ac:dyDescent="0.2">
      <c r="A2569" s="100">
        <v>35851</v>
      </c>
      <c r="B2569" s="99">
        <v>1399.040039</v>
      </c>
      <c r="C2569" s="99">
        <v>1399.040039</v>
      </c>
      <c r="D2569" s="99">
        <v>1399.040039</v>
      </c>
      <c r="E2569" s="99">
        <v>1399.040039</v>
      </c>
      <c r="F2569" s="99">
        <v>1399.040039</v>
      </c>
      <c r="G2569" s="99">
        <v>0</v>
      </c>
    </row>
    <row r="2570" spans="1:7" x14ac:dyDescent="0.2">
      <c r="A2570" s="100">
        <v>35852</v>
      </c>
      <c r="B2570" s="99">
        <v>1406.9499510000001</v>
      </c>
      <c r="C2570" s="99">
        <v>1406.9499510000001</v>
      </c>
      <c r="D2570" s="99">
        <v>1406.9499510000001</v>
      </c>
      <c r="E2570" s="99">
        <v>1406.9499510000001</v>
      </c>
      <c r="F2570" s="99">
        <v>1406.9499510000001</v>
      </c>
      <c r="G2570" s="99">
        <v>0</v>
      </c>
    </row>
    <row r="2571" spans="1:7" x14ac:dyDescent="0.2">
      <c r="A2571" s="100">
        <v>35853</v>
      </c>
      <c r="B2571" s="99">
        <v>1407.900024</v>
      </c>
      <c r="C2571" s="99">
        <v>1407.900024</v>
      </c>
      <c r="D2571" s="99">
        <v>1407.900024</v>
      </c>
      <c r="E2571" s="99">
        <v>1407.900024</v>
      </c>
      <c r="F2571" s="99">
        <v>1407.900024</v>
      </c>
      <c r="G2571" s="99">
        <v>0</v>
      </c>
    </row>
    <row r="2572" spans="1:7" x14ac:dyDescent="0.2">
      <c r="A2572" s="100">
        <v>35856</v>
      </c>
      <c r="B2572" s="99">
        <v>1405.7299800000001</v>
      </c>
      <c r="C2572" s="99">
        <v>1405.7299800000001</v>
      </c>
      <c r="D2572" s="99">
        <v>1405.7299800000001</v>
      </c>
      <c r="E2572" s="99">
        <v>1405.7299800000001</v>
      </c>
      <c r="F2572" s="99">
        <v>1405.7299800000001</v>
      </c>
      <c r="G2572" s="99">
        <v>0</v>
      </c>
    </row>
    <row r="2573" spans="1:7" x14ac:dyDescent="0.2">
      <c r="A2573" s="100">
        <v>35857</v>
      </c>
      <c r="B2573" s="99">
        <v>1411.540039</v>
      </c>
      <c r="C2573" s="99">
        <v>1411.540039</v>
      </c>
      <c r="D2573" s="99">
        <v>1411.540039</v>
      </c>
      <c r="E2573" s="99">
        <v>1411.540039</v>
      </c>
      <c r="F2573" s="99">
        <v>1411.540039</v>
      </c>
      <c r="G2573" s="99">
        <v>0</v>
      </c>
    </row>
    <row r="2574" spans="1:7" x14ac:dyDescent="0.2">
      <c r="A2574" s="100">
        <v>35858</v>
      </c>
      <c r="B2574" s="99">
        <v>1405.5600589999999</v>
      </c>
      <c r="C2574" s="99">
        <v>1405.5600589999999</v>
      </c>
      <c r="D2574" s="99">
        <v>1405.5600589999999</v>
      </c>
      <c r="E2574" s="99">
        <v>1405.5600589999999</v>
      </c>
      <c r="F2574" s="99">
        <v>1405.5600589999999</v>
      </c>
      <c r="G2574" s="99">
        <v>0</v>
      </c>
    </row>
    <row r="2575" spans="1:7" x14ac:dyDescent="0.2">
      <c r="A2575" s="100">
        <v>35859</v>
      </c>
      <c r="B2575" s="99">
        <v>1389.2700199999999</v>
      </c>
      <c r="C2575" s="99">
        <v>1389.2700199999999</v>
      </c>
      <c r="D2575" s="99">
        <v>1389.2700199999999</v>
      </c>
      <c r="E2575" s="99">
        <v>1389.2700199999999</v>
      </c>
      <c r="F2575" s="99">
        <v>1389.2700199999999</v>
      </c>
      <c r="G2575" s="99">
        <v>0</v>
      </c>
    </row>
    <row r="2576" spans="1:7" x14ac:dyDescent="0.2">
      <c r="A2576" s="100">
        <v>35860</v>
      </c>
      <c r="B2576" s="99">
        <v>1417.099976</v>
      </c>
      <c r="C2576" s="99">
        <v>1417.099976</v>
      </c>
      <c r="D2576" s="99">
        <v>1417.099976</v>
      </c>
      <c r="E2576" s="99">
        <v>1417.099976</v>
      </c>
      <c r="F2576" s="99">
        <v>1417.099976</v>
      </c>
      <c r="G2576" s="99">
        <v>0</v>
      </c>
    </row>
    <row r="2577" spans="1:7" x14ac:dyDescent="0.2">
      <c r="A2577" s="100">
        <v>35863</v>
      </c>
      <c r="B2577" s="99">
        <v>1412.579956</v>
      </c>
      <c r="C2577" s="99">
        <v>1412.579956</v>
      </c>
      <c r="D2577" s="99">
        <v>1412.579956</v>
      </c>
      <c r="E2577" s="99">
        <v>1412.579956</v>
      </c>
      <c r="F2577" s="99">
        <v>1412.579956</v>
      </c>
      <c r="G2577" s="99">
        <v>0</v>
      </c>
    </row>
    <row r="2578" spans="1:7" x14ac:dyDescent="0.2">
      <c r="A2578" s="100">
        <v>35864</v>
      </c>
      <c r="B2578" s="99">
        <v>1428.630005</v>
      </c>
      <c r="C2578" s="99">
        <v>1428.630005</v>
      </c>
      <c r="D2578" s="99">
        <v>1428.630005</v>
      </c>
      <c r="E2578" s="99">
        <v>1428.630005</v>
      </c>
      <c r="F2578" s="99">
        <v>1428.630005</v>
      </c>
      <c r="G2578" s="99">
        <v>0</v>
      </c>
    </row>
    <row r="2579" spans="1:7" x14ac:dyDescent="0.2">
      <c r="A2579" s="100">
        <v>35865</v>
      </c>
      <c r="B2579" s="99">
        <v>1434.5600589999999</v>
      </c>
      <c r="C2579" s="99">
        <v>1434.5600589999999</v>
      </c>
      <c r="D2579" s="99">
        <v>1434.5600589999999</v>
      </c>
      <c r="E2579" s="99">
        <v>1434.5600589999999</v>
      </c>
      <c r="F2579" s="99">
        <v>1434.5600589999999</v>
      </c>
      <c r="G2579" s="99">
        <v>0</v>
      </c>
    </row>
    <row r="2580" spans="1:7" x14ac:dyDescent="0.2">
      <c r="A2580" s="100">
        <v>35866</v>
      </c>
      <c r="B2580" s="99">
        <v>1436.7299800000001</v>
      </c>
      <c r="C2580" s="99">
        <v>1436.7299800000001</v>
      </c>
      <c r="D2580" s="99">
        <v>1436.7299800000001</v>
      </c>
      <c r="E2580" s="99">
        <v>1436.7299800000001</v>
      </c>
      <c r="F2580" s="99">
        <v>1436.7299800000001</v>
      </c>
      <c r="G2580" s="99">
        <v>0</v>
      </c>
    </row>
    <row r="2581" spans="1:7" x14ac:dyDescent="0.2">
      <c r="A2581" s="100">
        <v>35867</v>
      </c>
      <c r="B2581" s="99">
        <v>1434.98999</v>
      </c>
      <c r="C2581" s="99">
        <v>1434.98999</v>
      </c>
      <c r="D2581" s="99">
        <v>1434.98999</v>
      </c>
      <c r="E2581" s="99">
        <v>1434.98999</v>
      </c>
      <c r="F2581" s="99">
        <v>1434.98999</v>
      </c>
      <c r="G2581" s="99">
        <v>0</v>
      </c>
    </row>
    <row r="2582" spans="1:7" x14ac:dyDescent="0.2">
      <c r="A2582" s="100">
        <v>35870</v>
      </c>
      <c r="B2582" s="99">
        <v>1449.329956</v>
      </c>
      <c r="C2582" s="99">
        <v>1449.329956</v>
      </c>
      <c r="D2582" s="99">
        <v>1449.329956</v>
      </c>
      <c r="E2582" s="99">
        <v>1449.329956</v>
      </c>
      <c r="F2582" s="99">
        <v>1449.329956</v>
      </c>
      <c r="G2582" s="99">
        <v>0</v>
      </c>
    </row>
    <row r="2583" spans="1:7" x14ac:dyDescent="0.2">
      <c r="A2583" s="100">
        <v>35871</v>
      </c>
      <c r="B2583" s="99">
        <v>1450.910034</v>
      </c>
      <c r="C2583" s="99">
        <v>1450.910034</v>
      </c>
      <c r="D2583" s="99">
        <v>1450.910034</v>
      </c>
      <c r="E2583" s="99">
        <v>1450.910034</v>
      </c>
      <c r="F2583" s="99">
        <v>1450.910034</v>
      </c>
      <c r="G2583" s="99">
        <v>0</v>
      </c>
    </row>
    <row r="2584" spans="1:7" x14ac:dyDescent="0.2">
      <c r="A2584" s="100">
        <v>35872</v>
      </c>
      <c r="B2584" s="99">
        <v>1457.790039</v>
      </c>
      <c r="C2584" s="99">
        <v>1457.790039</v>
      </c>
      <c r="D2584" s="99">
        <v>1457.790039</v>
      </c>
      <c r="E2584" s="99">
        <v>1457.790039</v>
      </c>
      <c r="F2584" s="99">
        <v>1457.790039</v>
      </c>
      <c r="G2584" s="99">
        <v>0</v>
      </c>
    </row>
    <row r="2585" spans="1:7" x14ac:dyDescent="0.2">
      <c r="A2585" s="100">
        <v>35873</v>
      </c>
      <c r="B2585" s="99">
        <v>1463.51001</v>
      </c>
      <c r="C2585" s="99">
        <v>1463.51001</v>
      </c>
      <c r="D2585" s="99">
        <v>1463.51001</v>
      </c>
      <c r="E2585" s="99">
        <v>1463.51001</v>
      </c>
      <c r="F2585" s="99">
        <v>1463.51001</v>
      </c>
      <c r="G2585" s="99">
        <v>0</v>
      </c>
    </row>
    <row r="2586" spans="1:7" x14ac:dyDescent="0.2">
      <c r="A2586" s="100">
        <v>35874</v>
      </c>
      <c r="B2586" s="99">
        <v>1476.170044</v>
      </c>
      <c r="C2586" s="99">
        <v>1476.170044</v>
      </c>
      <c r="D2586" s="99">
        <v>1476.170044</v>
      </c>
      <c r="E2586" s="99">
        <v>1476.170044</v>
      </c>
      <c r="F2586" s="99">
        <v>1476.170044</v>
      </c>
      <c r="G2586" s="99">
        <v>0</v>
      </c>
    </row>
    <row r="2587" spans="1:7" x14ac:dyDescent="0.2">
      <c r="A2587" s="100">
        <v>35877</v>
      </c>
      <c r="B2587" s="99">
        <v>1471.349976</v>
      </c>
      <c r="C2587" s="99">
        <v>1471.349976</v>
      </c>
      <c r="D2587" s="99">
        <v>1471.349976</v>
      </c>
      <c r="E2587" s="99">
        <v>1471.349976</v>
      </c>
      <c r="F2587" s="99">
        <v>1471.349976</v>
      </c>
      <c r="G2587" s="99">
        <v>0</v>
      </c>
    </row>
    <row r="2588" spans="1:7" x14ac:dyDescent="0.2">
      <c r="A2588" s="100">
        <v>35878</v>
      </c>
      <c r="B2588" s="99">
        <v>1484.920044</v>
      </c>
      <c r="C2588" s="99">
        <v>1484.920044</v>
      </c>
      <c r="D2588" s="99">
        <v>1484.920044</v>
      </c>
      <c r="E2588" s="99">
        <v>1484.920044</v>
      </c>
      <c r="F2588" s="99">
        <v>1484.920044</v>
      </c>
      <c r="G2588" s="99">
        <v>0</v>
      </c>
    </row>
    <row r="2589" spans="1:7" x14ac:dyDescent="0.2">
      <c r="A2589" s="100">
        <v>35879</v>
      </c>
      <c r="B2589" s="99">
        <v>1479.9499510000001</v>
      </c>
      <c r="C2589" s="99">
        <v>1479.9499510000001</v>
      </c>
      <c r="D2589" s="99">
        <v>1479.9499510000001</v>
      </c>
      <c r="E2589" s="99">
        <v>1479.9499510000001</v>
      </c>
      <c r="F2589" s="99">
        <v>1479.9499510000001</v>
      </c>
      <c r="G2589" s="99">
        <v>0</v>
      </c>
    </row>
    <row r="2590" spans="1:7" x14ac:dyDescent="0.2">
      <c r="A2590" s="100">
        <v>35880</v>
      </c>
      <c r="B2590" s="99">
        <v>1478.4300539999999</v>
      </c>
      <c r="C2590" s="99">
        <v>1478.4300539999999</v>
      </c>
      <c r="D2590" s="99">
        <v>1478.4300539999999</v>
      </c>
      <c r="E2590" s="99">
        <v>1478.4300539999999</v>
      </c>
      <c r="F2590" s="99">
        <v>1478.4300539999999</v>
      </c>
      <c r="G2590" s="99">
        <v>0</v>
      </c>
    </row>
    <row r="2591" spans="1:7" x14ac:dyDescent="0.2">
      <c r="A2591" s="100">
        <v>35881</v>
      </c>
      <c r="B2591" s="99">
        <v>1471.48999</v>
      </c>
      <c r="C2591" s="99">
        <v>1471.48999</v>
      </c>
      <c r="D2591" s="99">
        <v>1471.48999</v>
      </c>
      <c r="E2591" s="99">
        <v>1471.48999</v>
      </c>
      <c r="F2591" s="99">
        <v>1471.48999</v>
      </c>
      <c r="G2591" s="99">
        <v>0</v>
      </c>
    </row>
    <row r="2592" spans="1:7" x14ac:dyDescent="0.2">
      <c r="A2592" s="100">
        <v>35884</v>
      </c>
      <c r="B2592" s="99">
        <v>1468.969971</v>
      </c>
      <c r="C2592" s="99">
        <v>1468.969971</v>
      </c>
      <c r="D2592" s="99">
        <v>1468.969971</v>
      </c>
      <c r="E2592" s="99">
        <v>1468.969971</v>
      </c>
      <c r="F2592" s="99">
        <v>1468.969971</v>
      </c>
      <c r="G2592" s="99">
        <v>0</v>
      </c>
    </row>
    <row r="2593" spans="1:7" x14ac:dyDescent="0.2">
      <c r="A2593" s="100">
        <v>35885</v>
      </c>
      <c r="B2593" s="99">
        <v>1480</v>
      </c>
      <c r="C2593" s="99">
        <v>1480</v>
      </c>
      <c r="D2593" s="99">
        <v>1480</v>
      </c>
      <c r="E2593" s="99">
        <v>1480</v>
      </c>
      <c r="F2593" s="99">
        <v>1480</v>
      </c>
      <c r="G2593" s="99">
        <v>0</v>
      </c>
    </row>
    <row r="2594" spans="1:7" x14ac:dyDescent="0.2">
      <c r="A2594" s="100">
        <v>35886</v>
      </c>
      <c r="B2594" s="99">
        <v>1488.6999510000001</v>
      </c>
      <c r="C2594" s="99">
        <v>1488.6999510000001</v>
      </c>
      <c r="D2594" s="99">
        <v>1488.6999510000001</v>
      </c>
      <c r="E2594" s="99">
        <v>1488.6999510000001</v>
      </c>
      <c r="F2594" s="99">
        <v>1488.6999510000001</v>
      </c>
      <c r="G2594" s="99">
        <v>0</v>
      </c>
    </row>
    <row r="2595" spans="1:7" x14ac:dyDescent="0.2">
      <c r="A2595" s="100">
        <v>35887</v>
      </c>
      <c r="B2595" s="99">
        <v>1504.6899410000001</v>
      </c>
      <c r="C2595" s="99">
        <v>1504.6899410000001</v>
      </c>
      <c r="D2595" s="99">
        <v>1504.6899410000001</v>
      </c>
      <c r="E2595" s="99">
        <v>1504.6899410000001</v>
      </c>
      <c r="F2595" s="99">
        <v>1504.6899410000001</v>
      </c>
      <c r="G2595" s="99">
        <v>0</v>
      </c>
    </row>
    <row r="2596" spans="1:7" x14ac:dyDescent="0.2">
      <c r="A2596" s="100">
        <v>35888</v>
      </c>
      <c r="B2596" s="99">
        <v>1508.3199460000001</v>
      </c>
      <c r="C2596" s="99">
        <v>1508.3199460000001</v>
      </c>
      <c r="D2596" s="99">
        <v>1508.3199460000001</v>
      </c>
      <c r="E2596" s="99">
        <v>1508.3199460000001</v>
      </c>
      <c r="F2596" s="99">
        <v>1508.3199460000001</v>
      </c>
      <c r="G2596" s="99">
        <v>0</v>
      </c>
    </row>
    <row r="2597" spans="1:7" x14ac:dyDescent="0.2">
      <c r="A2597" s="100">
        <v>35891</v>
      </c>
      <c r="B2597" s="99">
        <v>1506.5600589999999</v>
      </c>
      <c r="C2597" s="99">
        <v>1506.5600589999999</v>
      </c>
      <c r="D2597" s="99">
        <v>1506.5600589999999</v>
      </c>
      <c r="E2597" s="99">
        <v>1506.5600589999999</v>
      </c>
      <c r="F2597" s="99">
        <v>1506.5600589999999</v>
      </c>
      <c r="G2597" s="99">
        <v>0</v>
      </c>
    </row>
    <row r="2598" spans="1:7" x14ac:dyDescent="0.2">
      <c r="A2598" s="100">
        <v>35892</v>
      </c>
      <c r="B2598" s="99">
        <v>1491.119995</v>
      </c>
      <c r="C2598" s="99">
        <v>1491.119995</v>
      </c>
      <c r="D2598" s="99">
        <v>1491.119995</v>
      </c>
      <c r="E2598" s="99">
        <v>1491.119995</v>
      </c>
      <c r="F2598" s="99">
        <v>1491.119995</v>
      </c>
      <c r="G2598" s="99">
        <v>0</v>
      </c>
    </row>
    <row r="2599" spans="1:7" x14ac:dyDescent="0.2">
      <c r="A2599" s="100">
        <v>35893</v>
      </c>
      <c r="B2599" s="99">
        <v>1480.540039</v>
      </c>
      <c r="C2599" s="99">
        <v>1480.540039</v>
      </c>
      <c r="D2599" s="99">
        <v>1480.540039</v>
      </c>
      <c r="E2599" s="99">
        <v>1480.540039</v>
      </c>
      <c r="F2599" s="99">
        <v>1480.540039</v>
      </c>
      <c r="G2599" s="99">
        <v>0</v>
      </c>
    </row>
    <row r="2600" spans="1:7" x14ac:dyDescent="0.2">
      <c r="A2600" s="100">
        <v>35894</v>
      </c>
      <c r="B2600" s="99">
        <v>1492.6800539999999</v>
      </c>
      <c r="C2600" s="99">
        <v>1492.6800539999999</v>
      </c>
      <c r="D2600" s="99">
        <v>1492.6800539999999</v>
      </c>
      <c r="E2600" s="99">
        <v>1492.6800539999999</v>
      </c>
      <c r="F2600" s="99">
        <v>1492.6800539999999</v>
      </c>
      <c r="G2600" s="99">
        <v>0</v>
      </c>
    </row>
    <row r="2601" spans="1:7" x14ac:dyDescent="0.2">
      <c r="A2601" s="100">
        <v>35898</v>
      </c>
      <c r="B2601" s="99">
        <v>1491.4499510000001</v>
      </c>
      <c r="C2601" s="99">
        <v>1491.4499510000001</v>
      </c>
      <c r="D2601" s="99">
        <v>1491.4499510000001</v>
      </c>
      <c r="E2601" s="99">
        <v>1491.4499510000001</v>
      </c>
      <c r="F2601" s="99">
        <v>1491.4499510000001</v>
      </c>
      <c r="G2601" s="99">
        <v>0</v>
      </c>
    </row>
    <row r="2602" spans="1:7" x14ac:dyDescent="0.2">
      <c r="A2602" s="100">
        <v>35899</v>
      </c>
      <c r="B2602" s="99">
        <v>1499.589966</v>
      </c>
      <c r="C2602" s="99">
        <v>1499.589966</v>
      </c>
      <c r="D2602" s="99">
        <v>1499.589966</v>
      </c>
      <c r="E2602" s="99">
        <v>1499.589966</v>
      </c>
      <c r="F2602" s="99">
        <v>1499.589966</v>
      </c>
      <c r="G2602" s="99">
        <v>0</v>
      </c>
    </row>
    <row r="2603" spans="1:7" x14ac:dyDescent="0.2">
      <c r="A2603" s="100">
        <v>35900</v>
      </c>
      <c r="B2603" s="99">
        <v>1504.400024</v>
      </c>
      <c r="C2603" s="99">
        <v>1504.400024</v>
      </c>
      <c r="D2603" s="99">
        <v>1504.400024</v>
      </c>
      <c r="E2603" s="99">
        <v>1504.400024</v>
      </c>
      <c r="F2603" s="99">
        <v>1504.400024</v>
      </c>
      <c r="G2603" s="99">
        <v>0</v>
      </c>
    </row>
    <row r="2604" spans="1:7" x14ac:dyDescent="0.2">
      <c r="A2604" s="100">
        <v>35901</v>
      </c>
      <c r="B2604" s="99">
        <v>1489.4399410000001</v>
      </c>
      <c r="C2604" s="99">
        <v>1489.4399410000001</v>
      </c>
      <c r="D2604" s="99">
        <v>1489.4399410000001</v>
      </c>
      <c r="E2604" s="99">
        <v>1489.4399410000001</v>
      </c>
      <c r="F2604" s="99">
        <v>1489.4399410000001</v>
      </c>
      <c r="G2604" s="99">
        <v>0</v>
      </c>
    </row>
    <row r="2605" spans="1:7" x14ac:dyDescent="0.2">
      <c r="A2605" s="100">
        <v>35902</v>
      </c>
      <c r="B2605" s="99">
        <v>1509.01001</v>
      </c>
      <c r="C2605" s="99">
        <v>1509.01001</v>
      </c>
      <c r="D2605" s="99">
        <v>1509.01001</v>
      </c>
      <c r="E2605" s="99">
        <v>1509.01001</v>
      </c>
      <c r="F2605" s="99">
        <v>1509.01001</v>
      </c>
      <c r="G2605" s="99">
        <v>0</v>
      </c>
    </row>
    <row r="2606" spans="1:7" x14ac:dyDescent="0.2">
      <c r="A2606" s="100">
        <v>35905</v>
      </c>
      <c r="B2606" s="99">
        <v>1510.26001</v>
      </c>
      <c r="C2606" s="99">
        <v>1510.26001</v>
      </c>
      <c r="D2606" s="99">
        <v>1510.26001</v>
      </c>
      <c r="E2606" s="99">
        <v>1510.26001</v>
      </c>
      <c r="F2606" s="99">
        <v>1510.26001</v>
      </c>
      <c r="G2606" s="99">
        <v>0</v>
      </c>
    </row>
    <row r="2607" spans="1:7" x14ac:dyDescent="0.2">
      <c r="A2607" s="100">
        <v>35906</v>
      </c>
      <c r="B2607" s="99">
        <v>1514.329956</v>
      </c>
      <c r="C2607" s="99">
        <v>1514.329956</v>
      </c>
      <c r="D2607" s="99">
        <v>1514.329956</v>
      </c>
      <c r="E2607" s="99">
        <v>1514.329956</v>
      </c>
      <c r="F2607" s="99">
        <v>1514.329956</v>
      </c>
      <c r="G2607" s="99">
        <v>0</v>
      </c>
    </row>
    <row r="2608" spans="1:7" x14ac:dyDescent="0.2">
      <c r="A2608" s="100">
        <v>35907</v>
      </c>
      <c r="B2608" s="99">
        <v>1519.619995</v>
      </c>
      <c r="C2608" s="99">
        <v>1519.619995</v>
      </c>
      <c r="D2608" s="99">
        <v>1519.619995</v>
      </c>
      <c r="E2608" s="99">
        <v>1519.619995</v>
      </c>
      <c r="F2608" s="99">
        <v>1519.619995</v>
      </c>
      <c r="G2608" s="99">
        <v>0</v>
      </c>
    </row>
    <row r="2609" spans="1:7" x14ac:dyDescent="0.2">
      <c r="A2609" s="100">
        <v>35908</v>
      </c>
      <c r="B2609" s="99">
        <v>1504.910034</v>
      </c>
      <c r="C2609" s="99">
        <v>1504.910034</v>
      </c>
      <c r="D2609" s="99">
        <v>1504.910034</v>
      </c>
      <c r="E2609" s="99">
        <v>1504.910034</v>
      </c>
      <c r="F2609" s="99">
        <v>1504.910034</v>
      </c>
      <c r="G2609" s="99">
        <v>0</v>
      </c>
    </row>
    <row r="2610" spans="1:7" x14ac:dyDescent="0.2">
      <c r="A2610" s="100">
        <v>35909</v>
      </c>
      <c r="B2610" s="99">
        <v>1489.209961</v>
      </c>
      <c r="C2610" s="99">
        <v>1489.209961</v>
      </c>
      <c r="D2610" s="99">
        <v>1489.209961</v>
      </c>
      <c r="E2610" s="99">
        <v>1489.209961</v>
      </c>
      <c r="F2610" s="99">
        <v>1489.209961</v>
      </c>
      <c r="G2610" s="99">
        <v>0</v>
      </c>
    </row>
    <row r="2611" spans="1:7" x14ac:dyDescent="0.2">
      <c r="A2611" s="100">
        <v>35912</v>
      </c>
      <c r="B2611" s="99">
        <v>1460.5</v>
      </c>
      <c r="C2611" s="99">
        <v>1460.5</v>
      </c>
      <c r="D2611" s="99">
        <v>1460.5</v>
      </c>
      <c r="E2611" s="99">
        <v>1460.5</v>
      </c>
      <c r="F2611" s="99">
        <v>1460.5</v>
      </c>
      <c r="G2611" s="99">
        <v>0</v>
      </c>
    </row>
    <row r="2612" spans="1:7" x14ac:dyDescent="0.2">
      <c r="A2612" s="100">
        <v>35913</v>
      </c>
      <c r="B2612" s="99">
        <v>1458.7299800000001</v>
      </c>
      <c r="C2612" s="99">
        <v>1458.7299800000001</v>
      </c>
      <c r="D2612" s="99">
        <v>1458.7299800000001</v>
      </c>
      <c r="E2612" s="99">
        <v>1458.7299800000001</v>
      </c>
      <c r="F2612" s="99">
        <v>1458.7299800000001</v>
      </c>
      <c r="G2612" s="99">
        <v>0</v>
      </c>
    </row>
    <row r="2613" spans="1:7" x14ac:dyDescent="0.2">
      <c r="A2613" s="100">
        <v>35914</v>
      </c>
      <c r="B2613" s="99">
        <v>1471.7700199999999</v>
      </c>
      <c r="C2613" s="99">
        <v>1471.7700199999999</v>
      </c>
      <c r="D2613" s="99">
        <v>1471.7700199999999</v>
      </c>
      <c r="E2613" s="99">
        <v>1471.7700199999999</v>
      </c>
      <c r="F2613" s="99">
        <v>1471.7700199999999</v>
      </c>
      <c r="G2613" s="99">
        <v>0</v>
      </c>
    </row>
    <row r="2614" spans="1:7" x14ac:dyDescent="0.2">
      <c r="A2614" s="100">
        <v>35915</v>
      </c>
      <c r="B2614" s="99">
        <v>1494.8900149999999</v>
      </c>
      <c r="C2614" s="99">
        <v>1494.8900149999999</v>
      </c>
      <c r="D2614" s="99">
        <v>1494.8900149999999</v>
      </c>
      <c r="E2614" s="99">
        <v>1494.8900149999999</v>
      </c>
      <c r="F2614" s="99">
        <v>1494.8900149999999</v>
      </c>
      <c r="G2614" s="99">
        <v>0</v>
      </c>
    </row>
    <row r="2615" spans="1:7" x14ac:dyDescent="0.2">
      <c r="A2615" s="100">
        <v>35916</v>
      </c>
      <c r="B2615" s="99">
        <v>1507.329956</v>
      </c>
      <c r="C2615" s="99">
        <v>1507.329956</v>
      </c>
      <c r="D2615" s="99">
        <v>1507.329956</v>
      </c>
      <c r="E2615" s="99">
        <v>1507.329956</v>
      </c>
      <c r="F2615" s="99">
        <v>1507.329956</v>
      </c>
      <c r="G2615" s="99">
        <v>0</v>
      </c>
    </row>
    <row r="2616" spans="1:7" x14ac:dyDescent="0.2">
      <c r="A2616" s="100">
        <v>35919</v>
      </c>
      <c r="B2616" s="99">
        <v>1508.7700199999999</v>
      </c>
      <c r="C2616" s="99">
        <v>1508.7700199999999</v>
      </c>
      <c r="D2616" s="99">
        <v>1508.7700199999999</v>
      </c>
      <c r="E2616" s="99">
        <v>1508.7700199999999</v>
      </c>
      <c r="F2616" s="99">
        <v>1508.7700199999999</v>
      </c>
      <c r="G2616" s="99">
        <v>0</v>
      </c>
    </row>
    <row r="2617" spans="1:7" x14ac:dyDescent="0.2">
      <c r="A2617" s="100">
        <v>35920</v>
      </c>
      <c r="B2617" s="99">
        <v>1499.969971</v>
      </c>
      <c r="C2617" s="99">
        <v>1499.969971</v>
      </c>
      <c r="D2617" s="99">
        <v>1499.969971</v>
      </c>
      <c r="E2617" s="99">
        <v>1499.969971</v>
      </c>
      <c r="F2617" s="99">
        <v>1499.969971</v>
      </c>
      <c r="G2617" s="99">
        <v>0</v>
      </c>
    </row>
    <row r="2618" spans="1:7" x14ac:dyDescent="0.2">
      <c r="A2618" s="100">
        <v>35921</v>
      </c>
      <c r="B2618" s="99">
        <v>1486.099976</v>
      </c>
      <c r="C2618" s="99">
        <v>1486.099976</v>
      </c>
      <c r="D2618" s="99">
        <v>1486.099976</v>
      </c>
      <c r="E2618" s="99">
        <v>1486.099976</v>
      </c>
      <c r="F2618" s="99">
        <v>1486.099976</v>
      </c>
      <c r="G2618" s="99">
        <v>0</v>
      </c>
    </row>
    <row r="2619" spans="1:7" x14ac:dyDescent="0.2">
      <c r="A2619" s="100">
        <v>35922</v>
      </c>
      <c r="B2619" s="99">
        <v>1472.9799800000001</v>
      </c>
      <c r="C2619" s="99">
        <v>1472.9799800000001</v>
      </c>
      <c r="D2619" s="99">
        <v>1472.9799800000001</v>
      </c>
      <c r="E2619" s="99">
        <v>1472.9799800000001</v>
      </c>
      <c r="F2619" s="99">
        <v>1472.9799800000001</v>
      </c>
      <c r="G2619" s="99">
        <v>0</v>
      </c>
    </row>
    <row r="2620" spans="1:7" x14ac:dyDescent="0.2">
      <c r="A2620" s="100">
        <v>35923</v>
      </c>
      <c r="B2620" s="99">
        <v>1490.4799800000001</v>
      </c>
      <c r="C2620" s="99">
        <v>1490.4799800000001</v>
      </c>
      <c r="D2620" s="99">
        <v>1490.4799800000001</v>
      </c>
      <c r="E2620" s="99">
        <v>1490.4799800000001</v>
      </c>
      <c r="F2620" s="99">
        <v>1490.4799800000001</v>
      </c>
      <c r="G2620" s="99">
        <v>0</v>
      </c>
    </row>
    <row r="2621" spans="1:7" x14ac:dyDescent="0.2">
      <c r="A2621" s="100">
        <v>35926</v>
      </c>
      <c r="B2621" s="99">
        <v>1489.1999510000001</v>
      </c>
      <c r="C2621" s="99">
        <v>1489.1999510000001</v>
      </c>
      <c r="D2621" s="99">
        <v>1489.1999510000001</v>
      </c>
      <c r="E2621" s="99">
        <v>1489.1999510000001</v>
      </c>
      <c r="F2621" s="99">
        <v>1489.1999510000001</v>
      </c>
      <c r="G2621" s="99">
        <v>0</v>
      </c>
    </row>
    <row r="2622" spans="1:7" x14ac:dyDescent="0.2">
      <c r="A2622" s="100">
        <v>35927</v>
      </c>
      <c r="B2622" s="99">
        <v>1501.579956</v>
      </c>
      <c r="C2622" s="99">
        <v>1501.579956</v>
      </c>
      <c r="D2622" s="99">
        <v>1501.579956</v>
      </c>
      <c r="E2622" s="99">
        <v>1501.579956</v>
      </c>
      <c r="F2622" s="99">
        <v>1501.579956</v>
      </c>
      <c r="G2622" s="99">
        <v>0</v>
      </c>
    </row>
    <row r="2623" spans="1:7" x14ac:dyDescent="0.2">
      <c r="A2623" s="100">
        <v>35928</v>
      </c>
      <c r="B2623" s="99">
        <v>1506</v>
      </c>
      <c r="C2623" s="99">
        <v>1506</v>
      </c>
      <c r="D2623" s="99">
        <v>1506</v>
      </c>
      <c r="E2623" s="99">
        <v>1506</v>
      </c>
      <c r="F2623" s="99">
        <v>1506</v>
      </c>
      <c r="G2623" s="99">
        <v>0</v>
      </c>
    </row>
    <row r="2624" spans="1:7" x14ac:dyDescent="0.2">
      <c r="A2624" s="100">
        <v>35929</v>
      </c>
      <c r="B2624" s="99">
        <v>1504.030029</v>
      </c>
      <c r="C2624" s="99">
        <v>1504.030029</v>
      </c>
      <c r="D2624" s="99">
        <v>1504.030029</v>
      </c>
      <c r="E2624" s="99">
        <v>1504.030029</v>
      </c>
      <c r="F2624" s="99">
        <v>1504.030029</v>
      </c>
      <c r="G2624" s="99">
        <v>0</v>
      </c>
    </row>
    <row r="2625" spans="1:7" x14ac:dyDescent="0.2">
      <c r="A2625" s="100">
        <v>35930</v>
      </c>
      <c r="B2625" s="99">
        <v>1492.459961</v>
      </c>
      <c r="C2625" s="99">
        <v>1492.459961</v>
      </c>
      <c r="D2625" s="99">
        <v>1492.459961</v>
      </c>
      <c r="E2625" s="99">
        <v>1492.459961</v>
      </c>
      <c r="F2625" s="99">
        <v>1492.459961</v>
      </c>
      <c r="G2625" s="99">
        <v>0</v>
      </c>
    </row>
    <row r="2626" spans="1:7" x14ac:dyDescent="0.2">
      <c r="A2626" s="100">
        <v>35933</v>
      </c>
      <c r="B2626" s="99">
        <v>1488.709961</v>
      </c>
      <c r="C2626" s="99">
        <v>1488.709961</v>
      </c>
      <c r="D2626" s="99">
        <v>1488.709961</v>
      </c>
      <c r="E2626" s="99">
        <v>1488.709961</v>
      </c>
      <c r="F2626" s="99">
        <v>1488.709961</v>
      </c>
      <c r="G2626" s="99">
        <v>0</v>
      </c>
    </row>
    <row r="2627" spans="1:7" x14ac:dyDescent="0.2">
      <c r="A2627" s="100">
        <v>35934</v>
      </c>
      <c r="B2627" s="99">
        <v>1493.6999510000001</v>
      </c>
      <c r="C2627" s="99">
        <v>1493.6999510000001</v>
      </c>
      <c r="D2627" s="99">
        <v>1493.6999510000001</v>
      </c>
      <c r="E2627" s="99">
        <v>1493.6999510000001</v>
      </c>
      <c r="F2627" s="99">
        <v>1493.6999510000001</v>
      </c>
      <c r="G2627" s="99">
        <v>0</v>
      </c>
    </row>
    <row r="2628" spans="1:7" x14ac:dyDescent="0.2">
      <c r="A2628" s="100">
        <v>35935</v>
      </c>
      <c r="B2628" s="99">
        <v>1506.75</v>
      </c>
      <c r="C2628" s="99">
        <v>1506.75</v>
      </c>
      <c r="D2628" s="99">
        <v>1506.75</v>
      </c>
      <c r="E2628" s="99">
        <v>1506.75</v>
      </c>
      <c r="F2628" s="99">
        <v>1506.75</v>
      </c>
      <c r="G2628" s="99">
        <v>0</v>
      </c>
    </row>
    <row r="2629" spans="1:7" x14ac:dyDescent="0.2">
      <c r="A2629" s="100">
        <v>35936</v>
      </c>
      <c r="B2629" s="99">
        <v>1500.8000489999999</v>
      </c>
      <c r="C2629" s="99">
        <v>1500.8000489999999</v>
      </c>
      <c r="D2629" s="99">
        <v>1500.8000489999999</v>
      </c>
      <c r="E2629" s="99">
        <v>1500.8000489999999</v>
      </c>
      <c r="F2629" s="99">
        <v>1500.8000489999999</v>
      </c>
      <c r="G2629" s="99">
        <v>0</v>
      </c>
    </row>
    <row r="2630" spans="1:7" x14ac:dyDescent="0.2">
      <c r="A2630" s="100">
        <v>35937</v>
      </c>
      <c r="B2630" s="99">
        <v>1495.1899410000001</v>
      </c>
      <c r="C2630" s="99">
        <v>1495.1899410000001</v>
      </c>
      <c r="D2630" s="99">
        <v>1495.1899410000001</v>
      </c>
      <c r="E2630" s="99">
        <v>1495.1899410000001</v>
      </c>
      <c r="F2630" s="99">
        <v>1495.1899410000001</v>
      </c>
      <c r="G2630" s="99">
        <v>0</v>
      </c>
    </row>
    <row r="2631" spans="1:7" x14ac:dyDescent="0.2">
      <c r="A2631" s="100">
        <v>35941</v>
      </c>
      <c r="B2631" s="99">
        <v>1473.0600589999999</v>
      </c>
      <c r="C2631" s="99">
        <v>1473.0600589999999</v>
      </c>
      <c r="D2631" s="99">
        <v>1473.0600589999999</v>
      </c>
      <c r="E2631" s="99">
        <v>1473.0600589999999</v>
      </c>
      <c r="F2631" s="99">
        <v>1473.0600589999999</v>
      </c>
      <c r="G2631" s="99">
        <v>0</v>
      </c>
    </row>
    <row r="2632" spans="1:7" x14ac:dyDescent="0.2">
      <c r="A2632" s="100">
        <v>35942</v>
      </c>
      <c r="B2632" s="99">
        <v>1470.839966</v>
      </c>
      <c r="C2632" s="99">
        <v>1470.839966</v>
      </c>
      <c r="D2632" s="99">
        <v>1470.839966</v>
      </c>
      <c r="E2632" s="99">
        <v>1470.839966</v>
      </c>
      <c r="F2632" s="99">
        <v>1470.839966</v>
      </c>
      <c r="G2632" s="99">
        <v>0</v>
      </c>
    </row>
    <row r="2633" spans="1:7" x14ac:dyDescent="0.2">
      <c r="A2633" s="100">
        <v>35943</v>
      </c>
      <c r="B2633" s="99">
        <v>1478.280029</v>
      </c>
      <c r="C2633" s="99">
        <v>1478.280029</v>
      </c>
      <c r="D2633" s="99">
        <v>1478.280029</v>
      </c>
      <c r="E2633" s="99">
        <v>1478.280029</v>
      </c>
      <c r="F2633" s="99">
        <v>1478.280029</v>
      </c>
      <c r="G2633" s="99">
        <v>0</v>
      </c>
    </row>
    <row r="2634" spans="1:7" x14ac:dyDescent="0.2">
      <c r="A2634" s="100">
        <v>35944</v>
      </c>
      <c r="B2634" s="99">
        <v>1469.1899410000001</v>
      </c>
      <c r="C2634" s="99">
        <v>1469.1899410000001</v>
      </c>
      <c r="D2634" s="99">
        <v>1469.1899410000001</v>
      </c>
      <c r="E2634" s="99">
        <v>1469.1899410000001</v>
      </c>
      <c r="F2634" s="99">
        <v>1469.1899410000001</v>
      </c>
      <c r="G2634" s="99">
        <v>0</v>
      </c>
    </row>
    <row r="2635" spans="1:7" x14ac:dyDescent="0.2">
      <c r="A2635" s="100">
        <v>35947</v>
      </c>
      <c r="B2635" s="99">
        <v>1469.459961</v>
      </c>
      <c r="C2635" s="99">
        <v>1469.459961</v>
      </c>
      <c r="D2635" s="99">
        <v>1469.459961</v>
      </c>
      <c r="E2635" s="99">
        <v>1469.459961</v>
      </c>
      <c r="F2635" s="99">
        <v>1469.459961</v>
      </c>
      <c r="G2635" s="99">
        <v>0</v>
      </c>
    </row>
    <row r="2636" spans="1:7" x14ac:dyDescent="0.2">
      <c r="A2636" s="100">
        <v>35948</v>
      </c>
      <c r="B2636" s="99">
        <v>1472.4799800000001</v>
      </c>
      <c r="C2636" s="99">
        <v>1472.4799800000001</v>
      </c>
      <c r="D2636" s="99">
        <v>1472.4799800000001</v>
      </c>
      <c r="E2636" s="99">
        <v>1472.4799800000001</v>
      </c>
      <c r="F2636" s="99">
        <v>1472.4799800000001</v>
      </c>
      <c r="G2636" s="99">
        <v>0</v>
      </c>
    </row>
    <row r="2637" spans="1:7" x14ac:dyDescent="0.2">
      <c r="A2637" s="100">
        <v>35949</v>
      </c>
      <c r="B2637" s="99">
        <v>1458.6800539999999</v>
      </c>
      <c r="C2637" s="99">
        <v>1458.6800539999999</v>
      </c>
      <c r="D2637" s="99">
        <v>1458.6800539999999</v>
      </c>
      <c r="E2637" s="99">
        <v>1458.6800539999999</v>
      </c>
      <c r="F2637" s="99">
        <v>1458.6800539999999</v>
      </c>
      <c r="G2637" s="99">
        <v>0</v>
      </c>
    </row>
    <row r="2638" spans="1:7" x14ac:dyDescent="0.2">
      <c r="A2638" s="100">
        <v>35950</v>
      </c>
      <c r="B2638" s="99">
        <v>1474.98999</v>
      </c>
      <c r="C2638" s="99">
        <v>1474.98999</v>
      </c>
      <c r="D2638" s="99">
        <v>1474.98999</v>
      </c>
      <c r="E2638" s="99">
        <v>1474.98999</v>
      </c>
      <c r="F2638" s="99">
        <v>1474.98999</v>
      </c>
      <c r="G2638" s="99">
        <v>0</v>
      </c>
    </row>
    <row r="2639" spans="1:7" x14ac:dyDescent="0.2">
      <c r="A2639" s="100">
        <v>35951</v>
      </c>
      <c r="B2639" s="99">
        <v>1500.6800539999999</v>
      </c>
      <c r="C2639" s="99">
        <v>1500.6800539999999</v>
      </c>
      <c r="D2639" s="99">
        <v>1500.6800539999999</v>
      </c>
      <c r="E2639" s="99">
        <v>1500.6800539999999</v>
      </c>
      <c r="F2639" s="99">
        <v>1500.6800539999999</v>
      </c>
      <c r="G2639" s="99">
        <v>0</v>
      </c>
    </row>
    <row r="2640" spans="1:7" x14ac:dyDescent="0.2">
      <c r="A2640" s="100">
        <v>35954</v>
      </c>
      <c r="B2640" s="99">
        <v>1503.2700199999999</v>
      </c>
      <c r="C2640" s="99">
        <v>1503.2700199999999</v>
      </c>
      <c r="D2640" s="99">
        <v>1503.2700199999999</v>
      </c>
      <c r="E2640" s="99">
        <v>1503.2700199999999</v>
      </c>
      <c r="F2640" s="99">
        <v>1503.2700199999999</v>
      </c>
      <c r="G2640" s="99">
        <v>0</v>
      </c>
    </row>
    <row r="2641" spans="1:7" x14ac:dyDescent="0.2">
      <c r="A2641" s="100">
        <v>35955</v>
      </c>
      <c r="B2641" s="99">
        <v>1506.9300539999999</v>
      </c>
      <c r="C2641" s="99">
        <v>1506.9300539999999</v>
      </c>
      <c r="D2641" s="99">
        <v>1506.9300539999999</v>
      </c>
      <c r="E2641" s="99">
        <v>1506.9300539999999</v>
      </c>
      <c r="F2641" s="99">
        <v>1506.9300539999999</v>
      </c>
      <c r="G2641" s="99">
        <v>0</v>
      </c>
    </row>
    <row r="2642" spans="1:7" x14ac:dyDescent="0.2">
      <c r="A2642" s="100">
        <v>35956</v>
      </c>
      <c r="B2642" s="99">
        <v>1498.75</v>
      </c>
      <c r="C2642" s="99">
        <v>1498.75</v>
      </c>
      <c r="D2642" s="99">
        <v>1498.75</v>
      </c>
      <c r="E2642" s="99">
        <v>1498.75</v>
      </c>
      <c r="F2642" s="99">
        <v>1498.75</v>
      </c>
      <c r="G2642" s="99">
        <v>0</v>
      </c>
    </row>
    <row r="2643" spans="1:7" x14ac:dyDescent="0.2">
      <c r="A2643" s="100">
        <v>35957</v>
      </c>
      <c r="B2643" s="99">
        <v>1475.290039</v>
      </c>
      <c r="C2643" s="99">
        <v>1475.290039</v>
      </c>
      <c r="D2643" s="99">
        <v>1475.290039</v>
      </c>
      <c r="E2643" s="99">
        <v>1475.290039</v>
      </c>
      <c r="F2643" s="99">
        <v>1475.290039</v>
      </c>
      <c r="G2643" s="99">
        <v>0</v>
      </c>
    </row>
    <row r="2644" spans="1:7" x14ac:dyDescent="0.2">
      <c r="A2644" s="100">
        <v>35958</v>
      </c>
      <c r="B2644" s="99">
        <v>1481.0600589999999</v>
      </c>
      <c r="C2644" s="99">
        <v>1481.0600589999999</v>
      </c>
      <c r="D2644" s="99">
        <v>1481.0600589999999</v>
      </c>
      <c r="E2644" s="99">
        <v>1481.0600589999999</v>
      </c>
      <c r="F2644" s="99">
        <v>1481.0600589999999</v>
      </c>
      <c r="G2644" s="99">
        <v>0</v>
      </c>
    </row>
    <row r="2645" spans="1:7" x14ac:dyDescent="0.2">
      <c r="A2645" s="100">
        <v>35961</v>
      </c>
      <c r="B2645" s="99">
        <v>1451.650024</v>
      </c>
      <c r="C2645" s="99">
        <v>1451.650024</v>
      </c>
      <c r="D2645" s="99">
        <v>1451.650024</v>
      </c>
      <c r="E2645" s="99">
        <v>1451.650024</v>
      </c>
      <c r="F2645" s="99">
        <v>1451.650024</v>
      </c>
      <c r="G2645" s="99">
        <v>0</v>
      </c>
    </row>
    <row r="2646" spans="1:7" x14ac:dyDescent="0.2">
      <c r="A2646" s="100">
        <v>35962</v>
      </c>
      <c r="B2646" s="99">
        <v>1465.910034</v>
      </c>
      <c r="C2646" s="99">
        <v>1465.910034</v>
      </c>
      <c r="D2646" s="99">
        <v>1465.910034</v>
      </c>
      <c r="E2646" s="99">
        <v>1465.910034</v>
      </c>
      <c r="F2646" s="99">
        <v>1465.910034</v>
      </c>
      <c r="G2646" s="99">
        <v>0</v>
      </c>
    </row>
    <row r="2647" spans="1:7" x14ac:dyDescent="0.2">
      <c r="A2647" s="100">
        <v>35963</v>
      </c>
      <c r="B2647" s="99">
        <v>1492.280029</v>
      </c>
      <c r="C2647" s="99">
        <v>1492.280029</v>
      </c>
      <c r="D2647" s="99">
        <v>1492.280029</v>
      </c>
      <c r="E2647" s="99">
        <v>1492.280029</v>
      </c>
      <c r="F2647" s="99">
        <v>1492.280029</v>
      </c>
      <c r="G2647" s="99">
        <v>0</v>
      </c>
    </row>
    <row r="2648" spans="1:7" x14ac:dyDescent="0.2">
      <c r="A2648" s="100">
        <v>35964</v>
      </c>
      <c r="B2648" s="99">
        <v>1491.349976</v>
      </c>
      <c r="C2648" s="99">
        <v>1491.349976</v>
      </c>
      <c r="D2648" s="99">
        <v>1491.349976</v>
      </c>
      <c r="E2648" s="99">
        <v>1491.349976</v>
      </c>
      <c r="F2648" s="99">
        <v>1491.349976</v>
      </c>
      <c r="G2648" s="99">
        <v>0</v>
      </c>
    </row>
    <row r="2649" spans="1:7" x14ac:dyDescent="0.2">
      <c r="A2649" s="100">
        <v>35965</v>
      </c>
      <c r="B2649" s="99">
        <v>1483.650024</v>
      </c>
      <c r="C2649" s="99">
        <v>1483.650024</v>
      </c>
      <c r="D2649" s="99">
        <v>1483.650024</v>
      </c>
      <c r="E2649" s="99">
        <v>1483.650024</v>
      </c>
      <c r="F2649" s="99">
        <v>1483.650024</v>
      </c>
      <c r="G2649" s="99">
        <v>0</v>
      </c>
    </row>
    <row r="2650" spans="1:7" x14ac:dyDescent="0.2">
      <c r="A2650" s="100">
        <v>35968</v>
      </c>
      <c r="B2650" s="99">
        <v>1487.119995</v>
      </c>
      <c r="C2650" s="99">
        <v>1487.119995</v>
      </c>
      <c r="D2650" s="99">
        <v>1487.119995</v>
      </c>
      <c r="E2650" s="99">
        <v>1487.119995</v>
      </c>
      <c r="F2650" s="99">
        <v>1487.119995</v>
      </c>
      <c r="G2650" s="99">
        <v>0</v>
      </c>
    </row>
    <row r="2651" spans="1:7" x14ac:dyDescent="0.2">
      <c r="A2651" s="100">
        <v>35969</v>
      </c>
      <c r="B2651" s="99">
        <v>1509.0699460000001</v>
      </c>
      <c r="C2651" s="99">
        <v>1509.0699460000001</v>
      </c>
      <c r="D2651" s="99">
        <v>1509.0699460000001</v>
      </c>
      <c r="E2651" s="99">
        <v>1509.0699460000001</v>
      </c>
      <c r="F2651" s="99">
        <v>1509.0699460000001</v>
      </c>
      <c r="G2651" s="99">
        <v>0</v>
      </c>
    </row>
    <row r="2652" spans="1:7" x14ac:dyDescent="0.2">
      <c r="A2652" s="100">
        <v>35970</v>
      </c>
      <c r="B2652" s="99">
        <v>1527.1800539999999</v>
      </c>
      <c r="C2652" s="99">
        <v>1527.1800539999999</v>
      </c>
      <c r="D2652" s="99">
        <v>1527.1800539999999</v>
      </c>
      <c r="E2652" s="99">
        <v>1527.1800539999999</v>
      </c>
      <c r="F2652" s="99">
        <v>1527.1800539999999</v>
      </c>
      <c r="G2652" s="99">
        <v>0</v>
      </c>
    </row>
    <row r="2653" spans="1:7" x14ac:dyDescent="0.2">
      <c r="A2653" s="100">
        <v>35971</v>
      </c>
      <c r="B2653" s="99">
        <v>1522.3199460000001</v>
      </c>
      <c r="C2653" s="99">
        <v>1522.3199460000001</v>
      </c>
      <c r="D2653" s="99">
        <v>1522.3199460000001</v>
      </c>
      <c r="E2653" s="99">
        <v>1522.3199460000001</v>
      </c>
      <c r="F2653" s="99">
        <v>1522.3199460000001</v>
      </c>
      <c r="G2653" s="99">
        <v>0</v>
      </c>
    </row>
    <row r="2654" spans="1:7" x14ac:dyDescent="0.2">
      <c r="A2654" s="100">
        <v>35972</v>
      </c>
      <c r="B2654" s="99">
        <v>1527.8599850000001</v>
      </c>
      <c r="C2654" s="99">
        <v>1527.8599850000001</v>
      </c>
      <c r="D2654" s="99">
        <v>1527.8599850000001</v>
      </c>
      <c r="E2654" s="99">
        <v>1527.8599850000001</v>
      </c>
      <c r="F2654" s="99">
        <v>1527.8599850000001</v>
      </c>
      <c r="G2654" s="99">
        <v>0</v>
      </c>
    </row>
    <row r="2655" spans="1:7" x14ac:dyDescent="0.2">
      <c r="A2655" s="100">
        <v>35975</v>
      </c>
      <c r="B2655" s="99">
        <v>1535.01001</v>
      </c>
      <c r="C2655" s="99">
        <v>1535.01001</v>
      </c>
      <c r="D2655" s="99">
        <v>1535.01001</v>
      </c>
      <c r="E2655" s="99">
        <v>1535.01001</v>
      </c>
      <c r="F2655" s="99">
        <v>1535.01001</v>
      </c>
      <c r="G2655" s="99">
        <v>0</v>
      </c>
    </row>
    <row r="2656" spans="1:7" x14ac:dyDescent="0.2">
      <c r="A2656" s="100">
        <v>35976</v>
      </c>
      <c r="B2656" s="99">
        <v>1528.869995</v>
      </c>
      <c r="C2656" s="99">
        <v>1528.869995</v>
      </c>
      <c r="D2656" s="99">
        <v>1528.869995</v>
      </c>
      <c r="E2656" s="99">
        <v>1528.869995</v>
      </c>
      <c r="F2656" s="99">
        <v>1528.869995</v>
      </c>
      <c r="G2656" s="99">
        <v>0</v>
      </c>
    </row>
    <row r="2657" spans="1:7" x14ac:dyDescent="0.2">
      <c r="A2657" s="100">
        <v>35977</v>
      </c>
      <c r="B2657" s="99">
        <v>1548.7700199999999</v>
      </c>
      <c r="C2657" s="99">
        <v>1548.7700199999999</v>
      </c>
      <c r="D2657" s="99">
        <v>1548.7700199999999</v>
      </c>
      <c r="E2657" s="99">
        <v>1548.7700199999999</v>
      </c>
      <c r="F2657" s="99">
        <v>1548.7700199999999</v>
      </c>
      <c r="G2657" s="99">
        <v>0</v>
      </c>
    </row>
    <row r="2658" spans="1:7" x14ac:dyDescent="0.2">
      <c r="A2658" s="100">
        <v>35978</v>
      </c>
      <c r="B2658" s="99">
        <v>1545.8900149999999</v>
      </c>
      <c r="C2658" s="99">
        <v>1545.8900149999999</v>
      </c>
      <c r="D2658" s="99">
        <v>1545.8900149999999</v>
      </c>
      <c r="E2658" s="99">
        <v>1545.8900149999999</v>
      </c>
      <c r="F2658" s="99">
        <v>1545.8900149999999</v>
      </c>
      <c r="G2658" s="99">
        <v>0</v>
      </c>
    </row>
    <row r="2659" spans="1:7" x14ac:dyDescent="0.2">
      <c r="A2659" s="100">
        <v>35982</v>
      </c>
      <c r="B2659" s="99">
        <v>1560.829956</v>
      </c>
      <c r="C2659" s="99">
        <v>1560.829956</v>
      </c>
      <c r="D2659" s="99">
        <v>1560.829956</v>
      </c>
      <c r="E2659" s="99">
        <v>1560.829956</v>
      </c>
      <c r="F2659" s="99">
        <v>1560.829956</v>
      </c>
      <c r="G2659" s="99">
        <v>0</v>
      </c>
    </row>
    <row r="2660" spans="1:7" x14ac:dyDescent="0.2">
      <c r="A2660" s="100">
        <v>35983</v>
      </c>
      <c r="B2660" s="99">
        <v>1557.25</v>
      </c>
      <c r="C2660" s="99">
        <v>1557.25</v>
      </c>
      <c r="D2660" s="99">
        <v>1557.25</v>
      </c>
      <c r="E2660" s="99">
        <v>1557.25</v>
      </c>
      <c r="F2660" s="99">
        <v>1557.25</v>
      </c>
      <c r="G2660" s="99">
        <v>0</v>
      </c>
    </row>
    <row r="2661" spans="1:7" x14ac:dyDescent="0.2">
      <c r="A2661" s="100">
        <v>35984</v>
      </c>
      <c r="B2661" s="99">
        <v>1573.4499510000001</v>
      </c>
      <c r="C2661" s="99">
        <v>1573.4499510000001</v>
      </c>
      <c r="D2661" s="99">
        <v>1573.4499510000001</v>
      </c>
      <c r="E2661" s="99">
        <v>1573.4499510000001</v>
      </c>
      <c r="F2661" s="99">
        <v>1573.4499510000001</v>
      </c>
      <c r="G2661" s="99">
        <v>0</v>
      </c>
    </row>
    <row r="2662" spans="1:7" x14ac:dyDescent="0.2">
      <c r="A2662" s="100">
        <v>35985</v>
      </c>
      <c r="B2662" s="99">
        <v>1562.920044</v>
      </c>
      <c r="C2662" s="99">
        <v>1562.920044</v>
      </c>
      <c r="D2662" s="99">
        <v>1562.920044</v>
      </c>
      <c r="E2662" s="99">
        <v>1562.920044</v>
      </c>
      <c r="F2662" s="99">
        <v>1562.920044</v>
      </c>
      <c r="G2662" s="99">
        <v>0</v>
      </c>
    </row>
    <row r="2663" spans="1:7" x14ac:dyDescent="0.2">
      <c r="A2663" s="100">
        <v>35986</v>
      </c>
      <c r="B2663" s="99">
        <v>1570.709961</v>
      </c>
      <c r="C2663" s="99">
        <v>1570.709961</v>
      </c>
      <c r="D2663" s="99">
        <v>1570.709961</v>
      </c>
      <c r="E2663" s="99">
        <v>1570.709961</v>
      </c>
      <c r="F2663" s="99">
        <v>1570.709961</v>
      </c>
      <c r="G2663" s="99">
        <v>0</v>
      </c>
    </row>
    <row r="2664" spans="1:7" x14ac:dyDescent="0.2">
      <c r="A2664" s="100">
        <v>35989</v>
      </c>
      <c r="B2664" s="99">
        <v>1571.9300539999999</v>
      </c>
      <c r="C2664" s="99">
        <v>1571.9300539999999</v>
      </c>
      <c r="D2664" s="99">
        <v>1571.9300539999999</v>
      </c>
      <c r="E2664" s="99">
        <v>1571.9300539999999</v>
      </c>
      <c r="F2664" s="99">
        <v>1571.9300539999999</v>
      </c>
      <c r="G2664" s="99">
        <v>0</v>
      </c>
    </row>
    <row r="2665" spans="1:7" x14ac:dyDescent="0.2">
      <c r="A2665" s="100">
        <v>35990</v>
      </c>
      <c r="B2665" s="99">
        <v>1588.670044</v>
      </c>
      <c r="C2665" s="99">
        <v>1588.670044</v>
      </c>
      <c r="D2665" s="99">
        <v>1588.670044</v>
      </c>
      <c r="E2665" s="99">
        <v>1588.670044</v>
      </c>
      <c r="F2665" s="99">
        <v>1588.670044</v>
      </c>
      <c r="G2665" s="99">
        <v>0</v>
      </c>
    </row>
    <row r="2666" spans="1:7" x14ac:dyDescent="0.2">
      <c r="A2666" s="100">
        <v>35991</v>
      </c>
      <c r="B2666" s="99">
        <v>1584.9399410000001</v>
      </c>
      <c r="C2666" s="99">
        <v>1584.9399410000001</v>
      </c>
      <c r="D2666" s="99">
        <v>1584.9399410000001</v>
      </c>
      <c r="E2666" s="99">
        <v>1584.9399410000001</v>
      </c>
      <c r="F2666" s="99">
        <v>1584.9399410000001</v>
      </c>
      <c r="G2666" s="99">
        <v>0</v>
      </c>
    </row>
    <row r="2667" spans="1:7" x14ac:dyDescent="0.2">
      <c r="A2667" s="100">
        <v>35992</v>
      </c>
      <c r="B2667" s="99">
        <v>1597.3599850000001</v>
      </c>
      <c r="C2667" s="99">
        <v>1597.3599850000001</v>
      </c>
      <c r="D2667" s="99">
        <v>1597.3599850000001</v>
      </c>
      <c r="E2667" s="99">
        <v>1597.3599850000001</v>
      </c>
      <c r="F2667" s="99">
        <v>1597.3599850000001</v>
      </c>
      <c r="G2667" s="99">
        <v>0</v>
      </c>
    </row>
    <row r="2668" spans="1:7" x14ac:dyDescent="0.2">
      <c r="A2668" s="100">
        <v>35993</v>
      </c>
      <c r="B2668" s="99">
        <v>1601.079956</v>
      </c>
      <c r="C2668" s="99">
        <v>1601.079956</v>
      </c>
      <c r="D2668" s="99">
        <v>1601.079956</v>
      </c>
      <c r="E2668" s="99">
        <v>1601.079956</v>
      </c>
      <c r="F2668" s="99">
        <v>1601.079956</v>
      </c>
      <c r="G2668" s="99">
        <v>0</v>
      </c>
    </row>
    <row r="2669" spans="1:7" x14ac:dyDescent="0.2">
      <c r="A2669" s="100">
        <v>35996</v>
      </c>
      <c r="B2669" s="99">
        <v>1597.5200199999999</v>
      </c>
      <c r="C2669" s="99">
        <v>1597.5200199999999</v>
      </c>
      <c r="D2669" s="99">
        <v>1597.5200199999999</v>
      </c>
      <c r="E2669" s="99">
        <v>1597.5200199999999</v>
      </c>
      <c r="F2669" s="99">
        <v>1597.5200199999999</v>
      </c>
      <c r="G2669" s="99">
        <v>0</v>
      </c>
    </row>
    <row r="2670" spans="1:7" x14ac:dyDescent="0.2">
      <c r="A2670" s="100">
        <v>35997</v>
      </c>
      <c r="B2670" s="99">
        <v>1571.849976</v>
      </c>
      <c r="C2670" s="99">
        <v>1571.849976</v>
      </c>
      <c r="D2670" s="99">
        <v>1571.849976</v>
      </c>
      <c r="E2670" s="99">
        <v>1571.849976</v>
      </c>
      <c r="F2670" s="99">
        <v>1571.849976</v>
      </c>
      <c r="G2670" s="99">
        <v>0</v>
      </c>
    </row>
    <row r="2671" spans="1:7" x14ac:dyDescent="0.2">
      <c r="A2671" s="100">
        <v>35998</v>
      </c>
      <c r="B2671" s="99">
        <v>1570.630005</v>
      </c>
      <c r="C2671" s="99">
        <v>1570.630005</v>
      </c>
      <c r="D2671" s="99">
        <v>1570.630005</v>
      </c>
      <c r="E2671" s="99">
        <v>1570.630005</v>
      </c>
      <c r="F2671" s="99">
        <v>1570.630005</v>
      </c>
      <c r="G2671" s="99">
        <v>0</v>
      </c>
    </row>
    <row r="2672" spans="1:7" x14ac:dyDescent="0.2">
      <c r="A2672" s="100">
        <v>35999</v>
      </c>
      <c r="B2672" s="99">
        <v>1537.8199460000001</v>
      </c>
      <c r="C2672" s="99">
        <v>1537.8199460000001</v>
      </c>
      <c r="D2672" s="99">
        <v>1537.8199460000001</v>
      </c>
      <c r="E2672" s="99">
        <v>1537.8199460000001</v>
      </c>
      <c r="F2672" s="99">
        <v>1537.8199460000001</v>
      </c>
      <c r="G2672" s="99">
        <v>0</v>
      </c>
    </row>
    <row r="2673" spans="1:7" x14ac:dyDescent="0.2">
      <c r="A2673" s="100">
        <v>36000</v>
      </c>
      <c r="B2673" s="99">
        <v>1539.2299800000001</v>
      </c>
      <c r="C2673" s="99">
        <v>1539.2299800000001</v>
      </c>
      <c r="D2673" s="99">
        <v>1539.2299800000001</v>
      </c>
      <c r="E2673" s="99">
        <v>1539.2299800000001</v>
      </c>
      <c r="F2673" s="99">
        <v>1539.2299800000001</v>
      </c>
      <c r="G2673" s="99">
        <v>0</v>
      </c>
    </row>
    <row r="2674" spans="1:7" x14ac:dyDescent="0.2">
      <c r="A2674" s="100">
        <v>36003</v>
      </c>
      <c r="B2674" s="99">
        <v>1547.969971</v>
      </c>
      <c r="C2674" s="99">
        <v>1547.969971</v>
      </c>
      <c r="D2674" s="99">
        <v>1547.969971</v>
      </c>
      <c r="E2674" s="99">
        <v>1547.969971</v>
      </c>
      <c r="F2674" s="99">
        <v>1547.969971</v>
      </c>
      <c r="G2674" s="99">
        <v>0</v>
      </c>
    </row>
    <row r="2675" spans="1:7" x14ac:dyDescent="0.2">
      <c r="A2675" s="100">
        <v>36004</v>
      </c>
      <c r="B2675" s="99">
        <v>1524.98999</v>
      </c>
      <c r="C2675" s="99">
        <v>1524.98999</v>
      </c>
      <c r="D2675" s="99">
        <v>1524.98999</v>
      </c>
      <c r="E2675" s="99">
        <v>1524.98999</v>
      </c>
      <c r="F2675" s="99">
        <v>1524.98999</v>
      </c>
      <c r="G2675" s="99">
        <v>0</v>
      </c>
    </row>
    <row r="2676" spans="1:7" x14ac:dyDescent="0.2">
      <c r="A2676" s="100">
        <v>36005</v>
      </c>
      <c r="B2676" s="99">
        <v>1518.5</v>
      </c>
      <c r="C2676" s="99">
        <v>1518.5</v>
      </c>
      <c r="D2676" s="99">
        <v>1518.5</v>
      </c>
      <c r="E2676" s="99">
        <v>1518.5</v>
      </c>
      <c r="F2676" s="99">
        <v>1518.5</v>
      </c>
      <c r="G2676" s="99">
        <v>0</v>
      </c>
    </row>
    <row r="2677" spans="1:7" x14ac:dyDescent="0.2">
      <c r="A2677" s="100">
        <v>36006</v>
      </c>
      <c r="B2677" s="99">
        <v>1542.660034</v>
      </c>
      <c r="C2677" s="99">
        <v>1542.660034</v>
      </c>
      <c r="D2677" s="99">
        <v>1542.660034</v>
      </c>
      <c r="E2677" s="99">
        <v>1542.660034</v>
      </c>
      <c r="F2677" s="99">
        <v>1542.660034</v>
      </c>
      <c r="G2677" s="99">
        <v>0</v>
      </c>
    </row>
    <row r="2678" spans="1:7" x14ac:dyDescent="0.2">
      <c r="A2678" s="100">
        <v>36007</v>
      </c>
      <c r="B2678" s="99">
        <v>1512.589966</v>
      </c>
      <c r="C2678" s="99">
        <v>1512.589966</v>
      </c>
      <c r="D2678" s="99">
        <v>1512.589966</v>
      </c>
      <c r="E2678" s="99">
        <v>1512.589966</v>
      </c>
      <c r="F2678" s="99">
        <v>1512.589966</v>
      </c>
      <c r="G2678" s="99">
        <v>0</v>
      </c>
    </row>
    <row r="2679" spans="1:7" x14ac:dyDescent="0.2">
      <c r="A2679" s="100">
        <v>36010</v>
      </c>
      <c r="B2679" s="99">
        <v>1501.530029</v>
      </c>
      <c r="C2679" s="99">
        <v>1501.530029</v>
      </c>
      <c r="D2679" s="99">
        <v>1501.530029</v>
      </c>
      <c r="E2679" s="99">
        <v>1501.530029</v>
      </c>
      <c r="F2679" s="99">
        <v>1501.530029</v>
      </c>
      <c r="G2679" s="99">
        <v>0</v>
      </c>
    </row>
    <row r="2680" spans="1:7" x14ac:dyDescent="0.2">
      <c r="A2680" s="100">
        <v>36011</v>
      </c>
      <c r="B2680" s="99">
        <v>1447.150024</v>
      </c>
      <c r="C2680" s="99">
        <v>1447.150024</v>
      </c>
      <c r="D2680" s="99">
        <v>1447.150024</v>
      </c>
      <c r="E2680" s="99">
        <v>1447.150024</v>
      </c>
      <c r="F2680" s="99">
        <v>1447.150024</v>
      </c>
      <c r="G2680" s="99">
        <v>0</v>
      </c>
    </row>
    <row r="2681" spans="1:7" x14ac:dyDescent="0.2">
      <c r="A2681" s="100">
        <v>36012</v>
      </c>
      <c r="B2681" s="99">
        <v>1459.920044</v>
      </c>
      <c r="C2681" s="99">
        <v>1459.920044</v>
      </c>
      <c r="D2681" s="99">
        <v>1459.920044</v>
      </c>
      <c r="E2681" s="99">
        <v>1459.920044</v>
      </c>
      <c r="F2681" s="99">
        <v>1459.920044</v>
      </c>
      <c r="G2681" s="99">
        <v>0</v>
      </c>
    </row>
    <row r="2682" spans="1:7" x14ac:dyDescent="0.2">
      <c r="A2682" s="100">
        <v>36013</v>
      </c>
      <c r="B2682" s="99">
        <v>1471.119995</v>
      </c>
      <c r="C2682" s="99">
        <v>1471.119995</v>
      </c>
      <c r="D2682" s="99">
        <v>1471.119995</v>
      </c>
      <c r="E2682" s="99">
        <v>1471.119995</v>
      </c>
      <c r="F2682" s="99">
        <v>1471.119995</v>
      </c>
      <c r="G2682" s="99">
        <v>0</v>
      </c>
    </row>
    <row r="2683" spans="1:7" x14ac:dyDescent="0.2">
      <c r="A2683" s="100">
        <v>36014</v>
      </c>
      <c r="B2683" s="99">
        <v>1470.880005</v>
      </c>
      <c r="C2683" s="99">
        <v>1470.880005</v>
      </c>
      <c r="D2683" s="99">
        <v>1470.880005</v>
      </c>
      <c r="E2683" s="99">
        <v>1470.880005</v>
      </c>
      <c r="F2683" s="99">
        <v>1470.880005</v>
      </c>
      <c r="G2683" s="99">
        <v>0</v>
      </c>
    </row>
    <row r="2684" spans="1:7" x14ac:dyDescent="0.2">
      <c r="A2684" s="100">
        <v>36017</v>
      </c>
      <c r="B2684" s="99">
        <v>1462.4499510000001</v>
      </c>
      <c r="C2684" s="99">
        <v>1462.4499510000001</v>
      </c>
      <c r="D2684" s="99">
        <v>1462.4499510000001</v>
      </c>
      <c r="E2684" s="99">
        <v>1462.4499510000001</v>
      </c>
      <c r="F2684" s="99">
        <v>1462.4499510000001</v>
      </c>
      <c r="G2684" s="99">
        <v>0</v>
      </c>
    </row>
    <row r="2685" spans="1:7" x14ac:dyDescent="0.2">
      <c r="A2685" s="100">
        <v>36018</v>
      </c>
      <c r="B2685" s="99">
        <v>1443.6099850000001</v>
      </c>
      <c r="C2685" s="99">
        <v>1443.6099850000001</v>
      </c>
      <c r="D2685" s="99">
        <v>1443.6099850000001</v>
      </c>
      <c r="E2685" s="99">
        <v>1443.6099850000001</v>
      </c>
      <c r="F2685" s="99">
        <v>1443.6099850000001</v>
      </c>
      <c r="G2685" s="99">
        <v>0</v>
      </c>
    </row>
    <row r="2686" spans="1:7" x14ac:dyDescent="0.2">
      <c r="A2686" s="100">
        <v>36019</v>
      </c>
      <c r="B2686" s="99">
        <v>1464.469971</v>
      </c>
      <c r="C2686" s="99">
        <v>1464.469971</v>
      </c>
      <c r="D2686" s="99">
        <v>1464.469971</v>
      </c>
      <c r="E2686" s="99">
        <v>1464.469971</v>
      </c>
      <c r="F2686" s="99">
        <v>1464.469971</v>
      </c>
      <c r="G2686" s="99">
        <v>0</v>
      </c>
    </row>
    <row r="2687" spans="1:7" x14ac:dyDescent="0.2">
      <c r="A2687" s="100">
        <v>36020</v>
      </c>
      <c r="B2687" s="99">
        <v>1451.9300539999999</v>
      </c>
      <c r="C2687" s="99">
        <v>1451.9300539999999</v>
      </c>
      <c r="D2687" s="99">
        <v>1451.9300539999999</v>
      </c>
      <c r="E2687" s="99">
        <v>1451.9300539999999</v>
      </c>
      <c r="F2687" s="99">
        <v>1451.9300539999999</v>
      </c>
      <c r="G2687" s="99">
        <v>0</v>
      </c>
    </row>
    <row r="2688" spans="1:7" x14ac:dyDescent="0.2">
      <c r="A2688" s="100">
        <v>36021</v>
      </c>
      <c r="B2688" s="99">
        <v>1435.579956</v>
      </c>
      <c r="C2688" s="99">
        <v>1435.579956</v>
      </c>
      <c r="D2688" s="99">
        <v>1435.579956</v>
      </c>
      <c r="E2688" s="99">
        <v>1435.579956</v>
      </c>
      <c r="F2688" s="99">
        <v>1435.579956</v>
      </c>
      <c r="G2688" s="99">
        <v>0</v>
      </c>
    </row>
    <row r="2689" spans="1:7" x14ac:dyDescent="0.2">
      <c r="A2689" s="100">
        <v>36024</v>
      </c>
      <c r="B2689" s="99">
        <v>1463.880005</v>
      </c>
      <c r="C2689" s="99">
        <v>1463.880005</v>
      </c>
      <c r="D2689" s="99">
        <v>1463.880005</v>
      </c>
      <c r="E2689" s="99">
        <v>1463.880005</v>
      </c>
      <c r="F2689" s="99">
        <v>1463.880005</v>
      </c>
      <c r="G2689" s="99">
        <v>0</v>
      </c>
    </row>
    <row r="2690" spans="1:7" x14ac:dyDescent="0.2">
      <c r="A2690" s="100">
        <v>36025</v>
      </c>
      <c r="B2690" s="99">
        <v>1487.709961</v>
      </c>
      <c r="C2690" s="99">
        <v>1487.709961</v>
      </c>
      <c r="D2690" s="99">
        <v>1487.709961</v>
      </c>
      <c r="E2690" s="99">
        <v>1487.709961</v>
      </c>
      <c r="F2690" s="99">
        <v>1487.709961</v>
      </c>
      <c r="G2690" s="99">
        <v>0</v>
      </c>
    </row>
    <row r="2691" spans="1:7" x14ac:dyDescent="0.2">
      <c r="A2691" s="100">
        <v>36026</v>
      </c>
      <c r="B2691" s="99">
        <v>1483.5600589999999</v>
      </c>
      <c r="C2691" s="99">
        <v>1483.5600589999999</v>
      </c>
      <c r="D2691" s="99">
        <v>1483.5600589999999</v>
      </c>
      <c r="E2691" s="99">
        <v>1483.5600589999999</v>
      </c>
      <c r="F2691" s="99">
        <v>1483.5600589999999</v>
      </c>
      <c r="G2691" s="99">
        <v>0</v>
      </c>
    </row>
    <row r="2692" spans="1:7" x14ac:dyDescent="0.2">
      <c r="A2692" s="100">
        <v>36027</v>
      </c>
      <c r="B2692" s="99">
        <v>1474.920044</v>
      </c>
      <c r="C2692" s="99">
        <v>1474.920044</v>
      </c>
      <c r="D2692" s="99">
        <v>1474.920044</v>
      </c>
      <c r="E2692" s="99">
        <v>1474.920044</v>
      </c>
      <c r="F2692" s="99">
        <v>1474.920044</v>
      </c>
      <c r="G2692" s="99">
        <v>0</v>
      </c>
    </row>
    <row r="2693" spans="1:7" x14ac:dyDescent="0.2">
      <c r="A2693" s="100">
        <v>36028</v>
      </c>
      <c r="B2693" s="99">
        <v>1460.9499510000001</v>
      </c>
      <c r="C2693" s="99">
        <v>1460.9499510000001</v>
      </c>
      <c r="D2693" s="99">
        <v>1460.9499510000001</v>
      </c>
      <c r="E2693" s="99">
        <v>1460.9499510000001</v>
      </c>
      <c r="F2693" s="99">
        <v>1460.9499510000001</v>
      </c>
      <c r="G2693" s="99">
        <v>0</v>
      </c>
    </row>
    <row r="2694" spans="1:7" x14ac:dyDescent="0.2">
      <c r="A2694" s="100">
        <v>36031</v>
      </c>
      <c r="B2694" s="99">
        <v>1470.280029</v>
      </c>
      <c r="C2694" s="99">
        <v>1470.280029</v>
      </c>
      <c r="D2694" s="99">
        <v>1470.280029</v>
      </c>
      <c r="E2694" s="99">
        <v>1470.280029</v>
      </c>
      <c r="F2694" s="99">
        <v>1470.280029</v>
      </c>
      <c r="G2694" s="99">
        <v>0</v>
      </c>
    </row>
    <row r="2695" spans="1:7" x14ac:dyDescent="0.2">
      <c r="A2695" s="100">
        <v>36032</v>
      </c>
      <c r="B2695" s="99">
        <v>1476.6400149999999</v>
      </c>
      <c r="C2695" s="99">
        <v>1476.6400149999999</v>
      </c>
      <c r="D2695" s="99">
        <v>1476.6400149999999</v>
      </c>
      <c r="E2695" s="99">
        <v>1476.6400149999999</v>
      </c>
      <c r="F2695" s="99">
        <v>1476.6400149999999</v>
      </c>
      <c r="G2695" s="99">
        <v>0</v>
      </c>
    </row>
    <row r="2696" spans="1:7" x14ac:dyDescent="0.2">
      <c r="A2696" s="100">
        <v>36033</v>
      </c>
      <c r="B2696" s="99">
        <v>1465.0600589999999</v>
      </c>
      <c r="C2696" s="99">
        <v>1465.0600589999999</v>
      </c>
      <c r="D2696" s="99">
        <v>1465.0600589999999</v>
      </c>
      <c r="E2696" s="99">
        <v>1465.0600589999999</v>
      </c>
      <c r="F2696" s="99">
        <v>1465.0600589999999</v>
      </c>
      <c r="G2696" s="99">
        <v>0</v>
      </c>
    </row>
    <row r="2697" spans="1:7" x14ac:dyDescent="0.2">
      <c r="A2697" s="100">
        <v>36034</v>
      </c>
      <c r="B2697" s="99">
        <v>1408.9799800000001</v>
      </c>
      <c r="C2697" s="99">
        <v>1408.9799800000001</v>
      </c>
      <c r="D2697" s="99">
        <v>1408.9799800000001</v>
      </c>
      <c r="E2697" s="99">
        <v>1408.9799800000001</v>
      </c>
      <c r="F2697" s="99">
        <v>1408.9799800000001</v>
      </c>
      <c r="G2697" s="99">
        <v>0</v>
      </c>
    </row>
    <row r="2698" spans="1:7" x14ac:dyDescent="0.2">
      <c r="A2698" s="100">
        <v>36035</v>
      </c>
      <c r="B2698" s="99">
        <v>1388.3000489999999</v>
      </c>
      <c r="C2698" s="99">
        <v>1388.3000489999999</v>
      </c>
      <c r="D2698" s="99">
        <v>1388.3000489999999</v>
      </c>
      <c r="E2698" s="99">
        <v>1388.3000489999999</v>
      </c>
      <c r="F2698" s="99">
        <v>1388.3000489999999</v>
      </c>
      <c r="G2698" s="99">
        <v>0</v>
      </c>
    </row>
    <row r="2699" spans="1:7" x14ac:dyDescent="0.2">
      <c r="A2699" s="100">
        <v>36038</v>
      </c>
      <c r="B2699" s="99">
        <v>1293.900024</v>
      </c>
      <c r="C2699" s="99">
        <v>1293.900024</v>
      </c>
      <c r="D2699" s="99">
        <v>1293.900024</v>
      </c>
      <c r="E2699" s="99">
        <v>1293.900024</v>
      </c>
      <c r="F2699" s="99">
        <v>1293.900024</v>
      </c>
      <c r="G2699" s="99">
        <v>0</v>
      </c>
    </row>
    <row r="2700" spans="1:7" x14ac:dyDescent="0.2">
      <c r="A2700" s="100">
        <v>36039</v>
      </c>
      <c r="B2700" s="99">
        <v>1343.9399410000001</v>
      </c>
      <c r="C2700" s="99">
        <v>1343.9399410000001</v>
      </c>
      <c r="D2700" s="99">
        <v>1343.9399410000001</v>
      </c>
      <c r="E2700" s="99">
        <v>1343.9399410000001</v>
      </c>
      <c r="F2700" s="99">
        <v>1343.9399410000001</v>
      </c>
      <c r="G2700" s="99">
        <v>0</v>
      </c>
    </row>
    <row r="2701" spans="1:7" x14ac:dyDescent="0.2">
      <c r="A2701" s="100">
        <v>36040</v>
      </c>
      <c r="B2701" s="99">
        <v>1339.1400149999999</v>
      </c>
      <c r="C2701" s="99">
        <v>1339.1400149999999</v>
      </c>
      <c r="D2701" s="99">
        <v>1339.1400149999999</v>
      </c>
      <c r="E2701" s="99">
        <v>1339.1400149999999</v>
      </c>
      <c r="F2701" s="99">
        <v>1339.1400149999999</v>
      </c>
      <c r="G2701" s="99">
        <v>0</v>
      </c>
    </row>
    <row r="2702" spans="1:7" x14ac:dyDescent="0.2">
      <c r="A2702" s="100">
        <v>36041</v>
      </c>
      <c r="B2702" s="99">
        <v>1328.0699460000001</v>
      </c>
      <c r="C2702" s="99">
        <v>1328.0699460000001</v>
      </c>
      <c r="D2702" s="99">
        <v>1328.0699460000001</v>
      </c>
      <c r="E2702" s="99">
        <v>1328.0699460000001</v>
      </c>
      <c r="F2702" s="99">
        <v>1328.0699460000001</v>
      </c>
      <c r="G2702" s="99">
        <v>0</v>
      </c>
    </row>
    <row r="2703" spans="1:7" x14ac:dyDescent="0.2">
      <c r="A2703" s="100">
        <v>36042</v>
      </c>
      <c r="B2703" s="99">
        <v>1316.8100589999999</v>
      </c>
      <c r="C2703" s="99">
        <v>1316.8100589999999</v>
      </c>
      <c r="D2703" s="99">
        <v>1316.8100589999999</v>
      </c>
      <c r="E2703" s="99">
        <v>1316.8100589999999</v>
      </c>
      <c r="F2703" s="99">
        <v>1316.8100589999999</v>
      </c>
      <c r="G2703" s="99">
        <v>0</v>
      </c>
    </row>
    <row r="2704" spans="1:7" x14ac:dyDescent="0.2">
      <c r="A2704" s="100">
        <v>36046</v>
      </c>
      <c r="B2704" s="99">
        <v>1383.920044</v>
      </c>
      <c r="C2704" s="99">
        <v>1383.920044</v>
      </c>
      <c r="D2704" s="99">
        <v>1383.920044</v>
      </c>
      <c r="E2704" s="99">
        <v>1383.920044</v>
      </c>
      <c r="F2704" s="99">
        <v>1383.920044</v>
      </c>
      <c r="G2704" s="99">
        <v>0</v>
      </c>
    </row>
    <row r="2705" spans="1:7" x14ac:dyDescent="0.2">
      <c r="A2705" s="100">
        <v>36047</v>
      </c>
      <c r="B2705" s="99">
        <v>1360.660034</v>
      </c>
      <c r="C2705" s="99">
        <v>1360.660034</v>
      </c>
      <c r="D2705" s="99">
        <v>1360.660034</v>
      </c>
      <c r="E2705" s="99">
        <v>1360.660034</v>
      </c>
      <c r="F2705" s="99">
        <v>1360.660034</v>
      </c>
      <c r="G2705" s="99">
        <v>0</v>
      </c>
    </row>
    <row r="2706" spans="1:7" x14ac:dyDescent="0.2">
      <c r="A2706" s="100">
        <v>36048</v>
      </c>
      <c r="B2706" s="99">
        <v>1325.51001</v>
      </c>
      <c r="C2706" s="99">
        <v>1325.51001</v>
      </c>
      <c r="D2706" s="99">
        <v>1325.51001</v>
      </c>
      <c r="E2706" s="99">
        <v>1325.51001</v>
      </c>
      <c r="F2706" s="99">
        <v>1325.51001</v>
      </c>
      <c r="G2706" s="99">
        <v>0</v>
      </c>
    </row>
    <row r="2707" spans="1:7" x14ac:dyDescent="0.2">
      <c r="A2707" s="100">
        <v>36049</v>
      </c>
      <c r="B2707" s="99">
        <v>1364.9499510000001</v>
      </c>
      <c r="C2707" s="99">
        <v>1364.9499510000001</v>
      </c>
      <c r="D2707" s="99">
        <v>1364.9499510000001</v>
      </c>
      <c r="E2707" s="99">
        <v>1364.9499510000001</v>
      </c>
      <c r="F2707" s="99">
        <v>1364.9499510000001</v>
      </c>
      <c r="G2707" s="99">
        <v>0</v>
      </c>
    </row>
    <row r="2708" spans="1:7" x14ac:dyDescent="0.2">
      <c r="A2708" s="100">
        <v>36052</v>
      </c>
      <c r="B2708" s="99">
        <v>1393.170044</v>
      </c>
      <c r="C2708" s="99">
        <v>1393.170044</v>
      </c>
      <c r="D2708" s="99">
        <v>1393.170044</v>
      </c>
      <c r="E2708" s="99">
        <v>1393.170044</v>
      </c>
      <c r="F2708" s="99">
        <v>1393.170044</v>
      </c>
      <c r="G2708" s="99">
        <v>0</v>
      </c>
    </row>
    <row r="2709" spans="1:7" x14ac:dyDescent="0.2">
      <c r="A2709" s="100">
        <v>36053</v>
      </c>
      <c r="B2709" s="99">
        <v>1403.9399410000001</v>
      </c>
      <c r="C2709" s="99">
        <v>1403.9399410000001</v>
      </c>
      <c r="D2709" s="99">
        <v>1403.9399410000001</v>
      </c>
      <c r="E2709" s="99">
        <v>1403.9399410000001</v>
      </c>
      <c r="F2709" s="99">
        <v>1403.9399410000001</v>
      </c>
      <c r="G2709" s="99">
        <v>0</v>
      </c>
    </row>
    <row r="2710" spans="1:7" x14ac:dyDescent="0.2">
      <c r="A2710" s="100">
        <v>36054</v>
      </c>
      <c r="B2710" s="99">
        <v>1414.589966</v>
      </c>
      <c r="C2710" s="99">
        <v>1414.589966</v>
      </c>
      <c r="D2710" s="99">
        <v>1414.589966</v>
      </c>
      <c r="E2710" s="99">
        <v>1414.589966</v>
      </c>
      <c r="F2710" s="99">
        <v>1414.589966</v>
      </c>
      <c r="G2710" s="99">
        <v>0</v>
      </c>
    </row>
    <row r="2711" spans="1:7" x14ac:dyDescent="0.2">
      <c r="A2711" s="100">
        <v>36055</v>
      </c>
      <c r="B2711" s="99">
        <v>1378.6800539999999</v>
      </c>
      <c r="C2711" s="99">
        <v>1378.6800539999999</v>
      </c>
      <c r="D2711" s="99">
        <v>1378.6800539999999</v>
      </c>
      <c r="E2711" s="99">
        <v>1378.6800539999999</v>
      </c>
      <c r="F2711" s="99">
        <v>1378.6800539999999</v>
      </c>
      <c r="G2711" s="99">
        <v>0</v>
      </c>
    </row>
    <row r="2712" spans="1:7" x14ac:dyDescent="0.2">
      <c r="A2712" s="100">
        <v>36056</v>
      </c>
      <c r="B2712" s="99">
        <v>1380.339966</v>
      </c>
      <c r="C2712" s="99">
        <v>1380.339966</v>
      </c>
      <c r="D2712" s="99">
        <v>1380.339966</v>
      </c>
      <c r="E2712" s="99">
        <v>1380.339966</v>
      </c>
      <c r="F2712" s="99">
        <v>1380.339966</v>
      </c>
      <c r="G2712" s="99">
        <v>0</v>
      </c>
    </row>
    <row r="2713" spans="1:7" x14ac:dyDescent="0.2">
      <c r="A2713" s="100">
        <v>36059</v>
      </c>
      <c r="B2713" s="99">
        <v>1385.51001</v>
      </c>
      <c r="C2713" s="99">
        <v>1385.51001</v>
      </c>
      <c r="D2713" s="99">
        <v>1385.51001</v>
      </c>
      <c r="E2713" s="99">
        <v>1385.51001</v>
      </c>
      <c r="F2713" s="99">
        <v>1385.51001</v>
      </c>
      <c r="G2713" s="99">
        <v>0</v>
      </c>
    </row>
    <row r="2714" spans="1:7" x14ac:dyDescent="0.2">
      <c r="A2714" s="100">
        <v>36060</v>
      </c>
      <c r="B2714" s="99">
        <v>1393.280029</v>
      </c>
      <c r="C2714" s="99">
        <v>1393.280029</v>
      </c>
      <c r="D2714" s="99">
        <v>1393.280029</v>
      </c>
      <c r="E2714" s="99">
        <v>1393.280029</v>
      </c>
      <c r="F2714" s="99">
        <v>1393.280029</v>
      </c>
      <c r="G2714" s="99">
        <v>0</v>
      </c>
    </row>
    <row r="2715" spans="1:7" x14ac:dyDescent="0.2">
      <c r="A2715" s="100">
        <v>36061</v>
      </c>
      <c r="B2715" s="99">
        <v>1442.660034</v>
      </c>
      <c r="C2715" s="99">
        <v>1442.660034</v>
      </c>
      <c r="D2715" s="99">
        <v>1442.660034</v>
      </c>
      <c r="E2715" s="99">
        <v>1442.660034</v>
      </c>
      <c r="F2715" s="99">
        <v>1442.660034</v>
      </c>
      <c r="G2715" s="99">
        <v>0</v>
      </c>
    </row>
    <row r="2716" spans="1:7" x14ac:dyDescent="0.2">
      <c r="A2716" s="100">
        <v>36062</v>
      </c>
      <c r="B2716" s="99">
        <v>1411.040039</v>
      </c>
      <c r="C2716" s="99">
        <v>1411.040039</v>
      </c>
      <c r="D2716" s="99">
        <v>1411.040039</v>
      </c>
      <c r="E2716" s="99">
        <v>1411.040039</v>
      </c>
      <c r="F2716" s="99">
        <v>1411.040039</v>
      </c>
      <c r="G2716" s="99">
        <v>0</v>
      </c>
    </row>
    <row r="2717" spans="1:7" x14ac:dyDescent="0.2">
      <c r="A2717" s="100">
        <v>36063</v>
      </c>
      <c r="B2717" s="99">
        <v>1413.790039</v>
      </c>
      <c r="C2717" s="99">
        <v>1413.790039</v>
      </c>
      <c r="D2717" s="99">
        <v>1413.790039</v>
      </c>
      <c r="E2717" s="99">
        <v>1413.790039</v>
      </c>
      <c r="F2717" s="99">
        <v>1413.790039</v>
      </c>
      <c r="G2717" s="99">
        <v>0</v>
      </c>
    </row>
    <row r="2718" spans="1:7" x14ac:dyDescent="0.2">
      <c r="A2718" s="100">
        <v>36066</v>
      </c>
      <c r="B2718" s="99">
        <v>1419.5699460000001</v>
      </c>
      <c r="C2718" s="99">
        <v>1419.5699460000001</v>
      </c>
      <c r="D2718" s="99">
        <v>1419.5699460000001</v>
      </c>
      <c r="E2718" s="99">
        <v>1419.5699460000001</v>
      </c>
      <c r="F2718" s="99">
        <v>1419.5699460000001</v>
      </c>
      <c r="G2718" s="99">
        <v>0</v>
      </c>
    </row>
    <row r="2719" spans="1:7" x14ac:dyDescent="0.2">
      <c r="A2719" s="100">
        <v>36067</v>
      </c>
      <c r="B2719" s="99">
        <v>1420.040039</v>
      </c>
      <c r="C2719" s="99">
        <v>1420.040039</v>
      </c>
      <c r="D2719" s="99">
        <v>1420.040039</v>
      </c>
      <c r="E2719" s="99">
        <v>1420.040039</v>
      </c>
      <c r="F2719" s="99">
        <v>1420.040039</v>
      </c>
      <c r="G2719" s="99">
        <v>0</v>
      </c>
    </row>
    <row r="2720" spans="1:7" x14ac:dyDescent="0.2">
      <c r="A2720" s="100">
        <v>36068</v>
      </c>
      <c r="B2720" s="99">
        <v>1376.790039</v>
      </c>
      <c r="C2720" s="99">
        <v>1376.790039</v>
      </c>
      <c r="D2720" s="99">
        <v>1376.790039</v>
      </c>
      <c r="E2720" s="99">
        <v>1376.790039</v>
      </c>
      <c r="F2720" s="99">
        <v>1376.790039</v>
      </c>
      <c r="G2720" s="99">
        <v>0</v>
      </c>
    </row>
    <row r="2721" spans="1:7" x14ac:dyDescent="0.2">
      <c r="A2721" s="100">
        <v>36069</v>
      </c>
      <c r="B2721" s="99">
        <v>1335.3599850000001</v>
      </c>
      <c r="C2721" s="99">
        <v>1335.3599850000001</v>
      </c>
      <c r="D2721" s="99">
        <v>1335.3599850000001</v>
      </c>
      <c r="E2721" s="99">
        <v>1335.3599850000001</v>
      </c>
      <c r="F2721" s="99">
        <v>1335.3599850000001</v>
      </c>
      <c r="G2721" s="99">
        <v>0</v>
      </c>
    </row>
    <row r="2722" spans="1:7" x14ac:dyDescent="0.2">
      <c r="A2722" s="100">
        <v>36070</v>
      </c>
      <c r="B2722" s="99">
        <v>1357.380005</v>
      </c>
      <c r="C2722" s="99">
        <v>1357.380005</v>
      </c>
      <c r="D2722" s="99">
        <v>1357.380005</v>
      </c>
      <c r="E2722" s="99">
        <v>1357.380005</v>
      </c>
      <c r="F2722" s="99">
        <v>1357.380005</v>
      </c>
      <c r="G2722" s="99">
        <v>0</v>
      </c>
    </row>
    <row r="2723" spans="1:7" x14ac:dyDescent="0.2">
      <c r="A2723" s="100">
        <v>36073</v>
      </c>
      <c r="B2723" s="99">
        <v>1338.369995</v>
      </c>
      <c r="C2723" s="99">
        <v>1338.369995</v>
      </c>
      <c r="D2723" s="99">
        <v>1338.369995</v>
      </c>
      <c r="E2723" s="99">
        <v>1338.369995</v>
      </c>
      <c r="F2723" s="99">
        <v>1338.369995</v>
      </c>
      <c r="G2723" s="99">
        <v>0</v>
      </c>
    </row>
    <row r="2724" spans="1:7" x14ac:dyDescent="0.2">
      <c r="A2724" s="100">
        <v>36074</v>
      </c>
      <c r="B2724" s="99">
        <v>1333.0699460000001</v>
      </c>
      <c r="C2724" s="99">
        <v>1333.0699460000001</v>
      </c>
      <c r="D2724" s="99">
        <v>1333.0699460000001</v>
      </c>
      <c r="E2724" s="99">
        <v>1333.0699460000001</v>
      </c>
      <c r="F2724" s="99">
        <v>1333.0699460000001</v>
      </c>
      <c r="G2724" s="99">
        <v>0</v>
      </c>
    </row>
    <row r="2725" spans="1:7" x14ac:dyDescent="0.2">
      <c r="A2725" s="100">
        <v>36075</v>
      </c>
      <c r="B2725" s="99">
        <v>1314.630005</v>
      </c>
      <c r="C2725" s="99">
        <v>1314.630005</v>
      </c>
      <c r="D2725" s="99">
        <v>1314.630005</v>
      </c>
      <c r="E2725" s="99">
        <v>1314.630005</v>
      </c>
      <c r="F2725" s="99">
        <v>1314.630005</v>
      </c>
      <c r="G2725" s="99">
        <v>0</v>
      </c>
    </row>
    <row r="2726" spans="1:7" x14ac:dyDescent="0.2">
      <c r="A2726" s="100">
        <v>36076</v>
      </c>
      <c r="B2726" s="99">
        <v>1299.4399410000001</v>
      </c>
      <c r="C2726" s="99">
        <v>1299.4399410000001</v>
      </c>
      <c r="D2726" s="99">
        <v>1299.4399410000001</v>
      </c>
      <c r="E2726" s="99">
        <v>1299.4399410000001</v>
      </c>
      <c r="F2726" s="99">
        <v>1299.4399410000001</v>
      </c>
      <c r="G2726" s="99">
        <v>0</v>
      </c>
    </row>
    <row r="2727" spans="1:7" x14ac:dyDescent="0.2">
      <c r="A2727" s="100">
        <v>36077</v>
      </c>
      <c r="B2727" s="99">
        <v>1333.2299800000001</v>
      </c>
      <c r="C2727" s="99">
        <v>1333.2299800000001</v>
      </c>
      <c r="D2727" s="99">
        <v>1333.2299800000001</v>
      </c>
      <c r="E2727" s="99">
        <v>1333.2299800000001</v>
      </c>
      <c r="F2727" s="99">
        <v>1333.2299800000001</v>
      </c>
      <c r="G2727" s="99">
        <v>0</v>
      </c>
    </row>
    <row r="2728" spans="1:7" x14ac:dyDescent="0.2">
      <c r="A2728" s="100">
        <v>36080</v>
      </c>
      <c r="B2728" s="99">
        <v>1351.2700199999999</v>
      </c>
      <c r="C2728" s="99">
        <v>1351.2700199999999</v>
      </c>
      <c r="D2728" s="99">
        <v>1351.2700199999999</v>
      </c>
      <c r="E2728" s="99">
        <v>1351.2700199999999</v>
      </c>
      <c r="F2728" s="99">
        <v>1351.2700199999999</v>
      </c>
      <c r="G2728" s="99">
        <v>0</v>
      </c>
    </row>
    <row r="2729" spans="1:7" x14ac:dyDescent="0.2">
      <c r="A2729" s="100">
        <v>36081</v>
      </c>
      <c r="B2729" s="99">
        <v>1347.410034</v>
      </c>
      <c r="C2729" s="99">
        <v>1347.410034</v>
      </c>
      <c r="D2729" s="99">
        <v>1347.410034</v>
      </c>
      <c r="E2729" s="99">
        <v>1347.410034</v>
      </c>
      <c r="F2729" s="99">
        <v>1347.410034</v>
      </c>
      <c r="G2729" s="99">
        <v>0</v>
      </c>
    </row>
    <row r="2730" spans="1:7" x14ac:dyDescent="0.2">
      <c r="A2730" s="100">
        <v>36082</v>
      </c>
      <c r="B2730" s="99">
        <v>1361.969971</v>
      </c>
      <c r="C2730" s="99">
        <v>1361.969971</v>
      </c>
      <c r="D2730" s="99">
        <v>1361.969971</v>
      </c>
      <c r="E2730" s="99">
        <v>1361.969971</v>
      </c>
      <c r="F2730" s="99">
        <v>1361.969971</v>
      </c>
      <c r="G2730" s="99">
        <v>0</v>
      </c>
    </row>
    <row r="2731" spans="1:7" x14ac:dyDescent="0.2">
      <c r="A2731" s="100">
        <v>36083</v>
      </c>
      <c r="B2731" s="99">
        <v>1418.8100589999999</v>
      </c>
      <c r="C2731" s="99">
        <v>1418.8100589999999</v>
      </c>
      <c r="D2731" s="99">
        <v>1418.8100589999999</v>
      </c>
      <c r="E2731" s="99">
        <v>1418.8100589999999</v>
      </c>
      <c r="F2731" s="99">
        <v>1418.8100589999999</v>
      </c>
      <c r="G2731" s="99">
        <v>0</v>
      </c>
    </row>
    <row r="2732" spans="1:7" x14ac:dyDescent="0.2">
      <c r="A2732" s="100">
        <v>36084</v>
      </c>
      <c r="B2732" s="99">
        <v>1430.920044</v>
      </c>
      <c r="C2732" s="99">
        <v>1430.920044</v>
      </c>
      <c r="D2732" s="99">
        <v>1430.920044</v>
      </c>
      <c r="E2732" s="99">
        <v>1430.920044</v>
      </c>
      <c r="F2732" s="99">
        <v>1430.920044</v>
      </c>
      <c r="G2732" s="99">
        <v>0</v>
      </c>
    </row>
    <row r="2733" spans="1:7" x14ac:dyDescent="0.2">
      <c r="A2733" s="100">
        <v>36087</v>
      </c>
      <c r="B2733" s="99">
        <v>1439</v>
      </c>
      <c r="C2733" s="99">
        <v>1439</v>
      </c>
      <c r="D2733" s="99">
        <v>1439</v>
      </c>
      <c r="E2733" s="99">
        <v>1439</v>
      </c>
      <c r="F2733" s="99">
        <v>1439</v>
      </c>
      <c r="G2733" s="99">
        <v>0</v>
      </c>
    </row>
    <row r="2734" spans="1:7" x14ac:dyDescent="0.2">
      <c r="A2734" s="100">
        <v>36088</v>
      </c>
      <c r="B2734" s="99">
        <v>1441.089966</v>
      </c>
      <c r="C2734" s="99">
        <v>1441.089966</v>
      </c>
      <c r="D2734" s="99">
        <v>1441.089966</v>
      </c>
      <c r="E2734" s="99">
        <v>1441.089966</v>
      </c>
      <c r="F2734" s="99">
        <v>1441.089966</v>
      </c>
      <c r="G2734" s="99">
        <v>0</v>
      </c>
    </row>
    <row r="2735" spans="1:7" x14ac:dyDescent="0.2">
      <c r="A2735" s="100">
        <v>36089</v>
      </c>
      <c r="B2735" s="99">
        <v>1449.3000489999999</v>
      </c>
      <c r="C2735" s="99">
        <v>1449.3000489999999</v>
      </c>
      <c r="D2735" s="99">
        <v>1449.3000489999999</v>
      </c>
      <c r="E2735" s="99">
        <v>1449.3000489999999</v>
      </c>
      <c r="F2735" s="99">
        <v>1449.3000489999999</v>
      </c>
      <c r="G2735" s="99">
        <v>0</v>
      </c>
    </row>
    <row r="2736" spans="1:7" x14ac:dyDescent="0.2">
      <c r="A2736" s="100">
        <v>36090</v>
      </c>
      <c r="B2736" s="99">
        <v>1460.9300539999999</v>
      </c>
      <c r="C2736" s="99">
        <v>1460.9300539999999</v>
      </c>
      <c r="D2736" s="99">
        <v>1460.9300539999999</v>
      </c>
      <c r="E2736" s="99">
        <v>1460.9300539999999</v>
      </c>
      <c r="F2736" s="99">
        <v>1460.9300539999999</v>
      </c>
      <c r="G2736" s="99">
        <v>0</v>
      </c>
    </row>
    <row r="2737" spans="1:7" x14ac:dyDescent="0.2">
      <c r="A2737" s="100">
        <v>36091</v>
      </c>
      <c r="B2737" s="99">
        <v>1450.369995</v>
      </c>
      <c r="C2737" s="99">
        <v>1450.369995</v>
      </c>
      <c r="D2737" s="99">
        <v>1450.369995</v>
      </c>
      <c r="E2737" s="99">
        <v>1450.369995</v>
      </c>
      <c r="F2737" s="99">
        <v>1450.369995</v>
      </c>
      <c r="G2737" s="99">
        <v>0</v>
      </c>
    </row>
    <row r="2738" spans="1:7" x14ac:dyDescent="0.2">
      <c r="A2738" s="100">
        <v>36094</v>
      </c>
      <c r="B2738" s="99">
        <v>1452.599976</v>
      </c>
      <c r="C2738" s="99">
        <v>1452.599976</v>
      </c>
      <c r="D2738" s="99">
        <v>1452.599976</v>
      </c>
      <c r="E2738" s="99">
        <v>1452.599976</v>
      </c>
      <c r="F2738" s="99">
        <v>1452.599976</v>
      </c>
      <c r="G2738" s="99">
        <v>0</v>
      </c>
    </row>
    <row r="2739" spans="1:7" x14ac:dyDescent="0.2">
      <c r="A2739" s="100">
        <v>36095</v>
      </c>
      <c r="B2739" s="99">
        <v>1443.150024</v>
      </c>
      <c r="C2739" s="99">
        <v>1443.150024</v>
      </c>
      <c r="D2739" s="99">
        <v>1443.150024</v>
      </c>
      <c r="E2739" s="99">
        <v>1443.150024</v>
      </c>
      <c r="F2739" s="99">
        <v>1443.150024</v>
      </c>
      <c r="G2739" s="99">
        <v>0</v>
      </c>
    </row>
    <row r="2740" spans="1:7" x14ac:dyDescent="0.2">
      <c r="A2740" s="100">
        <v>36096</v>
      </c>
      <c r="B2740" s="99">
        <v>1447.150024</v>
      </c>
      <c r="C2740" s="99">
        <v>1447.150024</v>
      </c>
      <c r="D2740" s="99">
        <v>1447.150024</v>
      </c>
      <c r="E2740" s="99">
        <v>1447.150024</v>
      </c>
      <c r="F2740" s="99">
        <v>1447.150024</v>
      </c>
      <c r="G2740" s="99">
        <v>0</v>
      </c>
    </row>
    <row r="2741" spans="1:7" x14ac:dyDescent="0.2">
      <c r="A2741" s="100">
        <v>36097</v>
      </c>
      <c r="B2741" s="99">
        <v>1471.51001</v>
      </c>
      <c r="C2741" s="99">
        <v>1471.51001</v>
      </c>
      <c r="D2741" s="99">
        <v>1471.51001</v>
      </c>
      <c r="E2741" s="99">
        <v>1471.51001</v>
      </c>
      <c r="F2741" s="99">
        <v>1471.51001</v>
      </c>
      <c r="G2741" s="99">
        <v>0</v>
      </c>
    </row>
    <row r="2742" spans="1:7" x14ac:dyDescent="0.2">
      <c r="A2742" s="100">
        <v>36098</v>
      </c>
      <c r="B2742" s="99">
        <v>1488.780029</v>
      </c>
      <c r="C2742" s="99">
        <v>1488.780029</v>
      </c>
      <c r="D2742" s="99">
        <v>1488.780029</v>
      </c>
      <c r="E2742" s="99">
        <v>1488.780029</v>
      </c>
      <c r="F2742" s="99">
        <v>1488.780029</v>
      </c>
      <c r="G2742" s="99">
        <v>0</v>
      </c>
    </row>
    <row r="2743" spans="1:7" x14ac:dyDescent="0.2">
      <c r="A2743" s="100">
        <v>36101</v>
      </c>
      <c r="B2743" s="99">
        <v>1506.3100589999999</v>
      </c>
      <c r="C2743" s="99">
        <v>1506.3100589999999</v>
      </c>
      <c r="D2743" s="99">
        <v>1506.3100589999999</v>
      </c>
      <c r="E2743" s="99">
        <v>1506.3100589999999</v>
      </c>
      <c r="F2743" s="99">
        <v>1506.3100589999999</v>
      </c>
      <c r="G2743" s="99">
        <v>0</v>
      </c>
    </row>
    <row r="2744" spans="1:7" x14ac:dyDescent="0.2">
      <c r="A2744" s="100">
        <v>36102</v>
      </c>
      <c r="B2744" s="99">
        <v>1505.3199460000001</v>
      </c>
      <c r="C2744" s="99">
        <v>1505.3199460000001</v>
      </c>
      <c r="D2744" s="99">
        <v>1505.3199460000001</v>
      </c>
      <c r="E2744" s="99">
        <v>1505.3199460000001</v>
      </c>
      <c r="F2744" s="99">
        <v>1505.3199460000001</v>
      </c>
      <c r="G2744" s="99">
        <v>0</v>
      </c>
    </row>
    <row r="2745" spans="1:7" x14ac:dyDescent="0.2">
      <c r="A2745" s="100">
        <v>36103</v>
      </c>
      <c r="B2745" s="99">
        <v>1516.150024</v>
      </c>
      <c r="C2745" s="99">
        <v>1516.150024</v>
      </c>
      <c r="D2745" s="99">
        <v>1516.150024</v>
      </c>
      <c r="E2745" s="99">
        <v>1516.150024</v>
      </c>
      <c r="F2745" s="99">
        <v>1516.150024</v>
      </c>
      <c r="G2745" s="99">
        <v>0</v>
      </c>
    </row>
    <row r="2746" spans="1:7" x14ac:dyDescent="0.2">
      <c r="A2746" s="100">
        <v>36104</v>
      </c>
      <c r="B2746" s="99">
        <v>1536.849976</v>
      </c>
      <c r="C2746" s="99">
        <v>1536.849976</v>
      </c>
      <c r="D2746" s="99">
        <v>1536.849976</v>
      </c>
      <c r="E2746" s="99">
        <v>1536.849976</v>
      </c>
      <c r="F2746" s="99">
        <v>1536.849976</v>
      </c>
      <c r="G2746" s="99">
        <v>0</v>
      </c>
    </row>
    <row r="2747" spans="1:7" x14ac:dyDescent="0.2">
      <c r="A2747" s="100">
        <v>36105</v>
      </c>
      <c r="B2747" s="99">
        <v>1546.6999510000001</v>
      </c>
      <c r="C2747" s="99">
        <v>1546.6999510000001</v>
      </c>
      <c r="D2747" s="99">
        <v>1546.6999510000001</v>
      </c>
      <c r="E2747" s="99">
        <v>1546.6999510000001</v>
      </c>
      <c r="F2747" s="99">
        <v>1546.6999510000001</v>
      </c>
      <c r="G2747" s="99">
        <v>0</v>
      </c>
    </row>
    <row r="2748" spans="1:7" x14ac:dyDescent="0.2">
      <c r="A2748" s="100">
        <v>36108</v>
      </c>
      <c r="B2748" s="99">
        <v>1532.290039</v>
      </c>
      <c r="C2748" s="99">
        <v>1532.290039</v>
      </c>
      <c r="D2748" s="99">
        <v>1532.290039</v>
      </c>
      <c r="E2748" s="99">
        <v>1532.290039</v>
      </c>
      <c r="F2748" s="99">
        <v>1532.290039</v>
      </c>
      <c r="G2748" s="99">
        <v>0</v>
      </c>
    </row>
    <row r="2749" spans="1:7" x14ac:dyDescent="0.2">
      <c r="A2749" s="100">
        <v>36109</v>
      </c>
      <c r="B2749" s="99">
        <v>1529.920044</v>
      </c>
      <c r="C2749" s="99">
        <v>1529.920044</v>
      </c>
      <c r="D2749" s="99">
        <v>1529.920044</v>
      </c>
      <c r="E2749" s="99">
        <v>1529.920044</v>
      </c>
      <c r="F2749" s="99">
        <v>1529.920044</v>
      </c>
      <c r="G2749" s="99">
        <v>0</v>
      </c>
    </row>
    <row r="2750" spans="1:7" x14ac:dyDescent="0.2">
      <c r="A2750" s="100">
        <v>36110</v>
      </c>
      <c r="B2750" s="99">
        <v>1520.040039</v>
      </c>
      <c r="C2750" s="99">
        <v>1520.040039</v>
      </c>
      <c r="D2750" s="99">
        <v>1520.040039</v>
      </c>
      <c r="E2750" s="99">
        <v>1520.040039</v>
      </c>
      <c r="F2750" s="99">
        <v>1520.040039</v>
      </c>
      <c r="G2750" s="99">
        <v>0</v>
      </c>
    </row>
    <row r="2751" spans="1:7" x14ac:dyDescent="0.2">
      <c r="A2751" s="100">
        <v>36111</v>
      </c>
      <c r="B2751" s="99">
        <v>1515.75</v>
      </c>
      <c r="C2751" s="99">
        <v>1515.75</v>
      </c>
      <c r="D2751" s="99">
        <v>1515.75</v>
      </c>
      <c r="E2751" s="99">
        <v>1515.75</v>
      </c>
      <c r="F2751" s="99">
        <v>1515.75</v>
      </c>
      <c r="G2751" s="99">
        <v>0</v>
      </c>
    </row>
    <row r="2752" spans="1:7" x14ac:dyDescent="0.2">
      <c r="A2752" s="100">
        <v>36112</v>
      </c>
      <c r="B2752" s="99">
        <v>1526.709961</v>
      </c>
      <c r="C2752" s="99">
        <v>1526.709961</v>
      </c>
      <c r="D2752" s="99">
        <v>1526.709961</v>
      </c>
      <c r="E2752" s="99">
        <v>1526.709961</v>
      </c>
      <c r="F2752" s="99">
        <v>1526.709961</v>
      </c>
      <c r="G2752" s="99">
        <v>0</v>
      </c>
    </row>
    <row r="2753" spans="1:7" x14ac:dyDescent="0.2">
      <c r="A2753" s="100">
        <v>36115</v>
      </c>
      <c r="B2753" s="99">
        <v>1540.51001</v>
      </c>
      <c r="C2753" s="99">
        <v>1540.51001</v>
      </c>
      <c r="D2753" s="99">
        <v>1540.51001</v>
      </c>
      <c r="E2753" s="99">
        <v>1540.51001</v>
      </c>
      <c r="F2753" s="99">
        <v>1540.51001</v>
      </c>
      <c r="G2753" s="99">
        <v>0</v>
      </c>
    </row>
    <row r="2754" spans="1:7" x14ac:dyDescent="0.2">
      <c r="A2754" s="100">
        <v>36116</v>
      </c>
      <c r="B2754" s="99">
        <v>1545.209961</v>
      </c>
      <c r="C2754" s="99">
        <v>1545.209961</v>
      </c>
      <c r="D2754" s="99">
        <v>1545.209961</v>
      </c>
      <c r="E2754" s="99">
        <v>1545.209961</v>
      </c>
      <c r="F2754" s="99">
        <v>1545.209961</v>
      </c>
      <c r="G2754" s="99">
        <v>0</v>
      </c>
    </row>
    <row r="2755" spans="1:7" x14ac:dyDescent="0.2">
      <c r="A2755" s="100">
        <v>36117</v>
      </c>
      <c r="B2755" s="99">
        <v>1552.400024</v>
      </c>
      <c r="C2755" s="99">
        <v>1552.400024</v>
      </c>
      <c r="D2755" s="99">
        <v>1552.400024</v>
      </c>
      <c r="E2755" s="99">
        <v>1552.400024</v>
      </c>
      <c r="F2755" s="99">
        <v>1552.400024</v>
      </c>
      <c r="G2755" s="99">
        <v>0</v>
      </c>
    </row>
    <row r="2756" spans="1:7" x14ac:dyDescent="0.2">
      <c r="A2756" s="100">
        <v>36118</v>
      </c>
      <c r="B2756" s="99">
        <v>1563.5200199999999</v>
      </c>
      <c r="C2756" s="99">
        <v>1563.5200199999999</v>
      </c>
      <c r="D2756" s="99">
        <v>1563.5200199999999</v>
      </c>
      <c r="E2756" s="99">
        <v>1563.5200199999999</v>
      </c>
      <c r="F2756" s="99">
        <v>1563.5200199999999</v>
      </c>
      <c r="G2756" s="99">
        <v>0</v>
      </c>
    </row>
    <row r="2757" spans="1:7" x14ac:dyDescent="0.2">
      <c r="A2757" s="100">
        <v>36119</v>
      </c>
      <c r="B2757" s="99">
        <v>1578.369995</v>
      </c>
      <c r="C2757" s="99">
        <v>1578.369995</v>
      </c>
      <c r="D2757" s="99">
        <v>1578.369995</v>
      </c>
      <c r="E2757" s="99">
        <v>1578.369995</v>
      </c>
      <c r="F2757" s="99">
        <v>1578.369995</v>
      </c>
      <c r="G2757" s="99">
        <v>0</v>
      </c>
    </row>
    <row r="2758" spans="1:7" x14ac:dyDescent="0.2">
      <c r="A2758" s="100">
        <v>36122</v>
      </c>
      <c r="B2758" s="99">
        <v>1611.839966</v>
      </c>
      <c r="C2758" s="99">
        <v>1611.839966</v>
      </c>
      <c r="D2758" s="99">
        <v>1611.839966</v>
      </c>
      <c r="E2758" s="99">
        <v>1611.839966</v>
      </c>
      <c r="F2758" s="99">
        <v>1611.839966</v>
      </c>
      <c r="G2758" s="99">
        <v>0</v>
      </c>
    </row>
    <row r="2759" spans="1:7" x14ac:dyDescent="0.2">
      <c r="A2759" s="100">
        <v>36123</v>
      </c>
      <c r="B2759" s="99">
        <v>1604.869995</v>
      </c>
      <c r="C2759" s="99">
        <v>1604.869995</v>
      </c>
      <c r="D2759" s="99">
        <v>1604.869995</v>
      </c>
      <c r="E2759" s="99">
        <v>1604.869995</v>
      </c>
      <c r="F2759" s="99">
        <v>1604.869995</v>
      </c>
      <c r="G2759" s="99">
        <v>0</v>
      </c>
    </row>
    <row r="2760" spans="1:7" x14ac:dyDescent="0.2">
      <c r="A2760" s="100">
        <v>36124</v>
      </c>
      <c r="B2760" s="99">
        <v>1610.280029</v>
      </c>
      <c r="C2760" s="99">
        <v>1610.280029</v>
      </c>
      <c r="D2760" s="99">
        <v>1610.280029</v>
      </c>
      <c r="E2760" s="99">
        <v>1610.280029</v>
      </c>
      <c r="F2760" s="99">
        <v>1610.280029</v>
      </c>
      <c r="G2760" s="99">
        <v>0</v>
      </c>
    </row>
    <row r="2761" spans="1:7" x14ac:dyDescent="0.2">
      <c r="A2761" s="100">
        <v>36126</v>
      </c>
      <c r="B2761" s="99">
        <v>1617.9499510000001</v>
      </c>
      <c r="C2761" s="99">
        <v>1617.9499510000001</v>
      </c>
      <c r="D2761" s="99">
        <v>1617.9499510000001</v>
      </c>
      <c r="E2761" s="99">
        <v>1617.9499510000001</v>
      </c>
      <c r="F2761" s="99">
        <v>1617.9499510000001</v>
      </c>
      <c r="G2761" s="99">
        <v>0</v>
      </c>
    </row>
    <row r="2762" spans="1:7" x14ac:dyDescent="0.2">
      <c r="A2762" s="100">
        <v>36129</v>
      </c>
      <c r="B2762" s="99">
        <v>1579.0200199999999</v>
      </c>
      <c r="C2762" s="99">
        <v>1579.0200199999999</v>
      </c>
      <c r="D2762" s="99">
        <v>1579.0200199999999</v>
      </c>
      <c r="E2762" s="99">
        <v>1579.0200199999999</v>
      </c>
      <c r="F2762" s="99">
        <v>1579.0200199999999</v>
      </c>
      <c r="G2762" s="99">
        <v>0</v>
      </c>
    </row>
    <row r="2763" spans="1:7" x14ac:dyDescent="0.2">
      <c r="A2763" s="100">
        <v>36130</v>
      </c>
      <c r="B2763" s="99">
        <v>1594.869995</v>
      </c>
      <c r="C2763" s="99">
        <v>1594.869995</v>
      </c>
      <c r="D2763" s="99">
        <v>1594.869995</v>
      </c>
      <c r="E2763" s="99">
        <v>1594.869995</v>
      </c>
      <c r="F2763" s="99">
        <v>1594.869995</v>
      </c>
      <c r="G2763" s="99">
        <v>0</v>
      </c>
    </row>
    <row r="2764" spans="1:7" x14ac:dyDescent="0.2">
      <c r="A2764" s="100">
        <v>36131</v>
      </c>
      <c r="B2764" s="99">
        <v>1589.7700199999999</v>
      </c>
      <c r="C2764" s="99">
        <v>1589.7700199999999</v>
      </c>
      <c r="D2764" s="99">
        <v>1589.7700199999999</v>
      </c>
      <c r="E2764" s="99">
        <v>1589.7700199999999</v>
      </c>
      <c r="F2764" s="99">
        <v>1589.7700199999999</v>
      </c>
      <c r="G2764" s="99">
        <v>0</v>
      </c>
    </row>
    <row r="2765" spans="1:7" x14ac:dyDescent="0.2">
      <c r="A2765" s="100">
        <v>36132</v>
      </c>
      <c r="B2765" s="99">
        <v>1561.160034</v>
      </c>
      <c r="C2765" s="99">
        <v>1561.160034</v>
      </c>
      <c r="D2765" s="99">
        <v>1561.160034</v>
      </c>
      <c r="E2765" s="99">
        <v>1561.160034</v>
      </c>
      <c r="F2765" s="99">
        <v>1561.160034</v>
      </c>
      <c r="G2765" s="99">
        <v>0</v>
      </c>
    </row>
    <row r="2766" spans="1:7" x14ac:dyDescent="0.2">
      <c r="A2766" s="100">
        <v>36133</v>
      </c>
      <c r="B2766" s="99">
        <v>1597.2700199999999</v>
      </c>
      <c r="C2766" s="99">
        <v>1597.2700199999999</v>
      </c>
      <c r="D2766" s="99">
        <v>1597.2700199999999</v>
      </c>
      <c r="E2766" s="99">
        <v>1597.2700199999999</v>
      </c>
      <c r="F2766" s="99">
        <v>1597.2700199999999</v>
      </c>
      <c r="G2766" s="99">
        <v>0</v>
      </c>
    </row>
    <row r="2767" spans="1:7" x14ac:dyDescent="0.2">
      <c r="A2767" s="100">
        <v>36136</v>
      </c>
      <c r="B2767" s="99">
        <v>1612.1800539999999</v>
      </c>
      <c r="C2767" s="99">
        <v>1612.1800539999999</v>
      </c>
      <c r="D2767" s="99">
        <v>1612.1800539999999</v>
      </c>
      <c r="E2767" s="99">
        <v>1612.1800539999999</v>
      </c>
      <c r="F2767" s="99">
        <v>1612.1800539999999</v>
      </c>
      <c r="G2767" s="99">
        <v>0</v>
      </c>
    </row>
    <row r="2768" spans="1:7" x14ac:dyDescent="0.2">
      <c r="A2768" s="100">
        <v>36137</v>
      </c>
      <c r="B2768" s="99">
        <v>1603.6899410000001</v>
      </c>
      <c r="C2768" s="99">
        <v>1603.6899410000001</v>
      </c>
      <c r="D2768" s="99">
        <v>1603.6899410000001</v>
      </c>
      <c r="E2768" s="99">
        <v>1603.6899410000001</v>
      </c>
      <c r="F2768" s="99">
        <v>1603.6899410000001</v>
      </c>
      <c r="G2768" s="99">
        <v>0</v>
      </c>
    </row>
    <row r="2769" spans="1:7" x14ac:dyDescent="0.2">
      <c r="A2769" s="100">
        <v>36138</v>
      </c>
      <c r="B2769" s="99">
        <v>1606.6800539999999</v>
      </c>
      <c r="C2769" s="99">
        <v>1606.6800539999999</v>
      </c>
      <c r="D2769" s="99">
        <v>1606.6800539999999</v>
      </c>
      <c r="E2769" s="99">
        <v>1606.6800539999999</v>
      </c>
      <c r="F2769" s="99">
        <v>1606.6800539999999</v>
      </c>
      <c r="G2769" s="99">
        <v>0</v>
      </c>
    </row>
    <row r="2770" spans="1:7" x14ac:dyDescent="0.2">
      <c r="A2770" s="100">
        <v>36139</v>
      </c>
      <c r="B2770" s="99">
        <v>1581.650024</v>
      </c>
      <c r="C2770" s="99">
        <v>1581.650024</v>
      </c>
      <c r="D2770" s="99">
        <v>1581.650024</v>
      </c>
      <c r="E2770" s="99">
        <v>1581.650024</v>
      </c>
      <c r="F2770" s="99">
        <v>1581.650024</v>
      </c>
      <c r="G2770" s="99">
        <v>0</v>
      </c>
    </row>
    <row r="2771" spans="1:7" x14ac:dyDescent="0.2">
      <c r="A2771" s="100">
        <v>36140</v>
      </c>
      <c r="B2771" s="99">
        <v>1583.920044</v>
      </c>
      <c r="C2771" s="99">
        <v>1583.920044</v>
      </c>
      <c r="D2771" s="99">
        <v>1583.920044</v>
      </c>
      <c r="E2771" s="99">
        <v>1583.920044</v>
      </c>
      <c r="F2771" s="99">
        <v>1583.920044</v>
      </c>
      <c r="G2771" s="99">
        <v>0</v>
      </c>
    </row>
    <row r="2772" spans="1:7" x14ac:dyDescent="0.2">
      <c r="A2772" s="100">
        <v>36143</v>
      </c>
      <c r="B2772" s="99">
        <v>1549.630005</v>
      </c>
      <c r="C2772" s="99">
        <v>1549.630005</v>
      </c>
      <c r="D2772" s="99">
        <v>1549.630005</v>
      </c>
      <c r="E2772" s="99">
        <v>1549.630005</v>
      </c>
      <c r="F2772" s="99">
        <v>1549.630005</v>
      </c>
      <c r="G2772" s="99">
        <v>0</v>
      </c>
    </row>
    <row r="2773" spans="1:7" x14ac:dyDescent="0.2">
      <c r="A2773" s="100">
        <v>36144</v>
      </c>
      <c r="B2773" s="99">
        <v>1579.0200199999999</v>
      </c>
      <c r="C2773" s="99">
        <v>1579.0200199999999</v>
      </c>
      <c r="D2773" s="99">
        <v>1579.0200199999999</v>
      </c>
      <c r="E2773" s="99">
        <v>1579.0200199999999</v>
      </c>
      <c r="F2773" s="99">
        <v>1579.0200199999999</v>
      </c>
      <c r="G2773" s="99">
        <v>0</v>
      </c>
    </row>
    <row r="2774" spans="1:7" x14ac:dyDescent="0.2">
      <c r="A2774" s="100">
        <v>36145</v>
      </c>
      <c r="B2774" s="99">
        <v>1577.869995</v>
      </c>
      <c r="C2774" s="99">
        <v>1577.869995</v>
      </c>
      <c r="D2774" s="99">
        <v>1577.869995</v>
      </c>
      <c r="E2774" s="99">
        <v>1577.869995</v>
      </c>
      <c r="F2774" s="99">
        <v>1577.869995</v>
      </c>
      <c r="G2774" s="99">
        <v>0</v>
      </c>
    </row>
    <row r="2775" spans="1:7" x14ac:dyDescent="0.2">
      <c r="A2775" s="100">
        <v>36146</v>
      </c>
      <c r="B2775" s="99">
        <v>1602.469971</v>
      </c>
      <c r="C2775" s="99">
        <v>1602.469971</v>
      </c>
      <c r="D2775" s="99">
        <v>1602.469971</v>
      </c>
      <c r="E2775" s="99">
        <v>1602.469971</v>
      </c>
      <c r="F2775" s="99">
        <v>1602.469971</v>
      </c>
      <c r="G2775" s="99">
        <v>0</v>
      </c>
    </row>
    <row r="2776" spans="1:7" x14ac:dyDescent="0.2">
      <c r="A2776" s="100">
        <v>36147</v>
      </c>
      <c r="B2776" s="99">
        <v>1613.410034</v>
      </c>
      <c r="C2776" s="99">
        <v>1613.410034</v>
      </c>
      <c r="D2776" s="99">
        <v>1613.410034</v>
      </c>
      <c r="E2776" s="99">
        <v>1613.410034</v>
      </c>
      <c r="F2776" s="99">
        <v>1613.410034</v>
      </c>
      <c r="G2776" s="99">
        <v>0</v>
      </c>
    </row>
    <row r="2777" spans="1:7" x14ac:dyDescent="0.2">
      <c r="A2777" s="100">
        <v>36150</v>
      </c>
      <c r="B2777" s="99">
        <v>1633.5600589999999</v>
      </c>
      <c r="C2777" s="99">
        <v>1633.5600589999999</v>
      </c>
      <c r="D2777" s="99">
        <v>1633.5600589999999</v>
      </c>
      <c r="E2777" s="99">
        <v>1633.5600589999999</v>
      </c>
      <c r="F2777" s="99">
        <v>1633.5600589999999</v>
      </c>
      <c r="G2777" s="99">
        <v>0</v>
      </c>
    </row>
    <row r="2778" spans="1:7" x14ac:dyDescent="0.2">
      <c r="A2778" s="100">
        <v>36151</v>
      </c>
      <c r="B2778" s="99">
        <v>1634.579956</v>
      </c>
      <c r="C2778" s="99">
        <v>1634.579956</v>
      </c>
      <c r="D2778" s="99">
        <v>1634.579956</v>
      </c>
      <c r="E2778" s="99">
        <v>1634.579956</v>
      </c>
      <c r="F2778" s="99">
        <v>1634.579956</v>
      </c>
      <c r="G2778" s="99">
        <v>0</v>
      </c>
    </row>
    <row r="2779" spans="1:7" x14ac:dyDescent="0.2">
      <c r="A2779" s="100">
        <v>36152</v>
      </c>
      <c r="B2779" s="99">
        <v>1668.5</v>
      </c>
      <c r="C2779" s="99">
        <v>1668.5</v>
      </c>
      <c r="D2779" s="99">
        <v>1668.5</v>
      </c>
      <c r="E2779" s="99">
        <v>1668.5</v>
      </c>
      <c r="F2779" s="99">
        <v>1668.5</v>
      </c>
      <c r="G2779" s="99">
        <v>0</v>
      </c>
    </row>
    <row r="2780" spans="1:7" x14ac:dyDescent="0.2">
      <c r="A2780" s="100">
        <v>36153</v>
      </c>
      <c r="B2780" s="99">
        <v>1665.4499510000001</v>
      </c>
      <c r="C2780" s="99">
        <v>1665.4499510000001</v>
      </c>
      <c r="D2780" s="99">
        <v>1665.4499510000001</v>
      </c>
      <c r="E2780" s="99">
        <v>1665.4499510000001</v>
      </c>
      <c r="F2780" s="99">
        <v>1665.4499510000001</v>
      </c>
      <c r="G2780" s="99">
        <v>0</v>
      </c>
    </row>
    <row r="2781" spans="1:7" x14ac:dyDescent="0.2">
      <c r="A2781" s="100">
        <v>36157</v>
      </c>
      <c r="B2781" s="99">
        <v>1664.3900149999999</v>
      </c>
      <c r="C2781" s="99">
        <v>1664.3900149999999</v>
      </c>
      <c r="D2781" s="99">
        <v>1664.3900149999999</v>
      </c>
      <c r="E2781" s="99">
        <v>1664.3900149999999</v>
      </c>
      <c r="F2781" s="99">
        <v>1664.3900149999999</v>
      </c>
      <c r="G2781" s="99">
        <v>0</v>
      </c>
    </row>
    <row r="2782" spans="1:7" x14ac:dyDescent="0.2">
      <c r="A2782" s="100">
        <v>36158</v>
      </c>
      <c r="B2782" s="99">
        <v>1687.030029</v>
      </c>
      <c r="C2782" s="99">
        <v>1687.030029</v>
      </c>
      <c r="D2782" s="99">
        <v>1687.030029</v>
      </c>
      <c r="E2782" s="99">
        <v>1687.030029</v>
      </c>
      <c r="F2782" s="99">
        <v>1687.030029</v>
      </c>
      <c r="G2782" s="99">
        <v>0</v>
      </c>
    </row>
    <row r="2783" spans="1:7" x14ac:dyDescent="0.2">
      <c r="A2783" s="100">
        <v>36159</v>
      </c>
      <c r="B2783" s="99">
        <v>1673.660034</v>
      </c>
      <c r="C2783" s="99">
        <v>1673.660034</v>
      </c>
      <c r="D2783" s="99">
        <v>1673.660034</v>
      </c>
      <c r="E2783" s="99">
        <v>1673.660034</v>
      </c>
      <c r="F2783" s="99">
        <v>1673.660034</v>
      </c>
      <c r="G2783" s="99">
        <v>0</v>
      </c>
    </row>
    <row r="2784" spans="1:7" x14ac:dyDescent="0.2">
      <c r="A2784" s="100">
        <v>36160</v>
      </c>
      <c r="B2784" s="99">
        <v>1670.01001</v>
      </c>
      <c r="C2784" s="99">
        <v>1670.01001</v>
      </c>
      <c r="D2784" s="99">
        <v>1670.01001</v>
      </c>
      <c r="E2784" s="99">
        <v>1670.01001</v>
      </c>
      <c r="F2784" s="99">
        <v>1670.01001</v>
      </c>
      <c r="G2784" s="99">
        <v>0</v>
      </c>
    </row>
    <row r="2785" spans="1:7" x14ac:dyDescent="0.2">
      <c r="A2785" s="100">
        <v>36164</v>
      </c>
      <c r="B2785" s="99">
        <v>1668.5200199999999</v>
      </c>
      <c r="C2785" s="99">
        <v>1668.5200199999999</v>
      </c>
      <c r="D2785" s="99">
        <v>1668.5200199999999</v>
      </c>
      <c r="E2785" s="99">
        <v>1668.5200199999999</v>
      </c>
      <c r="F2785" s="99">
        <v>1668.5200199999999</v>
      </c>
      <c r="G2785" s="99">
        <v>0</v>
      </c>
    </row>
    <row r="2786" spans="1:7" x14ac:dyDescent="0.2">
      <c r="A2786" s="100">
        <v>36165</v>
      </c>
      <c r="B2786" s="99">
        <v>1691.25</v>
      </c>
      <c r="C2786" s="99">
        <v>1691.25</v>
      </c>
      <c r="D2786" s="99">
        <v>1691.25</v>
      </c>
      <c r="E2786" s="99">
        <v>1691.25</v>
      </c>
      <c r="F2786" s="99">
        <v>1691.25</v>
      </c>
      <c r="G2786" s="99">
        <v>0</v>
      </c>
    </row>
    <row r="2787" spans="1:7" x14ac:dyDescent="0.2">
      <c r="A2787" s="100">
        <v>36166</v>
      </c>
      <c r="B2787" s="99">
        <v>1729.079956</v>
      </c>
      <c r="C2787" s="99">
        <v>1729.079956</v>
      </c>
      <c r="D2787" s="99">
        <v>1729.079956</v>
      </c>
      <c r="E2787" s="99">
        <v>1729.079956</v>
      </c>
      <c r="F2787" s="99">
        <v>1729.079956</v>
      </c>
      <c r="G2787" s="99">
        <v>0</v>
      </c>
    </row>
    <row r="2788" spans="1:7" x14ac:dyDescent="0.2">
      <c r="A2788" s="100">
        <v>36167</v>
      </c>
      <c r="B2788" s="99">
        <v>1725.6400149999999</v>
      </c>
      <c r="C2788" s="99">
        <v>1725.6400149999999</v>
      </c>
      <c r="D2788" s="99">
        <v>1725.6400149999999</v>
      </c>
      <c r="E2788" s="99">
        <v>1725.6400149999999</v>
      </c>
      <c r="F2788" s="99">
        <v>1725.6400149999999</v>
      </c>
      <c r="G2788" s="99">
        <v>0</v>
      </c>
    </row>
    <row r="2789" spans="1:7" x14ac:dyDescent="0.2">
      <c r="A2789" s="100">
        <v>36168</v>
      </c>
      <c r="B2789" s="99">
        <v>1732.9300539999999</v>
      </c>
      <c r="C2789" s="99">
        <v>1732.9300539999999</v>
      </c>
      <c r="D2789" s="99">
        <v>1732.9300539999999</v>
      </c>
      <c r="E2789" s="99">
        <v>1732.9300539999999</v>
      </c>
      <c r="F2789" s="99">
        <v>1732.9300539999999</v>
      </c>
      <c r="G2789" s="99">
        <v>0</v>
      </c>
    </row>
    <row r="2790" spans="1:7" x14ac:dyDescent="0.2">
      <c r="A2790" s="100">
        <v>36171</v>
      </c>
      <c r="B2790" s="99">
        <v>1717.6899410000001</v>
      </c>
      <c r="C2790" s="99">
        <v>1717.6899410000001</v>
      </c>
      <c r="D2790" s="99">
        <v>1717.6899410000001</v>
      </c>
      <c r="E2790" s="99">
        <v>1717.6899410000001</v>
      </c>
      <c r="F2790" s="99">
        <v>1717.6899410000001</v>
      </c>
      <c r="G2790" s="99">
        <v>0</v>
      </c>
    </row>
    <row r="2791" spans="1:7" x14ac:dyDescent="0.2">
      <c r="A2791" s="100">
        <v>36172</v>
      </c>
      <c r="B2791" s="99">
        <v>1684.5699460000001</v>
      </c>
      <c r="C2791" s="99">
        <v>1684.5699460000001</v>
      </c>
      <c r="D2791" s="99">
        <v>1684.5699460000001</v>
      </c>
      <c r="E2791" s="99">
        <v>1684.5699460000001</v>
      </c>
      <c r="F2791" s="99">
        <v>1684.5699460000001</v>
      </c>
      <c r="G2791" s="99">
        <v>0</v>
      </c>
    </row>
    <row r="2792" spans="1:7" x14ac:dyDescent="0.2">
      <c r="A2792" s="100">
        <v>36173</v>
      </c>
      <c r="B2792" s="99">
        <v>1677.7299800000001</v>
      </c>
      <c r="C2792" s="99">
        <v>1677.7299800000001</v>
      </c>
      <c r="D2792" s="99">
        <v>1677.7299800000001</v>
      </c>
      <c r="E2792" s="99">
        <v>1677.7299800000001</v>
      </c>
      <c r="F2792" s="99">
        <v>1677.7299800000001</v>
      </c>
      <c r="G2792" s="99">
        <v>0</v>
      </c>
    </row>
    <row r="2793" spans="1:7" x14ac:dyDescent="0.2">
      <c r="A2793" s="100">
        <v>36174</v>
      </c>
      <c r="B2793" s="99">
        <v>1647.5699460000001</v>
      </c>
      <c r="C2793" s="99">
        <v>1647.5699460000001</v>
      </c>
      <c r="D2793" s="99">
        <v>1647.5699460000001</v>
      </c>
      <c r="E2793" s="99">
        <v>1647.5699460000001</v>
      </c>
      <c r="F2793" s="99">
        <v>1647.5699460000001</v>
      </c>
      <c r="G2793" s="99">
        <v>0</v>
      </c>
    </row>
    <row r="2794" spans="1:7" x14ac:dyDescent="0.2">
      <c r="A2794" s="100">
        <v>36175</v>
      </c>
      <c r="B2794" s="99">
        <v>1689.8199460000001</v>
      </c>
      <c r="C2794" s="99">
        <v>1689.8199460000001</v>
      </c>
      <c r="D2794" s="99">
        <v>1689.8199460000001</v>
      </c>
      <c r="E2794" s="99">
        <v>1689.8199460000001</v>
      </c>
      <c r="F2794" s="99">
        <v>1689.8199460000001</v>
      </c>
      <c r="G2794" s="99">
        <v>0</v>
      </c>
    </row>
    <row r="2795" spans="1:7" x14ac:dyDescent="0.2">
      <c r="A2795" s="100">
        <v>36179</v>
      </c>
      <c r="B2795" s="99">
        <v>1701.709961</v>
      </c>
      <c r="C2795" s="99">
        <v>1701.709961</v>
      </c>
      <c r="D2795" s="99">
        <v>1701.709961</v>
      </c>
      <c r="E2795" s="99">
        <v>1701.709961</v>
      </c>
      <c r="F2795" s="99">
        <v>1701.709961</v>
      </c>
      <c r="G2795" s="99">
        <v>0</v>
      </c>
    </row>
    <row r="2796" spans="1:7" x14ac:dyDescent="0.2">
      <c r="A2796" s="100">
        <v>36180</v>
      </c>
      <c r="B2796" s="99">
        <v>1708.089966</v>
      </c>
      <c r="C2796" s="99">
        <v>1708.089966</v>
      </c>
      <c r="D2796" s="99">
        <v>1708.089966</v>
      </c>
      <c r="E2796" s="99">
        <v>1708.089966</v>
      </c>
      <c r="F2796" s="99">
        <v>1708.089966</v>
      </c>
      <c r="G2796" s="99">
        <v>0</v>
      </c>
    </row>
    <row r="2797" spans="1:7" x14ac:dyDescent="0.2">
      <c r="A2797" s="100">
        <v>36181</v>
      </c>
      <c r="B2797" s="99">
        <v>1678.9300539999999</v>
      </c>
      <c r="C2797" s="99">
        <v>1678.9300539999999</v>
      </c>
      <c r="D2797" s="99">
        <v>1678.9300539999999</v>
      </c>
      <c r="E2797" s="99">
        <v>1678.9300539999999</v>
      </c>
      <c r="F2797" s="99">
        <v>1678.9300539999999</v>
      </c>
      <c r="G2797" s="99">
        <v>0</v>
      </c>
    </row>
    <row r="2798" spans="1:7" x14ac:dyDescent="0.2">
      <c r="A2798" s="100">
        <v>36182</v>
      </c>
      <c r="B2798" s="99">
        <v>1665.3900149999999</v>
      </c>
      <c r="C2798" s="99">
        <v>1665.3900149999999</v>
      </c>
      <c r="D2798" s="99">
        <v>1665.3900149999999</v>
      </c>
      <c r="E2798" s="99">
        <v>1665.3900149999999</v>
      </c>
      <c r="F2798" s="99">
        <v>1665.3900149999999</v>
      </c>
      <c r="G2798" s="99">
        <v>0</v>
      </c>
    </row>
    <row r="2799" spans="1:7" x14ac:dyDescent="0.2">
      <c r="A2799" s="100">
        <v>36185</v>
      </c>
      <c r="B2799" s="99">
        <v>1677.339966</v>
      </c>
      <c r="C2799" s="99">
        <v>1677.339966</v>
      </c>
      <c r="D2799" s="99">
        <v>1677.339966</v>
      </c>
      <c r="E2799" s="99">
        <v>1677.339966</v>
      </c>
      <c r="F2799" s="99">
        <v>1677.339966</v>
      </c>
      <c r="G2799" s="99">
        <v>0</v>
      </c>
    </row>
    <row r="2800" spans="1:7" x14ac:dyDescent="0.2">
      <c r="A2800" s="100">
        <v>36186</v>
      </c>
      <c r="B2800" s="99">
        <v>1702.26001</v>
      </c>
      <c r="C2800" s="99">
        <v>1702.26001</v>
      </c>
      <c r="D2800" s="99">
        <v>1702.26001</v>
      </c>
      <c r="E2800" s="99">
        <v>1702.26001</v>
      </c>
      <c r="F2800" s="99">
        <v>1702.26001</v>
      </c>
      <c r="G2800" s="99">
        <v>0</v>
      </c>
    </row>
    <row r="2801" spans="1:7" x14ac:dyDescent="0.2">
      <c r="A2801" s="100">
        <v>36187</v>
      </c>
      <c r="B2801" s="99">
        <v>1690.079956</v>
      </c>
      <c r="C2801" s="99">
        <v>1690.079956</v>
      </c>
      <c r="D2801" s="99">
        <v>1690.079956</v>
      </c>
      <c r="E2801" s="99">
        <v>1690.079956</v>
      </c>
      <c r="F2801" s="99">
        <v>1690.079956</v>
      </c>
      <c r="G2801" s="99">
        <v>0</v>
      </c>
    </row>
    <row r="2802" spans="1:7" x14ac:dyDescent="0.2">
      <c r="A2802" s="100">
        <v>36188</v>
      </c>
      <c r="B2802" s="99">
        <v>1720.4399410000001</v>
      </c>
      <c r="C2802" s="99">
        <v>1720.4399410000001</v>
      </c>
      <c r="D2802" s="99">
        <v>1720.4399410000001</v>
      </c>
      <c r="E2802" s="99">
        <v>1720.4399410000001</v>
      </c>
      <c r="F2802" s="99">
        <v>1720.4399410000001</v>
      </c>
      <c r="G2802" s="99">
        <v>0</v>
      </c>
    </row>
    <row r="2803" spans="1:7" x14ac:dyDescent="0.2">
      <c r="A2803" s="100">
        <v>36189</v>
      </c>
      <c r="B2803" s="99">
        <v>1739.839966</v>
      </c>
      <c r="C2803" s="99">
        <v>1739.839966</v>
      </c>
      <c r="D2803" s="99">
        <v>1739.839966</v>
      </c>
      <c r="E2803" s="99">
        <v>1739.839966</v>
      </c>
      <c r="F2803" s="99">
        <v>1739.839966</v>
      </c>
      <c r="G2803" s="99">
        <v>0</v>
      </c>
    </row>
    <row r="2804" spans="1:7" x14ac:dyDescent="0.2">
      <c r="A2804" s="100">
        <v>36192</v>
      </c>
      <c r="B2804" s="99">
        <v>1730.8100589999999</v>
      </c>
      <c r="C2804" s="99">
        <v>1730.8100589999999</v>
      </c>
      <c r="D2804" s="99">
        <v>1730.8100589999999</v>
      </c>
      <c r="E2804" s="99">
        <v>1730.8100589999999</v>
      </c>
      <c r="F2804" s="99">
        <v>1730.8100589999999</v>
      </c>
      <c r="G2804" s="99">
        <v>0</v>
      </c>
    </row>
    <row r="2805" spans="1:7" x14ac:dyDescent="0.2">
      <c r="A2805" s="100">
        <v>36193</v>
      </c>
      <c r="B2805" s="99">
        <v>1715.910034</v>
      </c>
      <c r="C2805" s="99">
        <v>1715.910034</v>
      </c>
      <c r="D2805" s="99">
        <v>1715.910034</v>
      </c>
      <c r="E2805" s="99">
        <v>1715.910034</v>
      </c>
      <c r="F2805" s="99">
        <v>1715.910034</v>
      </c>
      <c r="G2805" s="99">
        <v>0</v>
      </c>
    </row>
    <row r="2806" spans="1:7" x14ac:dyDescent="0.2">
      <c r="A2806" s="100">
        <v>36194</v>
      </c>
      <c r="B2806" s="99">
        <v>1729.839966</v>
      </c>
      <c r="C2806" s="99">
        <v>1729.839966</v>
      </c>
      <c r="D2806" s="99">
        <v>1729.839966</v>
      </c>
      <c r="E2806" s="99">
        <v>1729.839966</v>
      </c>
      <c r="F2806" s="99">
        <v>1729.839966</v>
      </c>
      <c r="G2806" s="99">
        <v>0</v>
      </c>
    </row>
    <row r="2807" spans="1:7" x14ac:dyDescent="0.2">
      <c r="A2807" s="100">
        <v>36195</v>
      </c>
      <c r="B2807" s="99">
        <v>1697.910034</v>
      </c>
      <c r="C2807" s="99">
        <v>1697.910034</v>
      </c>
      <c r="D2807" s="99">
        <v>1697.910034</v>
      </c>
      <c r="E2807" s="99">
        <v>1697.910034</v>
      </c>
      <c r="F2807" s="99">
        <v>1697.910034</v>
      </c>
      <c r="G2807" s="99">
        <v>0</v>
      </c>
    </row>
    <row r="2808" spans="1:7" x14ac:dyDescent="0.2">
      <c r="A2808" s="100">
        <v>36196</v>
      </c>
      <c r="B2808" s="99">
        <v>1685.579956</v>
      </c>
      <c r="C2808" s="99">
        <v>1685.579956</v>
      </c>
      <c r="D2808" s="99">
        <v>1685.579956</v>
      </c>
      <c r="E2808" s="99">
        <v>1685.579956</v>
      </c>
      <c r="F2808" s="99">
        <v>1685.579956</v>
      </c>
      <c r="G2808" s="99">
        <v>0</v>
      </c>
    </row>
    <row r="2809" spans="1:7" x14ac:dyDescent="0.2">
      <c r="A2809" s="100">
        <v>36199</v>
      </c>
      <c r="B2809" s="99">
        <v>1691.8000489999999</v>
      </c>
      <c r="C2809" s="99">
        <v>1691.8000489999999</v>
      </c>
      <c r="D2809" s="99">
        <v>1691.8000489999999</v>
      </c>
      <c r="E2809" s="99">
        <v>1691.8000489999999</v>
      </c>
      <c r="F2809" s="99">
        <v>1691.8000489999999</v>
      </c>
      <c r="G2809" s="99">
        <v>0</v>
      </c>
    </row>
    <row r="2810" spans="1:7" x14ac:dyDescent="0.2">
      <c r="A2810" s="100">
        <v>36200</v>
      </c>
      <c r="B2810" s="99">
        <v>1654.23999</v>
      </c>
      <c r="C2810" s="99">
        <v>1654.23999</v>
      </c>
      <c r="D2810" s="99">
        <v>1654.23999</v>
      </c>
      <c r="E2810" s="99">
        <v>1654.23999</v>
      </c>
      <c r="F2810" s="99">
        <v>1654.23999</v>
      </c>
      <c r="G2810" s="99">
        <v>0</v>
      </c>
    </row>
    <row r="2811" spans="1:7" x14ac:dyDescent="0.2">
      <c r="A2811" s="100">
        <v>36201</v>
      </c>
      <c r="B2811" s="99">
        <v>1664.6400149999999</v>
      </c>
      <c r="C2811" s="99">
        <v>1664.6400149999999</v>
      </c>
      <c r="D2811" s="99">
        <v>1664.6400149999999</v>
      </c>
      <c r="E2811" s="99">
        <v>1664.6400149999999</v>
      </c>
      <c r="F2811" s="99">
        <v>1664.6400149999999</v>
      </c>
      <c r="G2811" s="99">
        <v>0</v>
      </c>
    </row>
    <row r="2812" spans="1:7" x14ac:dyDescent="0.2">
      <c r="A2812" s="100">
        <v>36202</v>
      </c>
      <c r="B2812" s="99">
        <v>1706.25</v>
      </c>
      <c r="C2812" s="99">
        <v>1706.25</v>
      </c>
      <c r="D2812" s="99">
        <v>1706.25</v>
      </c>
      <c r="E2812" s="99">
        <v>1706.25</v>
      </c>
      <c r="F2812" s="99">
        <v>1706.25</v>
      </c>
      <c r="G2812" s="99">
        <v>0</v>
      </c>
    </row>
    <row r="2813" spans="1:7" x14ac:dyDescent="0.2">
      <c r="A2813" s="100">
        <v>36203</v>
      </c>
      <c r="B2813" s="99">
        <v>1673.7700199999999</v>
      </c>
      <c r="C2813" s="99">
        <v>1673.7700199999999</v>
      </c>
      <c r="D2813" s="99">
        <v>1673.7700199999999</v>
      </c>
      <c r="E2813" s="99">
        <v>1673.7700199999999</v>
      </c>
      <c r="F2813" s="99">
        <v>1673.7700199999999</v>
      </c>
      <c r="G2813" s="99">
        <v>0</v>
      </c>
    </row>
    <row r="2814" spans="1:7" x14ac:dyDescent="0.2">
      <c r="A2814" s="100">
        <v>36207</v>
      </c>
      <c r="B2814" s="99">
        <v>1689.75</v>
      </c>
      <c r="C2814" s="99">
        <v>1689.75</v>
      </c>
      <c r="D2814" s="99">
        <v>1689.75</v>
      </c>
      <c r="E2814" s="99">
        <v>1689.75</v>
      </c>
      <c r="F2814" s="99">
        <v>1689.75</v>
      </c>
      <c r="G2814" s="99">
        <v>0</v>
      </c>
    </row>
    <row r="2815" spans="1:7" x14ac:dyDescent="0.2">
      <c r="A2815" s="100">
        <v>36208</v>
      </c>
      <c r="B2815" s="99">
        <v>1665.6800539999999</v>
      </c>
      <c r="C2815" s="99">
        <v>1665.6800539999999</v>
      </c>
      <c r="D2815" s="99">
        <v>1665.6800539999999</v>
      </c>
      <c r="E2815" s="99">
        <v>1665.6800539999999</v>
      </c>
      <c r="F2815" s="99">
        <v>1665.6800539999999</v>
      </c>
      <c r="G2815" s="99">
        <v>0</v>
      </c>
    </row>
    <row r="2816" spans="1:7" x14ac:dyDescent="0.2">
      <c r="A2816" s="100">
        <v>36209</v>
      </c>
      <c r="B2816" s="99">
        <v>1683.839966</v>
      </c>
      <c r="C2816" s="99">
        <v>1683.839966</v>
      </c>
      <c r="D2816" s="99">
        <v>1683.839966</v>
      </c>
      <c r="E2816" s="99">
        <v>1683.839966</v>
      </c>
      <c r="F2816" s="99">
        <v>1683.839966</v>
      </c>
      <c r="G2816" s="99">
        <v>0</v>
      </c>
    </row>
    <row r="2817" spans="1:7" x14ac:dyDescent="0.2">
      <c r="A2817" s="100">
        <v>36210</v>
      </c>
      <c r="B2817" s="99">
        <v>1686.4799800000001</v>
      </c>
      <c r="C2817" s="99">
        <v>1686.4799800000001</v>
      </c>
      <c r="D2817" s="99">
        <v>1686.4799800000001</v>
      </c>
      <c r="E2817" s="99">
        <v>1686.4799800000001</v>
      </c>
      <c r="F2817" s="99">
        <v>1686.4799800000001</v>
      </c>
      <c r="G2817" s="99">
        <v>0</v>
      </c>
    </row>
    <row r="2818" spans="1:7" x14ac:dyDescent="0.2">
      <c r="A2818" s="100">
        <v>36213</v>
      </c>
      <c r="B2818" s="99">
        <v>1731.3199460000001</v>
      </c>
      <c r="C2818" s="99">
        <v>1731.3199460000001</v>
      </c>
      <c r="D2818" s="99">
        <v>1731.3199460000001</v>
      </c>
      <c r="E2818" s="99">
        <v>1731.3199460000001</v>
      </c>
      <c r="F2818" s="99">
        <v>1731.3199460000001</v>
      </c>
      <c r="G2818" s="99">
        <v>0</v>
      </c>
    </row>
    <row r="2819" spans="1:7" x14ac:dyDescent="0.2">
      <c r="A2819" s="100">
        <v>36214</v>
      </c>
      <c r="B2819" s="99">
        <v>1730.0500489999999</v>
      </c>
      <c r="C2819" s="99">
        <v>1730.0500489999999</v>
      </c>
      <c r="D2819" s="99">
        <v>1730.0500489999999</v>
      </c>
      <c r="E2819" s="99">
        <v>1730.0500489999999</v>
      </c>
      <c r="F2819" s="99">
        <v>1730.0500489999999</v>
      </c>
      <c r="G2819" s="99">
        <v>0</v>
      </c>
    </row>
    <row r="2820" spans="1:7" x14ac:dyDescent="0.2">
      <c r="A2820" s="100">
        <v>36215</v>
      </c>
      <c r="B2820" s="99">
        <v>1706.030029</v>
      </c>
      <c r="C2820" s="99">
        <v>1706.030029</v>
      </c>
      <c r="D2820" s="99">
        <v>1706.030029</v>
      </c>
      <c r="E2820" s="99">
        <v>1706.030029</v>
      </c>
      <c r="F2820" s="99">
        <v>1706.030029</v>
      </c>
      <c r="G2820" s="99">
        <v>0</v>
      </c>
    </row>
    <row r="2821" spans="1:7" x14ac:dyDescent="0.2">
      <c r="A2821" s="100">
        <v>36216</v>
      </c>
      <c r="B2821" s="99">
        <v>1694.829956</v>
      </c>
      <c r="C2821" s="99">
        <v>1694.829956</v>
      </c>
      <c r="D2821" s="99">
        <v>1694.829956</v>
      </c>
      <c r="E2821" s="99">
        <v>1694.829956</v>
      </c>
      <c r="F2821" s="99">
        <v>1694.829956</v>
      </c>
      <c r="G2821" s="99">
        <v>0</v>
      </c>
    </row>
    <row r="2822" spans="1:7" x14ac:dyDescent="0.2">
      <c r="A2822" s="100">
        <v>36217</v>
      </c>
      <c r="B2822" s="99">
        <v>1685.7700199999999</v>
      </c>
      <c r="C2822" s="99">
        <v>1685.7700199999999</v>
      </c>
      <c r="D2822" s="99">
        <v>1685.7700199999999</v>
      </c>
      <c r="E2822" s="99">
        <v>1685.7700199999999</v>
      </c>
      <c r="F2822" s="99">
        <v>1685.7700199999999</v>
      </c>
      <c r="G2822" s="99">
        <v>0</v>
      </c>
    </row>
    <row r="2823" spans="1:7" x14ac:dyDescent="0.2">
      <c r="A2823" s="100">
        <v>36220</v>
      </c>
      <c r="B2823" s="99">
        <v>1682.8599850000001</v>
      </c>
      <c r="C2823" s="99">
        <v>1682.8599850000001</v>
      </c>
      <c r="D2823" s="99">
        <v>1682.8599850000001</v>
      </c>
      <c r="E2823" s="99">
        <v>1682.8599850000001</v>
      </c>
      <c r="F2823" s="99">
        <v>1682.8599850000001</v>
      </c>
      <c r="G2823" s="99">
        <v>0</v>
      </c>
    </row>
    <row r="2824" spans="1:7" x14ac:dyDescent="0.2">
      <c r="A2824" s="100">
        <v>36221</v>
      </c>
      <c r="B2824" s="99">
        <v>1668.369995</v>
      </c>
      <c r="C2824" s="99">
        <v>1668.369995</v>
      </c>
      <c r="D2824" s="99">
        <v>1668.369995</v>
      </c>
      <c r="E2824" s="99">
        <v>1668.369995</v>
      </c>
      <c r="F2824" s="99">
        <v>1668.369995</v>
      </c>
      <c r="G2824" s="99">
        <v>0</v>
      </c>
    </row>
    <row r="2825" spans="1:7" x14ac:dyDescent="0.2">
      <c r="A2825" s="100">
        <v>36222</v>
      </c>
      <c r="B2825" s="99">
        <v>1671.73999</v>
      </c>
      <c r="C2825" s="99">
        <v>1671.73999</v>
      </c>
      <c r="D2825" s="99">
        <v>1671.73999</v>
      </c>
      <c r="E2825" s="99">
        <v>1671.73999</v>
      </c>
      <c r="F2825" s="99">
        <v>1671.73999</v>
      </c>
      <c r="G2825" s="99">
        <v>0</v>
      </c>
    </row>
    <row r="2826" spans="1:7" x14ac:dyDescent="0.2">
      <c r="A2826" s="100">
        <v>36223</v>
      </c>
      <c r="B2826" s="99">
        <v>1697.76001</v>
      </c>
      <c r="C2826" s="99">
        <v>1697.76001</v>
      </c>
      <c r="D2826" s="99">
        <v>1697.76001</v>
      </c>
      <c r="E2826" s="99">
        <v>1697.76001</v>
      </c>
      <c r="F2826" s="99">
        <v>1697.76001</v>
      </c>
      <c r="G2826" s="99">
        <v>0</v>
      </c>
    </row>
    <row r="2827" spans="1:7" x14ac:dyDescent="0.2">
      <c r="A2827" s="100">
        <v>36224</v>
      </c>
      <c r="B2827" s="99">
        <v>1737.0500489999999</v>
      </c>
      <c r="C2827" s="99">
        <v>1737.0500489999999</v>
      </c>
      <c r="D2827" s="99">
        <v>1737.0500489999999</v>
      </c>
      <c r="E2827" s="99">
        <v>1737.0500489999999</v>
      </c>
      <c r="F2827" s="99">
        <v>1737.0500489999999</v>
      </c>
      <c r="G2827" s="99">
        <v>0</v>
      </c>
    </row>
    <row r="2828" spans="1:7" x14ac:dyDescent="0.2">
      <c r="A2828" s="100">
        <v>36227</v>
      </c>
      <c r="B2828" s="99">
        <v>1747.040039</v>
      </c>
      <c r="C2828" s="99">
        <v>1747.040039</v>
      </c>
      <c r="D2828" s="99">
        <v>1747.040039</v>
      </c>
      <c r="E2828" s="99">
        <v>1747.040039</v>
      </c>
      <c r="F2828" s="99">
        <v>1747.040039</v>
      </c>
      <c r="G2828" s="99">
        <v>0</v>
      </c>
    </row>
    <row r="2829" spans="1:7" x14ac:dyDescent="0.2">
      <c r="A2829" s="100">
        <v>36228</v>
      </c>
      <c r="B2829" s="99">
        <v>1743.1099850000001</v>
      </c>
      <c r="C2829" s="99">
        <v>1743.1099850000001</v>
      </c>
      <c r="D2829" s="99">
        <v>1743.1099850000001</v>
      </c>
      <c r="E2829" s="99">
        <v>1743.1099850000001</v>
      </c>
      <c r="F2829" s="99">
        <v>1743.1099850000001</v>
      </c>
      <c r="G2829" s="99">
        <v>0</v>
      </c>
    </row>
    <row r="2830" spans="1:7" x14ac:dyDescent="0.2">
      <c r="A2830" s="100">
        <v>36229</v>
      </c>
      <c r="B2830" s="99">
        <v>1752.75</v>
      </c>
      <c r="C2830" s="99">
        <v>1752.75</v>
      </c>
      <c r="D2830" s="99">
        <v>1752.75</v>
      </c>
      <c r="E2830" s="99">
        <v>1752.75</v>
      </c>
      <c r="F2830" s="99">
        <v>1752.75</v>
      </c>
      <c r="G2830" s="99">
        <v>0</v>
      </c>
    </row>
    <row r="2831" spans="1:7" x14ac:dyDescent="0.2">
      <c r="A2831" s="100">
        <v>36230</v>
      </c>
      <c r="B2831" s="99">
        <v>1767.9300539999999</v>
      </c>
      <c r="C2831" s="99">
        <v>1767.9300539999999</v>
      </c>
      <c r="D2831" s="99">
        <v>1767.9300539999999</v>
      </c>
      <c r="E2831" s="99">
        <v>1767.9300539999999</v>
      </c>
      <c r="F2831" s="99">
        <v>1767.9300539999999</v>
      </c>
      <c r="G2831" s="99">
        <v>0</v>
      </c>
    </row>
    <row r="2832" spans="1:7" x14ac:dyDescent="0.2">
      <c r="A2832" s="100">
        <v>36231</v>
      </c>
      <c r="B2832" s="99">
        <v>1763.73999</v>
      </c>
      <c r="C2832" s="99">
        <v>1763.73999</v>
      </c>
      <c r="D2832" s="99">
        <v>1763.73999</v>
      </c>
      <c r="E2832" s="99">
        <v>1763.73999</v>
      </c>
      <c r="F2832" s="99">
        <v>1763.73999</v>
      </c>
      <c r="G2832" s="99">
        <v>0</v>
      </c>
    </row>
    <row r="2833" spans="1:7" x14ac:dyDescent="0.2">
      <c r="A2833" s="100">
        <v>36234</v>
      </c>
      <c r="B2833" s="99">
        <v>1781.0200199999999</v>
      </c>
      <c r="C2833" s="99">
        <v>1781.0200199999999</v>
      </c>
      <c r="D2833" s="99">
        <v>1781.0200199999999</v>
      </c>
      <c r="E2833" s="99">
        <v>1781.0200199999999</v>
      </c>
      <c r="F2833" s="99">
        <v>1781.0200199999999</v>
      </c>
      <c r="G2833" s="99">
        <v>0</v>
      </c>
    </row>
    <row r="2834" spans="1:7" x14ac:dyDescent="0.2">
      <c r="A2834" s="100">
        <v>36235</v>
      </c>
      <c r="B2834" s="99">
        <v>1779.839966</v>
      </c>
      <c r="C2834" s="99">
        <v>1779.839966</v>
      </c>
      <c r="D2834" s="99">
        <v>1779.839966</v>
      </c>
      <c r="E2834" s="99">
        <v>1779.839966</v>
      </c>
      <c r="F2834" s="99">
        <v>1779.839966</v>
      </c>
      <c r="G2834" s="99">
        <v>0</v>
      </c>
    </row>
    <row r="2835" spans="1:7" x14ac:dyDescent="0.2">
      <c r="A2835" s="100">
        <v>36236</v>
      </c>
      <c r="B2835" s="99">
        <v>1768.2700199999999</v>
      </c>
      <c r="C2835" s="99">
        <v>1768.2700199999999</v>
      </c>
      <c r="D2835" s="99">
        <v>1768.2700199999999</v>
      </c>
      <c r="E2835" s="99">
        <v>1768.2700199999999</v>
      </c>
      <c r="F2835" s="99">
        <v>1768.2700199999999</v>
      </c>
      <c r="G2835" s="99">
        <v>0</v>
      </c>
    </row>
    <row r="2836" spans="1:7" x14ac:dyDescent="0.2">
      <c r="A2836" s="100">
        <v>36237</v>
      </c>
      <c r="B2836" s="99">
        <v>1793.849976</v>
      </c>
      <c r="C2836" s="99">
        <v>1793.849976</v>
      </c>
      <c r="D2836" s="99">
        <v>1793.849976</v>
      </c>
      <c r="E2836" s="99">
        <v>1793.849976</v>
      </c>
      <c r="F2836" s="99">
        <v>1793.849976</v>
      </c>
      <c r="G2836" s="99">
        <v>0</v>
      </c>
    </row>
    <row r="2837" spans="1:7" x14ac:dyDescent="0.2">
      <c r="A2837" s="100">
        <v>36238</v>
      </c>
      <c r="B2837" s="99">
        <v>1770.339966</v>
      </c>
      <c r="C2837" s="99">
        <v>1770.339966</v>
      </c>
      <c r="D2837" s="99">
        <v>1770.339966</v>
      </c>
      <c r="E2837" s="99">
        <v>1770.339966</v>
      </c>
      <c r="F2837" s="99">
        <v>1770.339966</v>
      </c>
      <c r="G2837" s="99">
        <v>0</v>
      </c>
    </row>
    <row r="2838" spans="1:7" x14ac:dyDescent="0.2">
      <c r="A2838" s="100">
        <v>36241</v>
      </c>
      <c r="B2838" s="99">
        <v>1767.26001</v>
      </c>
      <c r="C2838" s="99">
        <v>1767.26001</v>
      </c>
      <c r="D2838" s="99">
        <v>1767.26001</v>
      </c>
      <c r="E2838" s="99">
        <v>1767.26001</v>
      </c>
      <c r="F2838" s="99">
        <v>1767.26001</v>
      </c>
      <c r="G2838" s="99">
        <v>0</v>
      </c>
    </row>
    <row r="2839" spans="1:7" x14ac:dyDescent="0.2">
      <c r="A2839" s="100">
        <v>36242</v>
      </c>
      <c r="B2839" s="99">
        <v>1719.76001</v>
      </c>
      <c r="C2839" s="99">
        <v>1719.76001</v>
      </c>
      <c r="D2839" s="99">
        <v>1719.76001</v>
      </c>
      <c r="E2839" s="99">
        <v>1719.76001</v>
      </c>
      <c r="F2839" s="99">
        <v>1719.76001</v>
      </c>
      <c r="G2839" s="99">
        <v>0</v>
      </c>
    </row>
    <row r="2840" spans="1:7" x14ac:dyDescent="0.2">
      <c r="A2840" s="100">
        <v>36243</v>
      </c>
      <c r="B2840" s="99">
        <v>1728.5699460000001</v>
      </c>
      <c r="C2840" s="99">
        <v>1728.5699460000001</v>
      </c>
      <c r="D2840" s="99">
        <v>1728.5699460000001</v>
      </c>
      <c r="E2840" s="99">
        <v>1728.5699460000001</v>
      </c>
      <c r="F2840" s="99">
        <v>1728.5699460000001</v>
      </c>
      <c r="G2840" s="99">
        <v>0</v>
      </c>
    </row>
    <row r="2841" spans="1:7" x14ac:dyDescent="0.2">
      <c r="A2841" s="100">
        <v>36244</v>
      </c>
      <c r="B2841" s="99">
        <v>1757.75</v>
      </c>
      <c r="C2841" s="99">
        <v>1757.75</v>
      </c>
      <c r="D2841" s="99">
        <v>1757.75</v>
      </c>
      <c r="E2841" s="99">
        <v>1757.75</v>
      </c>
      <c r="F2841" s="99">
        <v>1757.75</v>
      </c>
      <c r="G2841" s="99">
        <v>0</v>
      </c>
    </row>
    <row r="2842" spans="1:7" x14ac:dyDescent="0.2">
      <c r="A2842" s="100">
        <v>36245</v>
      </c>
      <c r="B2842" s="99">
        <v>1747.9499510000001</v>
      </c>
      <c r="C2842" s="99">
        <v>1747.9499510000001</v>
      </c>
      <c r="D2842" s="99">
        <v>1747.9499510000001</v>
      </c>
      <c r="E2842" s="99">
        <v>1747.9499510000001</v>
      </c>
      <c r="F2842" s="99">
        <v>1747.9499510000001</v>
      </c>
      <c r="G2842" s="99">
        <v>0</v>
      </c>
    </row>
    <row r="2843" spans="1:7" x14ac:dyDescent="0.2">
      <c r="A2843" s="100">
        <v>36248</v>
      </c>
      <c r="B2843" s="99">
        <v>1785.5</v>
      </c>
      <c r="C2843" s="99">
        <v>1785.5</v>
      </c>
      <c r="D2843" s="99">
        <v>1785.5</v>
      </c>
      <c r="E2843" s="99">
        <v>1785.5</v>
      </c>
      <c r="F2843" s="99">
        <v>1785.5</v>
      </c>
      <c r="G2843" s="99">
        <v>0</v>
      </c>
    </row>
    <row r="2844" spans="1:7" x14ac:dyDescent="0.2">
      <c r="A2844" s="100">
        <v>36249</v>
      </c>
      <c r="B2844" s="99">
        <v>1772.790039</v>
      </c>
      <c r="C2844" s="99">
        <v>1772.790039</v>
      </c>
      <c r="D2844" s="99">
        <v>1772.790039</v>
      </c>
      <c r="E2844" s="99">
        <v>1772.790039</v>
      </c>
      <c r="F2844" s="99">
        <v>1772.790039</v>
      </c>
      <c r="G2844" s="99">
        <v>0</v>
      </c>
    </row>
    <row r="2845" spans="1:7" x14ac:dyDescent="0.2">
      <c r="A2845" s="100">
        <v>36250</v>
      </c>
      <c r="B2845" s="99">
        <v>1753.209961</v>
      </c>
      <c r="C2845" s="99">
        <v>1753.209961</v>
      </c>
      <c r="D2845" s="99">
        <v>1753.209961</v>
      </c>
      <c r="E2845" s="99">
        <v>1753.209961</v>
      </c>
      <c r="F2845" s="99">
        <v>1753.209961</v>
      </c>
      <c r="G2845" s="99">
        <v>0</v>
      </c>
    </row>
    <row r="2846" spans="1:7" x14ac:dyDescent="0.2">
      <c r="A2846" s="100">
        <v>36251</v>
      </c>
      <c r="B2846" s="99">
        <v>1763.3100589999999</v>
      </c>
      <c r="C2846" s="99">
        <v>1763.3100589999999</v>
      </c>
      <c r="D2846" s="99">
        <v>1763.3100589999999</v>
      </c>
      <c r="E2846" s="99">
        <v>1763.3100589999999</v>
      </c>
      <c r="F2846" s="99">
        <v>1763.3100589999999</v>
      </c>
      <c r="G2846" s="99">
        <v>0</v>
      </c>
    </row>
    <row r="2847" spans="1:7" x14ac:dyDescent="0.2">
      <c r="A2847" s="100">
        <v>36255</v>
      </c>
      <c r="B2847" s="99">
        <v>1800.670044</v>
      </c>
      <c r="C2847" s="99">
        <v>1800.670044</v>
      </c>
      <c r="D2847" s="99">
        <v>1800.670044</v>
      </c>
      <c r="E2847" s="99">
        <v>1800.670044</v>
      </c>
      <c r="F2847" s="99">
        <v>1800.670044</v>
      </c>
      <c r="G2847" s="99">
        <v>0</v>
      </c>
    </row>
    <row r="2848" spans="1:7" x14ac:dyDescent="0.2">
      <c r="A2848" s="100">
        <v>36256</v>
      </c>
      <c r="B2848" s="99">
        <v>1796.339966</v>
      </c>
      <c r="C2848" s="99">
        <v>1796.339966</v>
      </c>
      <c r="D2848" s="99">
        <v>1796.339966</v>
      </c>
      <c r="E2848" s="99">
        <v>1796.339966</v>
      </c>
      <c r="F2848" s="99">
        <v>1796.339966</v>
      </c>
      <c r="G2848" s="99">
        <v>0</v>
      </c>
    </row>
    <row r="2849" spans="1:7" x14ac:dyDescent="0.2">
      <c r="A2849" s="100">
        <v>36257</v>
      </c>
      <c r="B2849" s="99">
        <v>1808.969971</v>
      </c>
      <c r="C2849" s="99">
        <v>1808.969971</v>
      </c>
      <c r="D2849" s="99">
        <v>1808.969971</v>
      </c>
      <c r="E2849" s="99">
        <v>1808.969971</v>
      </c>
      <c r="F2849" s="99">
        <v>1808.969971</v>
      </c>
      <c r="G2849" s="99">
        <v>0</v>
      </c>
    </row>
    <row r="2850" spans="1:7" x14ac:dyDescent="0.2">
      <c r="A2850" s="100">
        <v>36258</v>
      </c>
      <c r="B2850" s="99">
        <v>1832.339966</v>
      </c>
      <c r="C2850" s="99">
        <v>1832.339966</v>
      </c>
      <c r="D2850" s="99">
        <v>1832.339966</v>
      </c>
      <c r="E2850" s="99">
        <v>1832.339966</v>
      </c>
      <c r="F2850" s="99">
        <v>1832.339966</v>
      </c>
      <c r="G2850" s="99">
        <v>0</v>
      </c>
    </row>
    <row r="2851" spans="1:7" x14ac:dyDescent="0.2">
      <c r="A2851" s="100">
        <v>36259</v>
      </c>
      <c r="B2851" s="99">
        <v>1838.3000489999999</v>
      </c>
      <c r="C2851" s="99">
        <v>1838.3000489999999</v>
      </c>
      <c r="D2851" s="99">
        <v>1838.3000489999999</v>
      </c>
      <c r="E2851" s="99">
        <v>1838.3000489999999</v>
      </c>
      <c r="F2851" s="99">
        <v>1838.3000489999999</v>
      </c>
      <c r="G2851" s="99">
        <v>0</v>
      </c>
    </row>
    <row r="2852" spans="1:7" x14ac:dyDescent="0.2">
      <c r="A2852" s="100">
        <v>36262</v>
      </c>
      <c r="B2852" s="99">
        <v>1852.349976</v>
      </c>
      <c r="C2852" s="99">
        <v>1852.349976</v>
      </c>
      <c r="D2852" s="99">
        <v>1852.349976</v>
      </c>
      <c r="E2852" s="99">
        <v>1852.349976</v>
      </c>
      <c r="F2852" s="99">
        <v>1852.349976</v>
      </c>
      <c r="G2852" s="99">
        <v>0</v>
      </c>
    </row>
    <row r="2853" spans="1:7" x14ac:dyDescent="0.2">
      <c r="A2853" s="100">
        <v>36263</v>
      </c>
      <c r="B2853" s="99">
        <v>1840.400024</v>
      </c>
      <c r="C2853" s="99">
        <v>1840.400024</v>
      </c>
      <c r="D2853" s="99">
        <v>1840.400024</v>
      </c>
      <c r="E2853" s="99">
        <v>1840.400024</v>
      </c>
      <c r="F2853" s="99">
        <v>1840.400024</v>
      </c>
      <c r="G2853" s="99">
        <v>0</v>
      </c>
    </row>
    <row r="2854" spans="1:7" x14ac:dyDescent="0.2">
      <c r="A2854" s="100">
        <v>36264</v>
      </c>
      <c r="B2854" s="99">
        <v>1811.290039</v>
      </c>
      <c r="C2854" s="99">
        <v>1811.290039</v>
      </c>
      <c r="D2854" s="99">
        <v>1811.290039</v>
      </c>
      <c r="E2854" s="99">
        <v>1811.290039</v>
      </c>
      <c r="F2854" s="99">
        <v>1811.290039</v>
      </c>
      <c r="G2854" s="99">
        <v>0</v>
      </c>
    </row>
    <row r="2855" spans="1:7" x14ac:dyDescent="0.2">
      <c r="A2855" s="100">
        <v>36265</v>
      </c>
      <c r="B2855" s="99">
        <v>1803.6800539999999</v>
      </c>
      <c r="C2855" s="99">
        <v>1803.6800539999999</v>
      </c>
      <c r="D2855" s="99">
        <v>1803.6800539999999</v>
      </c>
      <c r="E2855" s="99">
        <v>1803.6800539999999</v>
      </c>
      <c r="F2855" s="99">
        <v>1803.6800539999999</v>
      </c>
      <c r="G2855" s="99">
        <v>0</v>
      </c>
    </row>
    <row r="2856" spans="1:7" x14ac:dyDescent="0.2">
      <c r="A2856" s="100">
        <v>36266</v>
      </c>
      <c r="B2856" s="99">
        <v>1798.420044</v>
      </c>
      <c r="C2856" s="99">
        <v>1798.420044</v>
      </c>
      <c r="D2856" s="99">
        <v>1798.420044</v>
      </c>
      <c r="E2856" s="99">
        <v>1798.420044</v>
      </c>
      <c r="F2856" s="99">
        <v>1798.420044</v>
      </c>
      <c r="G2856" s="99">
        <v>0</v>
      </c>
    </row>
    <row r="2857" spans="1:7" x14ac:dyDescent="0.2">
      <c r="A2857" s="100">
        <v>36269</v>
      </c>
      <c r="B2857" s="99">
        <v>1758.1899410000001</v>
      </c>
      <c r="C2857" s="99">
        <v>1758.1899410000001</v>
      </c>
      <c r="D2857" s="99">
        <v>1758.1899410000001</v>
      </c>
      <c r="E2857" s="99">
        <v>1758.1899410000001</v>
      </c>
      <c r="F2857" s="99">
        <v>1758.1899410000001</v>
      </c>
      <c r="G2857" s="99">
        <v>0</v>
      </c>
    </row>
    <row r="2858" spans="1:7" x14ac:dyDescent="0.2">
      <c r="A2858" s="100">
        <v>36270</v>
      </c>
      <c r="B2858" s="99">
        <v>1780.9399410000001</v>
      </c>
      <c r="C2858" s="99">
        <v>1780.9399410000001</v>
      </c>
      <c r="D2858" s="99">
        <v>1780.9399410000001</v>
      </c>
      <c r="E2858" s="99">
        <v>1780.9399410000001</v>
      </c>
      <c r="F2858" s="99">
        <v>1780.9399410000001</v>
      </c>
      <c r="G2858" s="99">
        <v>0</v>
      </c>
    </row>
    <row r="2859" spans="1:7" x14ac:dyDescent="0.2">
      <c r="A2859" s="100">
        <v>36271</v>
      </c>
      <c r="B2859" s="99">
        <v>1821.880005</v>
      </c>
      <c r="C2859" s="99">
        <v>1821.880005</v>
      </c>
      <c r="D2859" s="99">
        <v>1821.880005</v>
      </c>
      <c r="E2859" s="99">
        <v>1821.880005</v>
      </c>
      <c r="F2859" s="99">
        <v>1821.880005</v>
      </c>
      <c r="G2859" s="99">
        <v>0</v>
      </c>
    </row>
    <row r="2860" spans="1:7" x14ac:dyDescent="0.2">
      <c r="A2860" s="100">
        <v>36272</v>
      </c>
      <c r="B2860" s="99">
        <v>1852.8599850000001</v>
      </c>
      <c r="C2860" s="99">
        <v>1852.8599850000001</v>
      </c>
      <c r="D2860" s="99">
        <v>1852.8599850000001</v>
      </c>
      <c r="E2860" s="99">
        <v>1852.8599850000001</v>
      </c>
      <c r="F2860" s="99">
        <v>1852.8599850000001</v>
      </c>
      <c r="G2860" s="99">
        <v>0</v>
      </c>
    </row>
    <row r="2861" spans="1:7" x14ac:dyDescent="0.2">
      <c r="A2861" s="100">
        <v>36273</v>
      </c>
      <c r="B2861" s="99">
        <v>1850.1800539999999</v>
      </c>
      <c r="C2861" s="99">
        <v>1850.1800539999999</v>
      </c>
      <c r="D2861" s="99">
        <v>1850.1800539999999</v>
      </c>
      <c r="E2861" s="99">
        <v>1850.1800539999999</v>
      </c>
      <c r="F2861" s="99">
        <v>1850.1800539999999</v>
      </c>
      <c r="G2861" s="99">
        <v>0</v>
      </c>
    </row>
    <row r="2862" spans="1:7" x14ac:dyDescent="0.2">
      <c r="A2862" s="100">
        <v>36276</v>
      </c>
      <c r="B2862" s="99">
        <v>1854.530029</v>
      </c>
      <c r="C2862" s="99">
        <v>1854.530029</v>
      </c>
      <c r="D2862" s="99">
        <v>1854.530029</v>
      </c>
      <c r="E2862" s="99">
        <v>1854.530029</v>
      </c>
      <c r="F2862" s="99">
        <v>1854.530029</v>
      </c>
      <c r="G2862" s="99">
        <v>0</v>
      </c>
    </row>
    <row r="2863" spans="1:7" x14ac:dyDescent="0.2">
      <c r="A2863" s="100">
        <v>36277</v>
      </c>
      <c r="B2863" s="99">
        <v>1858.290039</v>
      </c>
      <c r="C2863" s="99">
        <v>1858.290039</v>
      </c>
      <c r="D2863" s="99">
        <v>1858.290039</v>
      </c>
      <c r="E2863" s="99">
        <v>1858.290039</v>
      </c>
      <c r="F2863" s="99">
        <v>1858.290039</v>
      </c>
      <c r="G2863" s="99">
        <v>0</v>
      </c>
    </row>
    <row r="2864" spans="1:7" x14ac:dyDescent="0.2">
      <c r="A2864" s="100">
        <v>36278</v>
      </c>
      <c r="B2864" s="99">
        <v>1842.219971</v>
      </c>
      <c r="C2864" s="99">
        <v>1842.219971</v>
      </c>
      <c r="D2864" s="99">
        <v>1842.219971</v>
      </c>
      <c r="E2864" s="99">
        <v>1842.219971</v>
      </c>
      <c r="F2864" s="99">
        <v>1842.219971</v>
      </c>
      <c r="G2864" s="99">
        <v>0</v>
      </c>
    </row>
    <row r="2865" spans="1:7" x14ac:dyDescent="0.2">
      <c r="A2865" s="100">
        <v>36279</v>
      </c>
      <c r="B2865" s="99">
        <v>1831.530029</v>
      </c>
      <c r="C2865" s="99">
        <v>1831.530029</v>
      </c>
      <c r="D2865" s="99">
        <v>1831.530029</v>
      </c>
      <c r="E2865" s="99">
        <v>1831.530029</v>
      </c>
      <c r="F2865" s="99">
        <v>1831.530029</v>
      </c>
      <c r="G2865" s="99">
        <v>0</v>
      </c>
    </row>
    <row r="2866" spans="1:7" x14ac:dyDescent="0.2">
      <c r="A2866" s="100">
        <v>36280</v>
      </c>
      <c r="B2866" s="99">
        <v>1821.1099850000001</v>
      </c>
      <c r="C2866" s="99">
        <v>1821.1099850000001</v>
      </c>
      <c r="D2866" s="99">
        <v>1821.1099850000001</v>
      </c>
      <c r="E2866" s="99">
        <v>1821.1099850000001</v>
      </c>
      <c r="F2866" s="99">
        <v>1821.1099850000001</v>
      </c>
      <c r="G2866" s="99">
        <v>0</v>
      </c>
    </row>
    <row r="2867" spans="1:7" x14ac:dyDescent="0.2">
      <c r="A2867" s="100">
        <v>36283</v>
      </c>
      <c r="B2867" s="99">
        <v>1847.630005</v>
      </c>
      <c r="C2867" s="99">
        <v>1847.630005</v>
      </c>
      <c r="D2867" s="99">
        <v>1847.630005</v>
      </c>
      <c r="E2867" s="99">
        <v>1847.630005</v>
      </c>
      <c r="F2867" s="99">
        <v>1847.630005</v>
      </c>
      <c r="G2867" s="99">
        <v>0</v>
      </c>
    </row>
    <row r="2868" spans="1:7" x14ac:dyDescent="0.2">
      <c r="A2868" s="100">
        <v>36284</v>
      </c>
      <c r="B2868" s="99">
        <v>1816.790039</v>
      </c>
      <c r="C2868" s="99">
        <v>1816.790039</v>
      </c>
      <c r="D2868" s="99">
        <v>1816.790039</v>
      </c>
      <c r="E2868" s="99">
        <v>1816.790039</v>
      </c>
      <c r="F2868" s="99">
        <v>1816.790039</v>
      </c>
      <c r="G2868" s="99">
        <v>0</v>
      </c>
    </row>
    <row r="2869" spans="1:7" x14ac:dyDescent="0.2">
      <c r="A2869" s="100">
        <v>36285</v>
      </c>
      <c r="B2869" s="99">
        <v>1838.079956</v>
      </c>
      <c r="C2869" s="99">
        <v>1838.079956</v>
      </c>
      <c r="D2869" s="99">
        <v>1838.079956</v>
      </c>
      <c r="E2869" s="99">
        <v>1838.079956</v>
      </c>
      <c r="F2869" s="99">
        <v>1838.079956</v>
      </c>
      <c r="G2869" s="99">
        <v>0</v>
      </c>
    </row>
    <row r="2870" spans="1:7" x14ac:dyDescent="0.2">
      <c r="A2870" s="100">
        <v>36286</v>
      </c>
      <c r="B2870" s="99">
        <v>1817.3900149999999</v>
      </c>
      <c r="C2870" s="99">
        <v>1817.3900149999999</v>
      </c>
      <c r="D2870" s="99">
        <v>1817.3900149999999</v>
      </c>
      <c r="E2870" s="99">
        <v>1817.3900149999999</v>
      </c>
      <c r="F2870" s="99">
        <v>1817.3900149999999</v>
      </c>
      <c r="G2870" s="99">
        <v>0</v>
      </c>
    </row>
    <row r="2871" spans="1:7" x14ac:dyDescent="0.2">
      <c r="A2871" s="100">
        <v>36287</v>
      </c>
      <c r="B2871" s="99">
        <v>1835.0600589999999</v>
      </c>
      <c r="C2871" s="99">
        <v>1835.0600589999999</v>
      </c>
      <c r="D2871" s="99">
        <v>1835.0600589999999</v>
      </c>
      <c r="E2871" s="99">
        <v>1835.0600589999999</v>
      </c>
      <c r="F2871" s="99">
        <v>1835.0600589999999</v>
      </c>
      <c r="G2871" s="99">
        <v>0</v>
      </c>
    </row>
    <row r="2872" spans="1:7" x14ac:dyDescent="0.2">
      <c r="A2872" s="100">
        <v>36290</v>
      </c>
      <c r="B2872" s="99">
        <v>1829.160034</v>
      </c>
      <c r="C2872" s="99">
        <v>1829.160034</v>
      </c>
      <c r="D2872" s="99">
        <v>1829.160034</v>
      </c>
      <c r="E2872" s="99">
        <v>1829.160034</v>
      </c>
      <c r="F2872" s="99">
        <v>1829.160034</v>
      </c>
      <c r="G2872" s="99">
        <v>0</v>
      </c>
    </row>
    <row r="2873" spans="1:7" x14ac:dyDescent="0.2">
      <c r="A2873" s="100">
        <v>36291</v>
      </c>
      <c r="B2873" s="99">
        <v>1850.160034</v>
      </c>
      <c r="C2873" s="99">
        <v>1850.160034</v>
      </c>
      <c r="D2873" s="99">
        <v>1850.160034</v>
      </c>
      <c r="E2873" s="99">
        <v>1850.160034</v>
      </c>
      <c r="F2873" s="99">
        <v>1850.160034</v>
      </c>
      <c r="G2873" s="99">
        <v>0</v>
      </c>
    </row>
    <row r="2874" spans="1:7" x14ac:dyDescent="0.2">
      <c r="A2874" s="100">
        <v>36292</v>
      </c>
      <c r="B2874" s="99">
        <v>1861.969971</v>
      </c>
      <c r="C2874" s="99">
        <v>1861.969971</v>
      </c>
      <c r="D2874" s="99">
        <v>1861.969971</v>
      </c>
      <c r="E2874" s="99">
        <v>1861.969971</v>
      </c>
      <c r="F2874" s="99">
        <v>1861.969971</v>
      </c>
      <c r="G2874" s="99">
        <v>0</v>
      </c>
    </row>
    <row r="2875" spans="1:7" x14ac:dyDescent="0.2">
      <c r="A2875" s="100">
        <v>36293</v>
      </c>
      <c r="B2875" s="99">
        <v>1866.869995</v>
      </c>
      <c r="C2875" s="99">
        <v>1866.869995</v>
      </c>
      <c r="D2875" s="99">
        <v>1866.869995</v>
      </c>
      <c r="E2875" s="99">
        <v>1866.869995</v>
      </c>
      <c r="F2875" s="99">
        <v>1866.869995</v>
      </c>
      <c r="G2875" s="99">
        <v>0</v>
      </c>
    </row>
    <row r="2876" spans="1:7" x14ac:dyDescent="0.2">
      <c r="A2876" s="100">
        <v>36294</v>
      </c>
      <c r="B2876" s="99">
        <v>1826.3100589999999</v>
      </c>
      <c r="C2876" s="99">
        <v>1826.3100589999999</v>
      </c>
      <c r="D2876" s="99">
        <v>1826.3100589999999</v>
      </c>
      <c r="E2876" s="99">
        <v>1826.3100589999999</v>
      </c>
      <c r="F2876" s="99">
        <v>1826.3100589999999</v>
      </c>
      <c r="G2876" s="99">
        <v>0</v>
      </c>
    </row>
    <row r="2877" spans="1:7" x14ac:dyDescent="0.2">
      <c r="A2877" s="100">
        <v>36297</v>
      </c>
      <c r="B2877" s="99">
        <v>1828.670044</v>
      </c>
      <c r="C2877" s="99">
        <v>1828.670044</v>
      </c>
      <c r="D2877" s="99">
        <v>1828.670044</v>
      </c>
      <c r="E2877" s="99">
        <v>1828.670044</v>
      </c>
      <c r="F2877" s="99">
        <v>1828.670044</v>
      </c>
      <c r="G2877" s="99">
        <v>0</v>
      </c>
    </row>
    <row r="2878" spans="1:7" x14ac:dyDescent="0.2">
      <c r="A2878" s="100">
        <v>36298</v>
      </c>
      <c r="B2878" s="99">
        <v>1820.3599850000001</v>
      </c>
      <c r="C2878" s="99">
        <v>1820.3599850000001</v>
      </c>
      <c r="D2878" s="99">
        <v>1820.3599850000001</v>
      </c>
      <c r="E2878" s="99">
        <v>1820.3599850000001</v>
      </c>
      <c r="F2878" s="99">
        <v>1820.3599850000001</v>
      </c>
      <c r="G2878" s="99">
        <v>0</v>
      </c>
    </row>
    <row r="2879" spans="1:7" x14ac:dyDescent="0.2">
      <c r="A2879" s="100">
        <v>36299</v>
      </c>
      <c r="B2879" s="99">
        <v>1835.329956</v>
      </c>
      <c r="C2879" s="99">
        <v>1835.329956</v>
      </c>
      <c r="D2879" s="99">
        <v>1835.329956</v>
      </c>
      <c r="E2879" s="99">
        <v>1835.329956</v>
      </c>
      <c r="F2879" s="99">
        <v>1835.329956</v>
      </c>
      <c r="G2879" s="99">
        <v>0</v>
      </c>
    </row>
    <row r="2880" spans="1:7" x14ac:dyDescent="0.2">
      <c r="A2880" s="100">
        <v>36300</v>
      </c>
      <c r="B2880" s="99">
        <v>1828.0500489999999</v>
      </c>
      <c r="C2880" s="99">
        <v>1828.0500489999999</v>
      </c>
      <c r="D2880" s="99">
        <v>1828.0500489999999</v>
      </c>
      <c r="E2880" s="99">
        <v>1828.0500489999999</v>
      </c>
      <c r="F2880" s="99">
        <v>1828.0500489999999</v>
      </c>
      <c r="G2880" s="99">
        <v>0</v>
      </c>
    </row>
    <row r="2881" spans="1:7" x14ac:dyDescent="0.2">
      <c r="A2881" s="100">
        <v>36301</v>
      </c>
      <c r="B2881" s="99">
        <v>1816.410034</v>
      </c>
      <c r="C2881" s="99">
        <v>1816.410034</v>
      </c>
      <c r="D2881" s="99">
        <v>1816.410034</v>
      </c>
      <c r="E2881" s="99">
        <v>1816.410034</v>
      </c>
      <c r="F2881" s="99">
        <v>1816.410034</v>
      </c>
      <c r="G2881" s="99">
        <v>0</v>
      </c>
    </row>
    <row r="2882" spans="1:7" x14ac:dyDescent="0.2">
      <c r="A2882" s="100">
        <v>36304</v>
      </c>
      <c r="B2882" s="99">
        <v>1784.1400149999999</v>
      </c>
      <c r="C2882" s="99">
        <v>1784.1400149999999</v>
      </c>
      <c r="D2882" s="99">
        <v>1784.1400149999999</v>
      </c>
      <c r="E2882" s="99">
        <v>1784.1400149999999</v>
      </c>
      <c r="F2882" s="99">
        <v>1784.1400149999999</v>
      </c>
      <c r="G2882" s="99">
        <v>0</v>
      </c>
    </row>
    <row r="2883" spans="1:7" x14ac:dyDescent="0.2">
      <c r="A2883" s="100">
        <v>36305</v>
      </c>
      <c r="B2883" s="99">
        <v>1753.790039</v>
      </c>
      <c r="C2883" s="99">
        <v>1753.790039</v>
      </c>
      <c r="D2883" s="99">
        <v>1753.790039</v>
      </c>
      <c r="E2883" s="99">
        <v>1753.790039</v>
      </c>
      <c r="F2883" s="99">
        <v>1753.790039</v>
      </c>
      <c r="G2883" s="99">
        <v>0</v>
      </c>
    </row>
    <row r="2884" spans="1:7" x14ac:dyDescent="0.2">
      <c r="A2884" s="100">
        <v>36306</v>
      </c>
      <c r="B2884" s="99">
        <v>1781.839966</v>
      </c>
      <c r="C2884" s="99">
        <v>1781.839966</v>
      </c>
      <c r="D2884" s="99">
        <v>1781.839966</v>
      </c>
      <c r="E2884" s="99">
        <v>1781.839966</v>
      </c>
      <c r="F2884" s="99">
        <v>1781.839966</v>
      </c>
      <c r="G2884" s="99">
        <v>0</v>
      </c>
    </row>
    <row r="2885" spans="1:7" x14ac:dyDescent="0.2">
      <c r="A2885" s="100">
        <v>36307</v>
      </c>
      <c r="B2885" s="99">
        <v>1750.1899410000001</v>
      </c>
      <c r="C2885" s="99">
        <v>1750.1899410000001</v>
      </c>
      <c r="D2885" s="99">
        <v>1750.1899410000001</v>
      </c>
      <c r="E2885" s="99">
        <v>1750.1899410000001</v>
      </c>
      <c r="F2885" s="99">
        <v>1750.1899410000001</v>
      </c>
      <c r="G2885" s="99">
        <v>0</v>
      </c>
    </row>
    <row r="2886" spans="1:7" x14ac:dyDescent="0.2">
      <c r="A2886" s="100">
        <v>36308</v>
      </c>
      <c r="B2886" s="99">
        <v>1778.099976</v>
      </c>
      <c r="C2886" s="99">
        <v>1778.099976</v>
      </c>
      <c r="D2886" s="99">
        <v>1778.099976</v>
      </c>
      <c r="E2886" s="99">
        <v>1778.099976</v>
      </c>
      <c r="F2886" s="99">
        <v>1778.099976</v>
      </c>
      <c r="G2886" s="99">
        <v>0</v>
      </c>
    </row>
    <row r="2887" spans="1:7" x14ac:dyDescent="0.2">
      <c r="A2887" s="100">
        <v>36312</v>
      </c>
      <c r="B2887" s="99">
        <v>1767.8000489999999</v>
      </c>
      <c r="C2887" s="99">
        <v>1767.8000489999999</v>
      </c>
      <c r="D2887" s="99">
        <v>1767.8000489999999</v>
      </c>
      <c r="E2887" s="99">
        <v>1767.8000489999999</v>
      </c>
      <c r="F2887" s="99">
        <v>1767.8000489999999</v>
      </c>
      <c r="G2887" s="99">
        <v>0</v>
      </c>
    </row>
    <row r="2888" spans="1:7" x14ac:dyDescent="0.2">
      <c r="A2888" s="100">
        <v>36313</v>
      </c>
      <c r="B2888" s="99">
        <v>1768.920044</v>
      </c>
      <c r="C2888" s="99">
        <v>1768.920044</v>
      </c>
      <c r="D2888" s="99">
        <v>1768.920044</v>
      </c>
      <c r="E2888" s="99">
        <v>1768.920044</v>
      </c>
      <c r="F2888" s="99">
        <v>1768.920044</v>
      </c>
      <c r="G2888" s="99">
        <v>0</v>
      </c>
    </row>
    <row r="2889" spans="1:7" x14ac:dyDescent="0.2">
      <c r="A2889" s="100">
        <v>36314</v>
      </c>
      <c r="B2889" s="99">
        <v>1775.400024</v>
      </c>
      <c r="C2889" s="99">
        <v>1775.400024</v>
      </c>
      <c r="D2889" s="99">
        <v>1775.400024</v>
      </c>
      <c r="E2889" s="99">
        <v>1775.400024</v>
      </c>
      <c r="F2889" s="99">
        <v>1775.400024</v>
      </c>
      <c r="G2889" s="99">
        <v>0</v>
      </c>
    </row>
    <row r="2890" spans="1:7" x14ac:dyDescent="0.2">
      <c r="A2890" s="100">
        <v>36315</v>
      </c>
      <c r="B2890" s="99">
        <v>1813.969971</v>
      </c>
      <c r="C2890" s="99">
        <v>1813.969971</v>
      </c>
      <c r="D2890" s="99">
        <v>1813.969971</v>
      </c>
      <c r="E2890" s="99">
        <v>1813.969971</v>
      </c>
      <c r="F2890" s="99">
        <v>1813.969971</v>
      </c>
      <c r="G2890" s="99">
        <v>0</v>
      </c>
    </row>
    <row r="2891" spans="1:7" x14ac:dyDescent="0.2">
      <c r="A2891" s="100">
        <v>36318</v>
      </c>
      <c r="B2891" s="99">
        <v>1823.290039</v>
      </c>
      <c r="C2891" s="99">
        <v>1823.290039</v>
      </c>
      <c r="D2891" s="99">
        <v>1823.290039</v>
      </c>
      <c r="E2891" s="99">
        <v>1823.290039</v>
      </c>
      <c r="F2891" s="99">
        <v>1823.290039</v>
      </c>
      <c r="G2891" s="99">
        <v>0</v>
      </c>
    </row>
    <row r="2892" spans="1:7" x14ac:dyDescent="0.2">
      <c r="A2892" s="100">
        <v>36319</v>
      </c>
      <c r="B2892" s="99">
        <v>1799.869995</v>
      </c>
      <c r="C2892" s="99">
        <v>1799.869995</v>
      </c>
      <c r="D2892" s="99">
        <v>1799.869995</v>
      </c>
      <c r="E2892" s="99">
        <v>1799.869995</v>
      </c>
      <c r="F2892" s="99">
        <v>1799.869995</v>
      </c>
      <c r="G2892" s="99">
        <v>0</v>
      </c>
    </row>
    <row r="2893" spans="1:7" x14ac:dyDescent="0.2">
      <c r="A2893" s="100">
        <v>36320</v>
      </c>
      <c r="B2893" s="99">
        <v>1801.790039</v>
      </c>
      <c r="C2893" s="99">
        <v>1801.790039</v>
      </c>
      <c r="D2893" s="99">
        <v>1801.790039</v>
      </c>
      <c r="E2893" s="99">
        <v>1801.790039</v>
      </c>
      <c r="F2893" s="99">
        <v>1801.790039</v>
      </c>
      <c r="G2893" s="99">
        <v>0</v>
      </c>
    </row>
    <row r="2894" spans="1:7" x14ac:dyDescent="0.2">
      <c r="A2894" s="100">
        <v>36321</v>
      </c>
      <c r="B2894" s="99">
        <v>1780.1899410000001</v>
      </c>
      <c r="C2894" s="99">
        <v>1780.1899410000001</v>
      </c>
      <c r="D2894" s="99">
        <v>1780.1899410000001</v>
      </c>
      <c r="E2894" s="99">
        <v>1780.1899410000001</v>
      </c>
      <c r="F2894" s="99">
        <v>1780.1899410000001</v>
      </c>
      <c r="G2894" s="99">
        <v>0</v>
      </c>
    </row>
    <row r="2895" spans="1:7" x14ac:dyDescent="0.2">
      <c r="A2895" s="100">
        <v>36322</v>
      </c>
      <c r="B2895" s="99">
        <v>1768.040039</v>
      </c>
      <c r="C2895" s="99">
        <v>1768.040039</v>
      </c>
      <c r="D2895" s="99">
        <v>1768.040039</v>
      </c>
      <c r="E2895" s="99">
        <v>1768.040039</v>
      </c>
      <c r="F2895" s="99">
        <v>1768.040039</v>
      </c>
      <c r="G2895" s="99">
        <v>0</v>
      </c>
    </row>
    <row r="2896" spans="1:7" x14ac:dyDescent="0.2">
      <c r="A2896" s="100">
        <v>36325</v>
      </c>
      <c r="B2896" s="99">
        <v>1768.5600589999999</v>
      </c>
      <c r="C2896" s="99">
        <v>1768.5600589999999</v>
      </c>
      <c r="D2896" s="99">
        <v>1768.5600589999999</v>
      </c>
      <c r="E2896" s="99">
        <v>1768.5600589999999</v>
      </c>
      <c r="F2896" s="99">
        <v>1768.5600589999999</v>
      </c>
      <c r="G2896" s="99">
        <v>0</v>
      </c>
    </row>
    <row r="2897" spans="1:7" x14ac:dyDescent="0.2">
      <c r="A2897" s="100">
        <v>36326</v>
      </c>
      <c r="B2897" s="99">
        <v>1778.3599850000001</v>
      </c>
      <c r="C2897" s="99">
        <v>1778.3599850000001</v>
      </c>
      <c r="D2897" s="99">
        <v>1778.3599850000001</v>
      </c>
      <c r="E2897" s="99">
        <v>1778.3599850000001</v>
      </c>
      <c r="F2897" s="99">
        <v>1778.3599850000001</v>
      </c>
      <c r="G2897" s="99">
        <v>0</v>
      </c>
    </row>
    <row r="2898" spans="1:7" x14ac:dyDescent="0.2">
      <c r="A2898" s="100">
        <v>36327</v>
      </c>
      <c r="B2898" s="99">
        <v>1818.400024</v>
      </c>
      <c r="C2898" s="99">
        <v>1818.400024</v>
      </c>
      <c r="D2898" s="99">
        <v>1818.400024</v>
      </c>
      <c r="E2898" s="99">
        <v>1818.400024</v>
      </c>
      <c r="F2898" s="99">
        <v>1818.400024</v>
      </c>
      <c r="G2898" s="99">
        <v>0</v>
      </c>
    </row>
    <row r="2899" spans="1:7" x14ac:dyDescent="0.2">
      <c r="A2899" s="100">
        <v>36328</v>
      </c>
      <c r="B2899" s="99">
        <v>1831.4499510000001</v>
      </c>
      <c r="C2899" s="99">
        <v>1831.4499510000001</v>
      </c>
      <c r="D2899" s="99">
        <v>1831.4499510000001</v>
      </c>
      <c r="E2899" s="99">
        <v>1831.4499510000001</v>
      </c>
      <c r="F2899" s="99">
        <v>1831.4499510000001</v>
      </c>
      <c r="G2899" s="99">
        <v>0</v>
      </c>
    </row>
    <row r="2900" spans="1:7" x14ac:dyDescent="0.2">
      <c r="A2900" s="100">
        <v>36329</v>
      </c>
      <c r="B2900" s="99">
        <v>1835.4799800000001</v>
      </c>
      <c r="C2900" s="99">
        <v>1835.4799800000001</v>
      </c>
      <c r="D2900" s="99">
        <v>1835.4799800000001</v>
      </c>
      <c r="E2900" s="99">
        <v>1835.4799800000001</v>
      </c>
      <c r="F2900" s="99">
        <v>1835.4799800000001</v>
      </c>
      <c r="G2900" s="99">
        <v>0</v>
      </c>
    </row>
    <row r="2901" spans="1:7" x14ac:dyDescent="0.2">
      <c r="A2901" s="100">
        <v>36332</v>
      </c>
      <c r="B2901" s="99">
        <v>1843.9300539999999</v>
      </c>
      <c r="C2901" s="99">
        <v>1843.9300539999999</v>
      </c>
      <c r="D2901" s="99">
        <v>1843.9300539999999</v>
      </c>
      <c r="E2901" s="99">
        <v>1843.9300539999999</v>
      </c>
      <c r="F2901" s="99">
        <v>1843.9300539999999</v>
      </c>
      <c r="G2901" s="99">
        <v>0</v>
      </c>
    </row>
    <row r="2902" spans="1:7" x14ac:dyDescent="0.2">
      <c r="A2902" s="100">
        <v>36333</v>
      </c>
      <c r="B2902" s="99">
        <v>1826</v>
      </c>
      <c r="C2902" s="99">
        <v>1826</v>
      </c>
      <c r="D2902" s="99">
        <v>1826</v>
      </c>
      <c r="E2902" s="99">
        <v>1826</v>
      </c>
      <c r="F2902" s="99">
        <v>1826</v>
      </c>
      <c r="G2902" s="99">
        <v>0</v>
      </c>
    </row>
    <row r="2903" spans="1:7" x14ac:dyDescent="0.2">
      <c r="A2903" s="100">
        <v>36334</v>
      </c>
      <c r="B2903" s="99">
        <v>1822.170044</v>
      </c>
      <c r="C2903" s="99">
        <v>1822.170044</v>
      </c>
      <c r="D2903" s="99">
        <v>1822.170044</v>
      </c>
      <c r="E2903" s="99">
        <v>1822.170044</v>
      </c>
      <c r="F2903" s="99">
        <v>1822.170044</v>
      </c>
      <c r="G2903" s="99">
        <v>0</v>
      </c>
    </row>
    <row r="2904" spans="1:7" x14ac:dyDescent="0.2">
      <c r="A2904" s="100">
        <v>36335</v>
      </c>
      <c r="B2904" s="99">
        <v>1798.5500489999999</v>
      </c>
      <c r="C2904" s="99">
        <v>1798.5500489999999</v>
      </c>
      <c r="D2904" s="99">
        <v>1798.5500489999999</v>
      </c>
      <c r="E2904" s="99">
        <v>1798.5500489999999</v>
      </c>
      <c r="F2904" s="99">
        <v>1798.5500489999999</v>
      </c>
      <c r="G2904" s="99">
        <v>0</v>
      </c>
    </row>
    <row r="2905" spans="1:7" x14ac:dyDescent="0.2">
      <c r="A2905" s="100">
        <v>36336</v>
      </c>
      <c r="B2905" s="99">
        <v>1797.910034</v>
      </c>
      <c r="C2905" s="99">
        <v>1797.910034</v>
      </c>
      <c r="D2905" s="99">
        <v>1797.910034</v>
      </c>
      <c r="E2905" s="99">
        <v>1797.910034</v>
      </c>
      <c r="F2905" s="99">
        <v>1797.910034</v>
      </c>
      <c r="G2905" s="99">
        <v>0</v>
      </c>
    </row>
    <row r="2906" spans="1:7" x14ac:dyDescent="0.2">
      <c r="A2906" s="100">
        <v>36339</v>
      </c>
      <c r="B2906" s="99">
        <v>1820.089966</v>
      </c>
      <c r="C2906" s="99">
        <v>1820.089966</v>
      </c>
      <c r="D2906" s="99">
        <v>1820.089966</v>
      </c>
      <c r="E2906" s="99">
        <v>1820.089966</v>
      </c>
      <c r="F2906" s="99">
        <v>1820.089966</v>
      </c>
      <c r="G2906" s="99">
        <v>0</v>
      </c>
    </row>
    <row r="2907" spans="1:7" x14ac:dyDescent="0.2">
      <c r="A2907" s="100">
        <v>36340</v>
      </c>
      <c r="B2907" s="99">
        <v>1847.589966</v>
      </c>
      <c r="C2907" s="99">
        <v>1847.589966</v>
      </c>
      <c r="D2907" s="99">
        <v>1847.589966</v>
      </c>
      <c r="E2907" s="99">
        <v>1847.589966</v>
      </c>
      <c r="F2907" s="99">
        <v>1847.589966</v>
      </c>
      <c r="G2907" s="99">
        <v>0</v>
      </c>
    </row>
    <row r="2908" spans="1:7" x14ac:dyDescent="0.2">
      <c r="A2908" s="100">
        <v>36341</v>
      </c>
      <c r="B2908" s="99">
        <v>1876.780029</v>
      </c>
      <c r="C2908" s="99">
        <v>1876.780029</v>
      </c>
      <c r="D2908" s="99">
        <v>1876.780029</v>
      </c>
      <c r="E2908" s="99">
        <v>1876.780029</v>
      </c>
      <c r="F2908" s="99">
        <v>1876.780029</v>
      </c>
      <c r="G2908" s="99">
        <v>0</v>
      </c>
    </row>
    <row r="2909" spans="1:7" x14ac:dyDescent="0.2">
      <c r="A2909" s="100">
        <v>36342</v>
      </c>
      <c r="B2909" s="99">
        <v>1888.150024</v>
      </c>
      <c r="C2909" s="99">
        <v>1888.150024</v>
      </c>
      <c r="D2909" s="99">
        <v>1888.150024</v>
      </c>
      <c r="E2909" s="99">
        <v>1888.150024</v>
      </c>
      <c r="F2909" s="99">
        <v>1888.150024</v>
      </c>
      <c r="G2909" s="99">
        <v>0</v>
      </c>
    </row>
    <row r="2910" spans="1:7" x14ac:dyDescent="0.2">
      <c r="A2910" s="100">
        <v>36343</v>
      </c>
      <c r="B2910" s="99">
        <v>1902.1800539999999</v>
      </c>
      <c r="C2910" s="99">
        <v>1902.1800539999999</v>
      </c>
      <c r="D2910" s="99">
        <v>1902.1800539999999</v>
      </c>
      <c r="E2910" s="99">
        <v>1902.1800539999999</v>
      </c>
      <c r="F2910" s="99">
        <v>1902.1800539999999</v>
      </c>
      <c r="G2910" s="99">
        <v>0</v>
      </c>
    </row>
    <row r="2911" spans="1:7" x14ac:dyDescent="0.2">
      <c r="A2911" s="100">
        <v>36347</v>
      </c>
      <c r="B2911" s="99">
        <v>1898.150024</v>
      </c>
      <c r="C2911" s="99">
        <v>1898.150024</v>
      </c>
      <c r="D2911" s="99">
        <v>1898.150024</v>
      </c>
      <c r="E2911" s="99">
        <v>1898.150024</v>
      </c>
      <c r="F2911" s="99">
        <v>1898.150024</v>
      </c>
      <c r="G2911" s="99">
        <v>0</v>
      </c>
    </row>
    <row r="2912" spans="1:7" x14ac:dyDescent="0.2">
      <c r="A2912" s="100">
        <v>36348</v>
      </c>
      <c r="B2912" s="99">
        <v>1909.130005</v>
      </c>
      <c r="C2912" s="99">
        <v>1909.130005</v>
      </c>
      <c r="D2912" s="99">
        <v>1909.130005</v>
      </c>
      <c r="E2912" s="99">
        <v>1909.130005</v>
      </c>
      <c r="F2912" s="99">
        <v>1909.130005</v>
      </c>
      <c r="G2912" s="99">
        <v>0</v>
      </c>
    </row>
    <row r="2913" spans="1:7" x14ac:dyDescent="0.2">
      <c r="A2913" s="100">
        <v>36349</v>
      </c>
      <c r="B2913" s="99">
        <v>1907.280029</v>
      </c>
      <c r="C2913" s="99">
        <v>1907.280029</v>
      </c>
      <c r="D2913" s="99">
        <v>1907.280029</v>
      </c>
      <c r="E2913" s="99">
        <v>1907.280029</v>
      </c>
      <c r="F2913" s="99">
        <v>1907.280029</v>
      </c>
      <c r="G2913" s="99">
        <v>0</v>
      </c>
    </row>
    <row r="2914" spans="1:7" x14ac:dyDescent="0.2">
      <c r="A2914" s="100">
        <v>36350</v>
      </c>
      <c r="B2914" s="99">
        <v>1919.400024</v>
      </c>
      <c r="C2914" s="99">
        <v>1919.400024</v>
      </c>
      <c r="D2914" s="99">
        <v>1919.400024</v>
      </c>
      <c r="E2914" s="99">
        <v>1919.400024</v>
      </c>
      <c r="F2914" s="99">
        <v>1919.400024</v>
      </c>
      <c r="G2914" s="99">
        <v>0</v>
      </c>
    </row>
    <row r="2915" spans="1:7" x14ac:dyDescent="0.2">
      <c r="A2915" s="100">
        <v>36353</v>
      </c>
      <c r="B2915" s="99">
        <v>1913.6899410000001</v>
      </c>
      <c r="C2915" s="99">
        <v>1913.6899410000001</v>
      </c>
      <c r="D2915" s="99">
        <v>1913.6899410000001</v>
      </c>
      <c r="E2915" s="99">
        <v>1913.6899410000001</v>
      </c>
      <c r="F2915" s="99">
        <v>1913.6899410000001</v>
      </c>
      <c r="G2915" s="99">
        <v>0</v>
      </c>
    </row>
    <row r="2916" spans="1:7" x14ac:dyDescent="0.2">
      <c r="A2916" s="100">
        <v>36354</v>
      </c>
      <c r="B2916" s="99">
        <v>1906.1899410000001</v>
      </c>
      <c r="C2916" s="99">
        <v>1906.1899410000001</v>
      </c>
      <c r="D2916" s="99">
        <v>1906.1899410000001</v>
      </c>
      <c r="E2916" s="99">
        <v>1906.1899410000001</v>
      </c>
      <c r="F2916" s="99">
        <v>1906.1899410000001</v>
      </c>
      <c r="G2916" s="99">
        <v>0</v>
      </c>
    </row>
    <row r="2917" spans="1:7" x14ac:dyDescent="0.2">
      <c r="A2917" s="100">
        <v>36355</v>
      </c>
      <c r="B2917" s="99">
        <v>1912.540039</v>
      </c>
      <c r="C2917" s="99">
        <v>1912.540039</v>
      </c>
      <c r="D2917" s="99">
        <v>1912.540039</v>
      </c>
      <c r="E2917" s="99">
        <v>1912.540039</v>
      </c>
      <c r="F2917" s="99">
        <v>1912.540039</v>
      </c>
      <c r="G2917" s="99">
        <v>0</v>
      </c>
    </row>
    <row r="2918" spans="1:7" x14ac:dyDescent="0.2">
      <c r="A2918" s="100">
        <v>36356</v>
      </c>
      <c r="B2918" s="99">
        <v>1928.209961</v>
      </c>
      <c r="C2918" s="99">
        <v>1928.209961</v>
      </c>
      <c r="D2918" s="99">
        <v>1928.209961</v>
      </c>
      <c r="E2918" s="99">
        <v>1928.209961</v>
      </c>
      <c r="F2918" s="99">
        <v>1928.209961</v>
      </c>
      <c r="G2918" s="99">
        <v>0</v>
      </c>
    </row>
    <row r="2919" spans="1:7" x14ac:dyDescent="0.2">
      <c r="A2919" s="100">
        <v>36357</v>
      </c>
      <c r="B2919" s="99">
        <v>1940.76001</v>
      </c>
      <c r="C2919" s="99">
        <v>1940.76001</v>
      </c>
      <c r="D2919" s="99">
        <v>1940.76001</v>
      </c>
      <c r="E2919" s="99">
        <v>1940.76001</v>
      </c>
      <c r="F2919" s="99">
        <v>1940.76001</v>
      </c>
      <c r="G2919" s="99">
        <v>0</v>
      </c>
    </row>
    <row r="2920" spans="1:7" x14ac:dyDescent="0.2">
      <c r="A2920" s="100">
        <v>36360</v>
      </c>
      <c r="B2920" s="99">
        <v>1925.5500489999999</v>
      </c>
      <c r="C2920" s="99">
        <v>1925.5500489999999</v>
      </c>
      <c r="D2920" s="99">
        <v>1925.5500489999999</v>
      </c>
      <c r="E2920" s="99">
        <v>1925.5500489999999</v>
      </c>
      <c r="F2920" s="99">
        <v>1925.5500489999999</v>
      </c>
      <c r="G2920" s="99">
        <v>0</v>
      </c>
    </row>
    <row r="2921" spans="1:7" x14ac:dyDescent="0.2">
      <c r="A2921" s="100">
        <v>36361</v>
      </c>
      <c r="B2921" s="99">
        <v>1883.76001</v>
      </c>
      <c r="C2921" s="99">
        <v>1883.76001</v>
      </c>
      <c r="D2921" s="99">
        <v>1883.76001</v>
      </c>
      <c r="E2921" s="99">
        <v>1883.76001</v>
      </c>
      <c r="F2921" s="99">
        <v>1883.76001</v>
      </c>
      <c r="G2921" s="99">
        <v>0</v>
      </c>
    </row>
    <row r="2922" spans="1:7" x14ac:dyDescent="0.2">
      <c r="A2922" s="100">
        <v>36362</v>
      </c>
      <c r="B2922" s="99">
        <v>1886.8599850000001</v>
      </c>
      <c r="C2922" s="99">
        <v>1886.8599850000001</v>
      </c>
      <c r="D2922" s="99">
        <v>1886.8599850000001</v>
      </c>
      <c r="E2922" s="99">
        <v>1886.8599850000001</v>
      </c>
      <c r="F2922" s="99">
        <v>1886.8599850000001</v>
      </c>
      <c r="G2922" s="99">
        <v>0</v>
      </c>
    </row>
    <row r="2923" spans="1:7" x14ac:dyDescent="0.2">
      <c r="A2923" s="100">
        <v>36363</v>
      </c>
      <c r="B2923" s="99">
        <v>1861.829956</v>
      </c>
      <c r="C2923" s="99">
        <v>1861.829956</v>
      </c>
      <c r="D2923" s="99">
        <v>1861.829956</v>
      </c>
      <c r="E2923" s="99">
        <v>1861.829956</v>
      </c>
      <c r="F2923" s="99">
        <v>1861.829956</v>
      </c>
      <c r="G2923" s="99">
        <v>0</v>
      </c>
    </row>
    <row r="2924" spans="1:7" x14ac:dyDescent="0.2">
      <c r="A2924" s="100">
        <v>36364</v>
      </c>
      <c r="B2924" s="99">
        <v>1856.3100589999999</v>
      </c>
      <c r="C2924" s="99">
        <v>1856.3100589999999</v>
      </c>
      <c r="D2924" s="99">
        <v>1856.3100589999999</v>
      </c>
      <c r="E2924" s="99">
        <v>1856.3100589999999</v>
      </c>
      <c r="F2924" s="99">
        <v>1856.3100589999999</v>
      </c>
      <c r="G2924" s="99">
        <v>0</v>
      </c>
    </row>
    <row r="2925" spans="1:7" x14ac:dyDescent="0.2">
      <c r="A2925" s="100">
        <v>36367</v>
      </c>
      <c r="B2925" s="99">
        <v>1843.75</v>
      </c>
      <c r="C2925" s="99">
        <v>1843.75</v>
      </c>
      <c r="D2925" s="99">
        <v>1843.75</v>
      </c>
      <c r="E2925" s="99">
        <v>1843.75</v>
      </c>
      <c r="F2925" s="99">
        <v>1843.75</v>
      </c>
      <c r="G2925" s="99">
        <v>0</v>
      </c>
    </row>
    <row r="2926" spans="1:7" x14ac:dyDescent="0.2">
      <c r="A2926" s="100">
        <v>36368</v>
      </c>
      <c r="B2926" s="99">
        <v>1864.380005</v>
      </c>
      <c r="C2926" s="99">
        <v>1864.380005</v>
      </c>
      <c r="D2926" s="99">
        <v>1864.380005</v>
      </c>
      <c r="E2926" s="99">
        <v>1864.380005</v>
      </c>
      <c r="F2926" s="99">
        <v>1864.380005</v>
      </c>
      <c r="G2926" s="99">
        <v>0</v>
      </c>
    </row>
    <row r="2927" spans="1:7" x14ac:dyDescent="0.2">
      <c r="A2927" s="100">
        <v>36369</v>
      </c>
      <c r="B2927" s="99">
        <v>1868.0500489999999</v>
      </c>
      <c r="C2927" s="99">
        <v>1868.0500489999999</v>
      </c>
      <c r="D2927" s="99">
        <v>1868.0500489999999</v>
      </c>
      <c r="E2927" s="99">
        <v>1868.0500489999999</v>
      </c>
      <c r="F2927" s="99">
        <v>1868.0500489999999</v>
      </c>
      <c r="G2927" s="99">
        <v>0</v>
      </c>
    </row>
    <row r="2928" spans="1:7" x14ac:dyDescent="0.2">
      <c r="A2928" s="100">
        <v>36370</v>
      </c>
      <c r="B2928" s="99">
        <v>1835.0200199999999</v>
      </c>
      <c r="C2928" s="99">
        <v>1835.0200199999999</v>
      </c>
      <c r="D2928" s="99">
        <v>1835.0200199999999</v>
      </c>
      <c r="E2928" s="99">
        <v>1835.0200199999999</v>
      </c>
      <c r="F2928" s="99">
        <v>1835.0200199999999</v>
      </c>
      <c r="G2928" s="99">
        <v>0</v>
      </c>
    </row>
    <row r="2929" spans="1:7" x14ac:dyDescent="0.2">
      <c r="A2929" s="100">
        <v>36371</v>
      </c>
      <c r="B2929" s="99">
        <v>1818.1800539999999</v>
      </c>
      <c r="C2929" s="99">
        <v>1818.1800539999999</v>
      </c>
      <c r="D2929" s="99">
        <v>1818.1800539999999</v>
      </c>
      <c r="E2929" s="99">
        <v>1818.1800539999999</v>
      </c>
      <c r="F2929" s="99">
        <v>1818.1800539999999</v>
      </c>
      <c r="G2929" s="99">
        <v>0</v>
      </c>
    </row>
    <row r="2930" spans="1:7" x14ac:dyDescent="0.2">
      <c r="A2930" s="100">
        <v>36374</v>
      </c>
      <c r="B2930" s="99">
        <v>1817.2700199999999</v>
      </c>
      <c r="C2930" s="99">
        <v>1817.2700199999999</v>
      </c>
      <c r="D2930" s="99">
        <v>1817.2700199999999</v>
      </c>
      <c r="E2930" s="99">
        <v>1817.2700199999999</v>
      </c>
      <c r="F2930" s="99">
        <v>1817.2700199999999</v>
      </c>
      <c r="G2930" s="99">
        <v>0</v>
      </c>
    </row>
    <row r="2931" spans="1:7" x14ac:dyDescent="0.2">
      <c r="A2931" s="100">
        <v>36375</v>
      </c>
      <c r="B2931" s="99">
        <v>1809.3000489999999</v>
      </c>
      <c r="C2931" s="99">
        <v>1809.3000489999999</v>
      </c>
      <c r="D2931" s="99">
        <v>1809.3000489999999</v>
      </c>
      <c r="E2931" s="99">
        <v>1809.3000489999999</v>
      </c>
      <c r="F2931" s="99">
        <v>1809.3000489999999</v>
      </c>
      <c r="G2931" s="99">
        <v>0</v>
      </c>
    </row>
    <row r="2932" spans="1:7" x14ac:dyDescent="0.2">
      <c r="A2932" s="100">
        <v>36376</v>
      </c>
      <c r="B2932" s="99">
        <v>1786.51001</v>
      </c>
      <c r="C2932" s="99">
        <v>1786.51001</v>
      </c>
      <c r="D2932" s="99">
        <v>1786.51001</v>
      </c>
      <c r="E2932" s="99">
        <v>1786.51001</v>
      </c>
      <c r="F2932" s="99">
        <v>1786.51001</v>
      </c>
      <c r="G2932" s="99">
        <v>0</v>
      </c>
    </row>
    <row r="2933" spans="1:7" x14ac:dyDescent="0.2">
      <c r="A2933" s="100">
        <v>36377</v>
      </c>
      <c r="B2933" s="99">
        <v>1798.1099850000001</v>
      </c>
      <c r="C2933" s="99">
        <v>1798.1099850000001</v>
      </c>
      <c r="D2933" s="99">
        <v>1798.1099850000001</v>
      </c>
      <c r="E2933" s="99">
        <v>1798.1099850000001</v>
      </c>
      <c r="F2933" s="99">
        <v>1798.1099850000001</v>
      </c>
      <c r="G2933" s="99">
        <v>0</v>
      </c>
    </row>
    <row r="2934" spans="1:7" x14ac:dyDescent="0.2">
      <c r="A2934" s="100">
        <v>36378</v>
      </c>
      <c r="B2934" s="99">
        <v>1780.0600589999999</v>
      </c>
      <c r="C2934" s="99">
        <v>1780.0600589999999</v>
      </c>
      <c r="D2934" s="99">
        <v>1780.0600589999999</v>
      </c>
      <c r="E2934" s="99">
        <v>1780.0600589999999</v>
      </c>
      <c r="F2934" s="99">
        <v>1780.0600589999999</v>
      </c>
      <c r="G2934" s="99">
        <v>0</v>
      </c>
    </row>
    <row r="2935" spans="1:7" x14ac:dyDescent="0.2">
      <c r="A2935" s="100">
        <v>36381</v>
      </c>
      <c r="B2935" s="99">
        <v>1776.6800539999999</v>
      </c>
      <c r="C2935" s="99">
        <v>1776.6800539999999</v>
      </c>
      <c r="D2935" s="99">
        <v>1776.6800539999999</v>
      </c>
      <c r="E2935" s="99">
        <v>1776.6800539999999</v>
      </c>
      <c r="F2935" s="99">
        <v>1776.6800539999999</v>
      </c>
      <c r="G2935" s="99">
        <v>0</v>
      </c>
    </row>
    <row r="2936" spans="1:7" x14ac:dyDescent="0.2">
      <c r="A2936" s="100">
        <v>36382</v>
      </c>
      <c r="B2936" s="99">
        <v>1754.329956</v>
      </c>
      <c r="C2936" s="99">
        <v>1754.329956</v>
      </c>
      <c r="D2936" s="99">
        <v>1754.329956</v>
      </c>
      <c r="E2936" s="99">
        <v>1754.329956</v>
      </c>
      <c r="F2936" s="99">
        <v>1754.329956</v>
      </c>
      <c r="G2936" s="99">
        <v>0</v>
      </c>
    </row>
    <row r="2937" spans="1:7" x14ac:dyDescent="0.2">
      <c r="A2937" s="100">
        <v>36383</v>
      </c>
      <c r="B2937" s="99">
        <v>1782.849976</v>
      </c>
      <c r="C2937" s="99">
        <v>1782.849976</v>
      </c>
      <c r="D2937" s="99">
        <v>1782.849976</v>
      </c>
      <c r="E2937" s="99">
        <v>1782.849976</v>
      </c>
      <c r="F2937" s="99">
        <v>1782.849976</v>
      </c>
      <c r="G2937" s="99">
        <v>0</v>
      </c>
    </row>
    <row r="2938" spans="1:7" x14ac:dyDescent="0.2">
      <c r="A2938" s="100">
        <v>36384</v>
      </c>
      <c r="B2938" s="99">
        <v>1777.75</v>
      </c>
      <c r="C2938" s="99">
        <v>1777.75</v>
      </c>
      <c r="D2938" s="99">
        <v>1777.75</v>
      </c>
      <c r="E2938" s="99">
        <v>1777.75</v>
      </c>
      <c r="F2938" s="99">
        <v>1777.75</v>
      </c>
      <c r="G2938" s="99">
        <v>0</v>
      </c>
    </row>
    <row r="2939" spans="1:7" x14ac:dyDescent="0.2">
      <c r="A2939" s="100">
        <v>36385</v>
      </c>
      <c r="B2939" s="99">
        <v>1818.25</v>
      </c>
      <c r="C2939" s="99">
        <v>1818.25</v>
      </c>
      <c r="D2939" s="99">
        <v>1818.25</v>
      </c>
      <c r="E2939" s="99">
        <v>1818.25</v>
      </c>
      <c r="F2939" s="99">
        <v>1818.25</v>
      </c>
      <c r="G2939" s="99">
        <v>0</v>
      </c>
    </row>
    <row r="2940" spans="1:7" x14ac:dyDescent="0.2">
      <c r="A2940" s="100">
        <v>36388</v>
      </c>
      <c r="B2940" s="99">
        <v>1822.530029</v>
      </c>
      <c r="C2940" s="99">
        <v>1822.530029</v>
      </c>
      <c r="D2940" s="99">
        <v>1822.530029</v>
      </c>
      <c r="E2940" s="99">
        <v>1822.530029</v>
      </c>
      <c r="F2940" s="99">
        <v>1822.530029</v>
      </c>
      <c r="G2940" s="99">
        <v>0</v>
      </c>
    </row>
    <row r="2941" spans="1:7" x14ac:dyDescent="0.2">
      <c r="A2941" s="100">
        <v>36389</v>
      </c>
      <c r="B2941" s="99">
        <v>1840.880005</v>
      </c>
      <c r="C2941" s="99">
        <v>1840.880005</v>
      </c>
      <c r="D2941" s="99">
        <v>1840.880005</v>
      </c>
      <c r="E2941" s="99">
        <v>1840.880005</v>
      </c>
      <c r="F2941" s="99">
        <v>1840.880005</v>
      </c>
      <c r="G2941" s="99">
        <v>0</v>
      </c>
    </row>
    <row r="2942" spans="1:7" x14ac:dyDescent="0.2">
      <c r="A2942" s="100">
        <v>36390</v>
      </c>
      <c r="B2942" s="99">
        <v>1825.5600589999999</v>
      </c>
      <c r="C2942" s="99">
        <v>1825.5600589999999</v>
      </c>
      <c r="D2942" s="99">
        <v>1825.5600589999999</v>
      </c>
      <c r="E2942" s="99">
        <v>1825.5600589999999</v>
      </c>
      <c r="F2942" s="99">
        <v>1825.5600589999999</v>
      </c>
      <c r="G2942" s="99">
        <v>0</v>
      </c>
    </row>
    <row r="2943" spans="1:7" x14ac:dyDescent="0.2">
      <c r="A2943" s="100">
        <v>36391</v>
      </c>
      <c r="B2943" s="99">
        <v>1812.9799800000001</v>
      </c>
      <c r="C2943" s="99">
        <v>1812.9799800000001</v>
      </c>
      <c r="D2943" s="99">
        <v>1812.9799800000001</v>
      </c>
      <c r="E2943" s="99">
        <v>1812.9799800000001</v>
      </c>
      <c r="F2943" s="99">
        <v>1812.9799800000001</v>
      </c>
      <c r="G2943" s="99">
        <v>0</v>
      </c>
    </row>
    <row r="2944" spans="1:7" x14ac:dyDescent="0.2">
      <c r="A2944" s="100">
        <v>36392</v>
      </c>
      <c r="B2944" s="99">
        <v>1830.8199460000001</v>
      </c>
      <c r="C2944" s="99">
        <v>1830.8199460000001</v>
      </c>
      <c r="D2944" s="99">
        <v>1830.8199460000001</v>
      </c>
      <c r="E2944" s="99">
        <v>1830.8199460000001</v>
      </c>
      <c r="F2944" s="99">
        <v>1830.8199460000001</v>
      </c>
      <c r="G2944" s="99">
        <v>0</v>
      </c>
    </row>
    <row r="2945" spans="1:7" x14ac:dyDescent="0.2">
      <c r="A2945" s="100">
        <v>36395</v>
      </c>
      <c r="B2945" s="99">
        <v>1863.1800539999999</v>
      </c>
      <c r="C2945" s="99">
        <v>1863.1800539999999</v>
      </c>
      <c r="D2945" s="99">
        <v>1863.1800539999999</v>
      </c>
      <c r="E2945" s="99">
        <v>1863.1800539999999</v>
      </c>
      <c r="F2945" s="99">
        <v>1863.1800539999999</v>
      </c>
      <c r="G2945" s="99">
        <v>0</v>
      </c>
    </row>
    <row r="2946" spans="1:7" x14ac:dyDescent="0.2">
      <c r="A2946" s="100">
        <v>36396</v>
      </c>
      <c r="B2946" s="99">
        <v>1867.6800539999999</v>
      </c>
      <c r="C2946" s="99">
        <v>1867.6800539999999</v>
      </c>
      <c r="D2946" s="99">
        <v>1867.6800539999999</v>
      </c>
      <c r="E2946" s="99">
        <v>1867.6800539999999</v>
      </c>
      <c r="F2946" s="99">
        <v>1867.6800539999999</v>
      </c>
      <c r="G2946" s="99">
        <v>0</v>
      </c>
    </row>
    <row r="2947" spans="1:7" x14ac:dyDescent="0.2">
      <c r="A2947" s="100">
        <v>36397</v>
      </c>
      <c r="B2947" s="99">
        <v>1892.869995</v>
      </c>
      <c r="C2947" s="99">
        <v>1892.869995</v>
      </c>
      <c r="D2947" s="99">
        <v>1892.869995</v>
      </c>
      <c r="E2947" s="99">
        <v>1892.869995</v>
      </c>
      <c r="F2947" s="99">
        <v>1892.869995</v>
      </c>
      <c r="G2947" s="99">
        <v>0</v>
      </c>
    </row>
    <row r="2948" spans="1:7" x14ac:dyDescent="0.2">
      <c r="A2948" s="100">
        <v>36398</v>
      </c>
      <c r="B2948" s="99">
        <v>1865.790039</v>
      </c>
      <c r="C2948" s="99">
        <v>1865.790039</v>
      </c>
      <c r="D2948" s="99">
        <v>1865.790039</v>
      </c>
      <c r="E2948" s="99">
        <v>1865.790039</v>
      </c>
      <c r="F2948" s="99">
        <v>1865.790039</v>
      </c>
      <c r="G2948" s="99">
        <v>0</v>
      </c>
    </row>
    <row r="2949" spans="1:7" x14ac:dyDescent="0.2">
      <c r="A2949" s="100">
        <v>36399</v>
      </c>
      <c r="B2949" s="99">
        <v>1847.119995</v>
      </c>
      <c r="C2949" s="99">
        <v>1847.119995</v>
      </c>
      <c r="D2949" s="99">
        <v>1847.119995</v>
      </c>
      <c r="E2949" s="99">
        <v>1847.119995</v>
      </c>
      <c r="F2949" s="99">
        <v>1847.119995</v>
      </c>
      <c r="G2949" s="99">
        <v>0</v>
      </c>
    </row>
    <row r="2950" spans="1:7" x14ac:dyDescent="0.2">
      <c r="A2950" s="100">
        <v>36402</v>
      </c>
      <c r="B2950" s="99">
        <v>1814.1099850000001</v>
      </c>
      <c r="C2950" s="99">
        <v>1814.1099850000001</v>
      </c>
      <c r="D2950" s="99">
        <v>1814.1099850000001</v>
      </c>
      <c r="E2950" s="99">
        <v>1814.1099850000001</v>
      </c>
      <c r="F2950" s="99">
        <v>1814.1099850000001</v>
      </c>
      <c r="G2950" s="99">
        <v>0</v>
      </c>
    </row>
    <row r="2951" spans="1:7" x14ac:dyDescent="0.2">
      <c r="A2951" s="100">
        <v>36403</v>
      </c>
      <c r="B2951" s="99">
        <v>1809.1899410000001</v>
      </c>
      <c r="C2951" s="99">
        <v>1809.1899410000001</v>
      </c>
      <c r="D2951" s="99">
        <v>1809.1899410000001</v>
      </c>
      <c r="E2951" s="99">
        <v>1809.1899410000001</v>
      </c>
      <c r="F2951" s="99">
        <v>1809.1899410000001</v>
      </c>
      <c r="G2951" s="99">
        <v>0</v>
      </c>
    </row>
    <row r="2952" spans="1:7" x14ac:dyDescent="0.2">
      <c r="A2952" s="100">
        <v>36404</v>
      </c>
      <c r="B2952" s="99">
        <v>1824.1999510000001</v>
      </c>
      <c r="C2952" s="99">
        <v>1824.1999510000001</v>
      </c>
      <c r="D2952" s="99">
        <v>1824.1999510000001</v>
      </c>
      <c r="E2952" s="99">
        <v>1824.1999510000001</v>
      </c>
      <c r="F2952" s="99">
        <v>1824.1999510000001</v>
      </c>
      <c r="G2952" s="99">
        <v>0</v>
      </c>
    </row>
    <row r="2953" spans="1:7" x14ac:dyDescent="0.2">
      <c r="A2953" s="100">
        <v>36405</v>
      </c>
      <c r="B2953" s="99">
        <v>1807.829956</v>
      </c>
      <c r="C2953" s="99">
        <v>1807.829956</v>
      </c>
      <c r="D2953" s="99">
        <v>1807.829956</v>
      </c>
      <c r="E2953" s="99">
        <v>1807.829956</v>
      </c>
      <c r="F2953" s="99">
        <v>1807.829956</v>
      </c>
      <c r="G2953" s="99">
        <v>0</v>
      </c>
    </row>
    <row r="2954" spans="1:7" x14ac:dyDescent="0.2">
      <c r="A2954" s="100">
        <v>36406</v>
      </c>
      <c r="B2954" s="99">
        <v>1860.150024</v>
      </c>
      <c r="C2954" s="99">
        <v>1860.150024</v>
      </c>
      <c r="D2954" s="99">
        <v>1860.150024</v>
      </c>
      <c r="E2954" s="99">
        <v>1860.150024</v>
      </c>
      <c r="F2954" s="99">
        <v>1860.150024</v>
      </c>
      <c r="G2954" s="99">
        <v>0</v>
      </c>
    </row>
    <row r="2955" spans="1:7" x14ac:dyDescent="0.2">
      <c r="A2955" s="100">
        <v>36410</v>
      </c>
      <c r="B2955" s="99">
        <v>1851.01001</v>
      </c>
      <c r="C2955" s="99">
        <v>1851.01001</v>
      </c>
      <c r="D2955" s="99">
        <v>1851.01001</v>
      </c>
      <c r="E2955" s="99">
        <v>1851.01001</v>
      </c>
      <c r="F2955" s="99">
        <v>1851.01001</v>
      </c>
      <c r="G2955" s="99">
        <v>0</v>
      </c>
    </row>
    <row r="2956" spans="1:7" x14ac:dyDescent="0.2">
      <c r="A2956" s="100">
        <v>36411</v>
      </c>
      <c r="B2956" s="99">
        <v>1842.5600589999999</v>
      </c>
      <c r="C2956" s="99">
        <v>1842.5600589999999</v>
      </c>
      <c r="D2956" s="99">
        <v>1842.5600589999999</v>
      </c>
      <c r="E2956" s="99">
        <v>1842.5600589999999</v>
      </c>
      <c r="F2956" s="99">
        <v>1842.5600589999999</v>
      </c>
      <c r="G2956" s="99">
        <v>0</v>
      </c>
    </row>
    <row r="2957" spans="1:7" x14ac:dyDescent="0.2">
      <c r="A2957" s="100">
        <v>36412</v>
      </c>
      <c r="B2957" s="99">
        <v>1847.369995</v>
      </c>
      <c r="C2957" s="99">
        <v>1847.369995</v>
      </c>
      <c r="D2957" s="99">
        <v>1847.369995</v>
      </c>
      <c r="E2957" s="99">
        <v>1847.369995</v>
      </c>
      <c r="F2957" s="99">
        <v>1847.369995</v>
      </c>
      <c r="G2957" s="99">
        <v>0</v>
      </c>
    </row>
    <row r="2958" spans="1:7" x14ac:dyDescent="0.2">
      <c r="A2958" s="100">
        <v>36413</v>
      </c>
      <c r="B2958" s="99">
        <v>1852.849976</v>
      </c>
      <c r="C2958" s="99">
        <v>1852.849976</v>
      </c>
      <c r="D2958" s="99">
        <v>1852.849976</v>
      </c>
      <c r="E2958" s="99">
        <v>1852.849976</v>
      </c>
      <c r="F2958" s="99">
        <v>1852.849976</v>
      </c>
      <c r="G2958" s="99">
        <v>0</v>
      </c>
    </row>
    <row r="2959" spans="1:7" x14ac:dyDescent="0.2">
      <c r="A2959" s="100">
        <v>36416</v>
      </c>
      <c r="B2959" s="99">
        <v>1842.959961</v>
      </c>
      <c r="C2959" s="99">
        <v>1842.959961</v>
      </c>
      <c r="D2959" s="99">
        <v>1842.959961</v>
      </c>
      <c r="E2959" s="99">
        <v>1842.959961</v>
      </c>
      <c r="F2959" s="99">
        <v>1842.959961</v>
      </c>
      <c r="G2959" s="99">
        <v>0</v>
      </c>
    </row>
    <row r="2960" spans="1:7" x14ac:dyDescent="0.2">
      <c r="A2960" s="100">
        <v>36417</v>
      </c>
      <c r="B2960" s="99">
        <v>1832.2299800000001</v>
      </c>
      <c r="C2960" s="99">
        <v>1832.2299800000001</v>
      </c>
      <c r="D2960" s="99">
        <v>1832.2299800000001</v>
      </c>
      <c r="E2960" s="99">
        <v>1832.2299800000001</v>
      </c>
      <c r="F2960" s="99">
        <v>1832.2299800000001</v>
      </c>
      <c r="G2960" s="99">
        <v>0</v>
      </c>
    </row>
    <row r="2961" spans="1:7" x14ac:dyDescent="0.2">
      <c r="A2961" s="100">
        <v>36418</v>
      </c>
      <c r="B2961" s="99">
        <v>1807.170044</v>
      </c>
      <c r="C2961" s="99">
        <v>1807.170044</v>
      </c>
      <c r="D2961" s="99">
        <v>1807.170044</v>
      </c>
      <c r="E2961" s="99">
        <v>1807.170044</v>
      </c>
      <c r="F2961" s="99">
        <v>1807.170044</v>
      </c>
      <c r="G2961" s="99">
        <v>0</v>
      </c>
    </row>
    <row r="2962" spans="1:7" x14ac:dyDescent="0.2">
      <c r="A2962" s="100">
        <v>36419</v>
      </c>
      <c r="B2962" s="99">
        <v>1807.9799800000001</v>
      </c>
      <c r="C2962" s="99">
        <v>1807.9799800000001</v>
      </c>
      <c r="D2962" s="99">
        <v>1807.9799800000001</v>
      </c>
      <c r="E2962" s="99">
        <v>1807.9799800000001</v>
      </c>
      <c r="F2962" s="99">
        <v>1807.9799800000001</v>
      </c>
      <c r="G2962" s="99">
        <v>0</v>
      </c>
    </row>
    <row r="2963" spans="1:7" x14ac:dyDescent="0.2">
      <c r="A2963" s="100">
        <v>36420</v>
      </c>
      <c r="B2963" s="99">
        <v>1831.2299800000001</v>
      </c>
      <c r="C2963" s="99">
        <v>1831.2299800000001</v>
      </c>
      <c r="D2963" s="99">
        <v>1831.2299800000001</v>
      </c>
      <c r="E2963" s="99">
        <v>1831.2299800000001</v>
      </c>
      <c r="F2963" s="99">
        <v>1831.2299800000001</v>
      </c>
      <c r="G2963" s="99">
        <v>0</v>
      </c>
    </row>
    <row r="2964" spans="1:7" x14ac:dyDescent="0.2">
      <c r="A2964" s="100">
        <v>36423</v>
      </c>
      <c r="B2964" s="99">
        <v>1831.420044</v>
      </c>
      <c r="C2964" s="99">
        <v>1831.420044</v>
      </c>
      <c r="D2964" s="99">
        <v>1831.420044</v>
      </c>
      <c r="E2964" s="99">
        <v>1831.420044</v>
      </c>
      <c r="F2964" s="99">
        <v>1831.420044</v>
      </c>
      <c r="G2964" s="99">
        <v>0</v>
      </c>
    </row>
    <row r="2965" spans="1:7" x14ac:dyDescent="0.2">
      <c r="A2965" s="100">
        <v>36424</v>
      </c>
      <c r="B2965" s="99">
        <v>1793.089966</v>
      </c>
      <c r="C2965" s="99">
        <v>1793.089966</v>
      </c>
      <c r="D2965" s="99">
        <v>1793.089966</v>
      </c>
      <c r="E2965" s="99">
        <v>1793.089966</v>
      </c>
      <c r="F2965" s="99">
        <v>1793.089966</v>
      </c>
      <c r="G2965" s="99">
        <v>0</v>
      </c>
    </row>
    <row r="2966" spans="1:7" x14ac:dyDescent="0.2">
      <c r="A2966" s="100">
        <v>36425</v>
      </c>
      <c r="B2966" s="99">
        <v>1797.150024</v>
      </c>
      <c r="C2966" s="99">
        <v>1797.150024</v>
      </c>
      <c r="D2966" s="99">
        <v>1797.150024</v>
      </c>
      <c r="E2966" s="99">
        <v>1797.150024</v>
      </c>
      <c r="F2966" s="99">
        <v>1797.150024</v>
      </c>
      <c r="G2966" s="99">
        <v>0</v>
      </c>
    </row>
    <row r="2967" spans="1:7" x14ac:dyDescent="0.2">
      <c r="A2967" s="100">
        <v>36426</v>
      </c>
      <c r="B2967" s="99">
        <v>1755.880005</v>
      </c>
      <c r="C2967" s="99">
        <v>1755.880005</v>
      </c>
      <c r="D2967" s="99">
        <v>1755.880005</v>
      </c>
      <c r="E2967" s="99">
        <v>1755.880005</v>
      </c>
      <c r="F2967" s="99">
        <v>1755.880005</v>
      </c>
      <c r="G2967" s="99">
        <v>0</v>
      </c>
    </row>
    <row r="2968" spans="1:7" x14ac:dyDescent="0.2">
      <c r="A2968" s="100">
        <v>36427</v>
      </c>
      <c r="B2968" s="99">
        <v>1751.6999510000001</v>
      </c>
      <c r="C2968" s="99">
        <v>1751.6999510000001</v>
      </c>
      <c r="D2968" s="99">
        <v>1751.6999510000001</v>
      </c>
      <c r="E2968" s="99">
        <v>1751.6999510000001</v>
      </c>
      <c r="F2968" s="99">
        <v>1751.6999510000001</v>
      </c>
      <c r="G2968" s="99">
        <v>0</v>
      </c>
    </row>
    <row r="2969" spans="1:7" x14ac:dyDescent="0.2">
      <c r="A2969" s="100">
        <v>36430</v>
      </c>
      <c r="B2969" s="99">
        <v>1759.8599850000001</v>
      </c>
      <c r="C2969" s="99">
        <v>1759.8599850000001</v>
      </c>
      <c r="D2969" s="99">
        <v>1759.8599850000001</v>
      </c>
      <c r="E2969" s="99">
        <v>1759.8599850000001</v>
      </c>
      <c r="F2969" s="99">
        <v>1759.8599850000001</v>
      </c>
      <c r="G2969" s="99">
        <v>0</v>
      </c>
    </row>
    <row r="2970" spans="1:7" x14ac:dyDescent="0.2">
      <c r="A2970" s="100">
        <v>36431</v>
      </c>
      <c r="B2970" s="99">
        <v>1758.7700199999999</v>
      </c>
      <c r="C2970" s="99">
        <v>1758.7700199999999</v>
      </c>
      <c r="D2970" s="99">
        <v>1758.7700199999999</v>
      </c>
      <c r="E2970" s="99">
        <v>1758.7700199999999</v>
      </c>
      <c r="F2970" s="99">
        <v>1758.7700199999999</v>
      </c>
      <c r="G2970" s="99">
        <v>0</v>
      </c>
    </row>
    <row r="2971" spans="1:7" x14ac:dyDescent="0.2">
      <c r="A2971" s="100">
        <v>36432</v>
      </c>
      <c r="B2971" s="99">
        <v>1739.920044</v>
      </c>
      <c r="C2971" s="99">
        <v>1739.920044</v>
      </c>
      <c r="D2971" s="99">
        <v>1739.920044</v>
      </c>
      <c r="E2971" s="99">
        <v>1739.920044</v>
      </c>
      <c r="F2971" s="99">
        <v>1739.920044</v>
      </c>
      <c r="G2971" s="99">
        <v>0</v>
      </c>
    </row>
    <row r="2972" spans="1:7" x14ac:dyDescent="0.2">
      <c r="A2972" s="100">
        <v>36433</v>
      </c>
      <c r="B2972" s="99">
        <v>1759.589966</v>
      </c>
      <c r="C2972" s="99">
        <v>1759.589966</v>
      </c>
      <c r="D2972" s="99">
        <v>1759.589966</v>
      </c>
      <c r="E2972" s="99">
        <v>1759.589966</v>
      </c>
      <c r="F2972" s="99">
        <v>1759.589966</v>
      </c>
      <c r="G2972" s="99">
        <v>0</v>
      </c>
    </row>
    <row r="2973" spans="1:7" x14ac:dyDescent="0.2">
      <c r="A2973" s="100">
        <v>36434</v>
      </c>
      <c r="B2973" s="99">
        <v>1759.7700199999999</v>
      </c>
      <c r="C2973" s="99">
        <v>1759.7700199999999</v>
      </c>
      <c r="D2973" s="99">
        <v>1759.7700199999999</v>
      </c>
      <c r="E2973" s="99">
        <v>1759.7700199999999</v>
      </c>
      <c r="F2973" s="99">
        <v>1759.7700199999999</v>
      </c>
      <c r="G2973" s="99">
        <v>0</v>
      </c>
    </row>
    <row r="2974" spans="1:7" x14ac:dyDescent="0.2">
      <c r="A2974" s="100">
        <v>36437</v>
      </c>
      <c r="B2974" s="99">
        <v>1789.709961</v>
      </c>
      <c r="C2974" s="99">
        <v>1789.709961</v>
      </c>
      <c r="D2974" s="99">
        <v>1789.709961</v>
      </c>
      <c r="E2974" s="99">
        <v>1789.709961</v>
      </c>
      <c r="F2974" s="99">
        <v>1789.709961</v>
      </c>
      <c r="G2974" s="99">
        <v>0</v>
      </c>
    </row>
    <row r="2975" spans="1:7" x14ac:dyDescent="0.2">
      <c r="A2975" s="100">
        <v>36438</v>
      </c>
      <c r="B2975" s="99">
        <v>1785.3199460000001</v>
      </c>
      <c r="C2975" s="99">
        <v>1785.3199460000001</v>
      </c>
      <c r="D2975" s="99">
        <v>1785.3199460000001</v>
      </c>
      <c r="E2975" s="99">
        <v>1785.3199460000001</v>
      </c>
      <c r="F2975" s="99">
        <v>1785.3199460000001</v>
      </c>
      <c r="G2975" s="99">
        <v>0</v>
      </c>
    </row>
    <row r="2976" spans="1:7" x14ac:dyDescent="0.2">
      <c r="A2976" s="100">
        <v>36439</v>
      </c>
      <c r="B2976" s="99">
        <v>1818.6099850000001</v>
      </c>
      <c r="C2976" s="99">
        <v>1818.6099850000001</v>
      </c>
      <c r="D2976" s="99">
        <v>1818.6099850000001</v>
      </c>
      <c r="E2976" s="99">
        <v>1818.6099850000001</v>
      </c>
      <c r="F2976" s="99">
        <v>1818.6099850000001</v>
      </c>
      <c r="G2976" s="99">
        <v>0</v>
      </c>
    </row>
    <row r="2977" spans="1:7" x14ac:dyDescent="0.2">
      <c r="A2977" s="100">
        <v>36440</v>
      </c>
      <c r="B2977" s="99">
        <v>1808</v>
      </c>
      <c r="C2977" s="99">
        <v>1808</v>
      </c>
      <c r="D2977" s="99">
        <v>1808</v>
      </c>
      <c r="E2977" s="99">
        <v>1808</v>
      </c>
      <c r="F2977" s="99">
        <v>1808</v>
      </c>
      <c r="G2977" s="99">
        <v>0</v>
      </c>
    </row>
    <row r="2978" spans="1:7" x14ac:dyDescent="0.2">
      <c r="A2978" s="100">
        <v>36441</v>
      </c>
      <c r="B2978" s="99">
        <v>1833.219971</v>
      </c>
      <c r="C2978" s="99">
        <v>1833.219971</v>
      </c>
      <c r="D2978" s="99">
        <v>1833.219971</v>
      </c>
      <c r="E2978" s="99">
        <v>1833.219971</v>
      </c>
      <c r="F2978" s="99">
        <v>1833.219971</v>
      </c>
      <c r="G2978" s="99">
        <v>0</v>
      </c>
    </row>
    <row r="2979" spans="1:7" x14ac:dyDescent="0.2">
      <c r="A2979" s="100">
        <v>36444</v>
      </c>
      <c r="B2979" s="99">
        <v>1832.1099850000001</v>
      </c>
      <c r="C2979" s="99">
        <v>1832.1099850000001</v>
      </c>
      <c r="D2979" s="99">
        <v>1832.1099850000001</v>
      </c>
      <c r="E2979" s="99">
        <v>1832.1099850000001</v>
      </c>
      <c r="F2979" s="99">
        <v>1832.1099850000001</v>
      </c>
      <c r="G2979" s="99">
        <v>0</v>
      </c>
    </row>
    <row r="2980" spans="1:7" x14ac:dyDescent="0.2">
      <c r="A2980" s="100">
        <v>36445</v>
      </c>
      <c r="B2980" s="99">
        <v>1801.6899410000001</v>
      </c>
      <c r="C2980" s="99">
        <v>1801.6899410000001</v>
      </c>
      <c r="D2980" s="99">
        <v>1801.6899410000001</v>
      </c>
      <c r="E2980" s="99">
        <v>1801.6899410000001</v>
      </c>
      <c r="F2980" s="99">
        <v>1801.6899410000001</v>
      </c>
      <c r="G2980" s="99">
        <v>0</v>
      </c>
    </row>
    <row r="2981" spans="1:7" x14ac:dyDescent="0.2">
      <c r="A2981" s="100">
        <v>36446</v>
      </c>
      <c r="B2981" s="99">
        <v>1764.099976</v>
      </c>
      <c r="C2981" s="99">
        <v>1764.099976</v>
      </c>
      <c r="D2981" s="99">
        <v>1764.099976</v>
      </c>
      <c r="E2981" s="99">
        <v>1764.099976</v>
      </c>
      <c r="F2981" s="99">
        <v>1764.099976</v>
      </c>
      <c r="G2981" s="99">
        <v>0</v>
      </c>
    </row>
    <row r="2982" spans="1:7" x14ac:dyDescent="0.2">
      <c r="A2982" s="100">
        <v>36447</v>
      </c>
      <c r="B2982" s="99">
        <v>1761.1800539999999</v>
      </c>
      <c r="C2982" s="99">
        <v>1761.1800539999999</v>
      </c>
      <c r="D2982" s="99">
        <v>1761.1800539999999</v>
      </c>
      <c r="E2982" s="99">
        <v>1761.1800539999999</v>
      </c>
      <c r="F2982" s="99">
        <v>1761.1800539999999</v>
      </c>
      <c r="G2982" s="99">
        <v>0</v>
      </c>
    </row>
    <row r="2983" spans="1:7" x14ac:dyDescent="0.2">
      <c r="A2983" s="100">
        <v>36448</v>
      </c>
      <c r="B2983" s="99">
        <v>1711.7700199999999</v>
      </c>
      <c r="C2983" s="99">
        <v>1711.7700199999999</v>
      </c>
      <c r="D2983" s="99">
        <v>1711.7700199999999</v>
      </c>
      <c r="E2983" s="99">
        <v>1711.7700199999999</v>
      </c>
      <c r="F2983" s="99">
        <v>1711.7700199999999</v>
      </c>
      <c r="G2983" s="99">
        <v>0</v>
      </c>
    </row>
    <row r="2984" spans="1:7" x14ac:dyDescent="0.2">
      <c r="A2984" s="100">
        <v>36451</v>
      </c>
      <c r="B2984" s="99">
        <v>1721</v>
      </c>
      <c r="C2984" s="99">
        <v>1721</v>
      </c>
      <c r="D2984" s="99">
        <v>1721</v>
      </c>
      <c r="E2984" s="99">
        <v>1721</v>
      </c>
      <c r="F2984" s="99">
        <v>1721</v>
      </c>
      <c r="G2984" s="99">
        <v>0</v>
      </c>
    </row>
    <row r="2985" spans="1:7" x14ac:dyDescent="0.2">
      <c r="A2985" s="100">
        <v>36452</v>
      </c>
      <c r="B2985" s="99">
        <v>1730.869995</v>
      </c>
      <c r="C2985" s="99">
        <v>1730.869995</v>
      </c>
      <c r="D2985" s="99">
        <v>1730.869995</v>
      </c>
      <c r="E2985" s="99">
        <v>1730.869995</v>
      </c>
      <c r="F2985" s="99">
        <v>1730.869995</v>
      </c>
      <c r="G2985" s="99">
        <v>0</v>
      </c>
    </row>
    <row r="2986" spans="1:7" x14ac:dyDescent="0.2">
      <c r="A2986" s="100">
        <v>36453</v>
      </c>
      <c r="B2986" s="99">
        <v>1769.5500489999999</v>
      </c>
      <c r="C2986" s="99">
        <v>1769.5500489999999</v>
      </c>
      <c r="D2986" s="99">
        <v>1769.5500489999999</v>
      </c>
      <c r="E2986" s="99">
        <v>1769.5500489999999</v>
      </c>
      <c r="F2986" s="99">
        <v>1769.5500489999999</v>
      </c>
      <c r="G2986" s="99">
        <v>0</v>
      </c>
    </row>
    <row r="2987" spans="1:7" x14ac:dyDescent="0.2">
      <c r="A2987" s="100">
        <v>36454</v>
      </c>
      <c r="B2987" s="99">
        <v>1761.579956</v>
      </c>
      <c r="C2987" s="99">
        <v>1761.579956</v>
      </c>
      <c r="D2987" s="99">
        <v>1761.579956</v>
      </c>
      <c r="E2987" s="99">
        <v>1761.579956</v>
      </c>
      <c r="F2987" s="99">
        <v>1761.579956</v>
      </c>
      <c r="G2987" s="99">
        <v>0</v>
      </c>
    </row>
    <row r="2988" spans="1:7" x14ac:dyDescent="0.2">
      <c r="A2988" s="100">
        <v>36455</v>
      </c>
      <c r="B2988" s="99">
        <v>1786.3599850000001</v>
      </c>
      <c r="C2988" s="99">
        <v>1786.3599850000001</v>
      </c>
      <c r="D2988" s="99">
        <v>1786.3599850000001</v>
      </c>
      <c r="E2988" s="99">
        <v>1786.3599850000001</v>
      </c>
      <c r="F2988" s="99">
        <v>1786.3599850000001</v>
      </c>
      <c r="G2988" s="99">
        <v>0</v>
      </c>
    </row>
    <row r="2989" spans="1:7" x14ac:dyDescent="0.2">
      <c r="A2989" s="100">
        <v>36458</v>
      </c>
      <c r="B2989" s="99">
        <v>1775.349976</v>
      </c>
      <c r="C2989" s="99">
        <v>1775.349976</v>
      </c>
      <c r="D2989" s="99">
        <v>1775.349976</v>
      </c>
      <c r="E2989" s="99">
        <v>1775.349976</v>
      </c>
      <c r="F2989" s="99">
        <v>1775.349976</v>
      </c>
      <c r="G2989" s="99">
        <v>0</v>
      </c>
    </row>
    <row r="2990" spans="1:7" x14ac:dyDescent="0.2">
      <c r="A2990" s="100">
        <v>36459</v>
      </c>
      <c r="B2990" s="99">
        <v>1759.2700199999999</v>
      </c>
      <c r="C2990" s="99">
        <v>1759.2700199999999</v>
      </c>
      <c r="D2990" s="99">
        <v>1759.2700199999999</v>
      </c>
      <c r="E2990" s="99">
        <v>1759.2700199999999</v>
      </c>
      <c r="F2990" s="99">
        <v>1759.2700199999999</v>
      </c>
      <c r="G2990" s="99">
        <v>0</v>
      </c>
    </row>
    <row r="2991" spans="1:7" x14ac:dyDescent="0.2">
      <c r="A2991" s="100">
        <v>36460</v>
      </c>
      <c r="B2991" s="99">
        <v>1779.719971</v>
      </c>
      <c r="C2991" s="99">
        <v>1779.719971</v>
      </c>
      <c r="D2991" s="99">
        <v>1779.719971</v>
      </c>
      <c r="E2991" s="99">
        <v>1779.719971</v>
      </c>
      <c r="F2991" s="99">
        <v>1779.719971</v>
      </c>
      <c r="G2991" s="99">
        <v>0</v>
      </c>
    </row>
    <row r="2992" spans="1:7" x14ac:dyDescent="0.2">
      <c r="A2992" s="100">
        <v>36461</v>
      </c>
      <c r="B2992" s="99">
        <v>1842.8000489999999</v>
      </c>
      <c r="C2992" s="99">
        <v>1842.8000489999999</v>
      </c>
      <c r="D2992" s="99">
        <v>1842.8000489999999</v>
      </c>
      <c r="E2992" s="99">
        <v>1842.8000489999999</v>
      </c>
      <c r="F2992" s="99">
        <v>1842.8000489999999</v>
      </c>
      <c r="G2992" s="99">
        <v>0</v>
      </c>
    </row>
    <row r="2993" spans="1:7" x14ac:dyDescent="0.2">
      <c r="A2993" s="100">
        <v>36462</v>
      </c>
      <c r="B2993" s="99">
        <v>1870.9399410000001</v>
      </c>
      <c r="C2993" s="99">
        <v>1870.9399410000001</v>
      </c>
      <c r="D2993" s="99">
        <v>1870.9399410000001</v>
      </c>
      <c r="E2993" s="99">
        <v>1870.9399410000001</v>
      </c>
      <c r="F2993" s="99">
        <v>1870.9399410000001</v>
      </c>
      <c r="G2993" s="99">
        <v>0</v>
      </c>
    </row>
    <row r="2994" spans="1:7" x14ac:dyDescent="0.2">
      <c r="A2994" s="100">
        <v>36465</v>
      </c>
      <c r="B2994" s="99">
        <v>1858.8599850000001</v>
      </c>
      <c r="C2994" s="99">
        <v>1858.8599850000001</v>
      </c>
      <c r="D2994" s="99">
        <v>1858.8599850000001</v>
      </c>
      <c r="E2994" s="99">
        <v>1858.8599850000001</v>
      </c>
      <c r="F2994" s="99">
        <v>1858.8599850000001</v>
      </c>
      <c r="G2994" s="99">
        <v>0</v>
      </c>
    </row>
    <row r="2995" spans="1:7" x14ac:dyDescent="0.2">
      <c r="A2995" s="100">
        <v>36466</v>
      </c>
      <c r="B2995" s="99">
        <v>1850.130005</v>
      </c>
      <c r="C2995" s="99">
        <v>1850.130005</v>
      </c>
      <c r="D2995" s="99">
        <v>1850.130005</v>
      </c>
      <c r="E2995" s="99">
        <v>1850.130005</v>
      </c>
      <c r="F2995" s="99">
        <v>1850.130005</v>
      </c>
      <c r="G2995" s="99">
        <v>0</v>
      </c>
    </row>
    <row r="2996" spans="1:7" x14ac:dyDescent="0.2">
      <c r="A2996" s="100">
        <v>36467</v>
      </c>
      <c r="B2996" s="99">
        <v>1860.280029</v>
      </c>
      <c r="C2996" s="99">
        <v>1860.280029</v>
      </c>
      <c r="D2996" s="99">
        <v>1860.280029</v>
      </c>
      <c r="E2996" s="99">
        <v>1860.280029</v>
      </c>
      <c r="F2996" s="99">
        <v>1860.280029</v>
      </c>
      <c r="G2996" s="99">
        <v>0</v>
      </c>
    </row>
    <row r="2997" spans="1:7" x14ac:dyDescent="0.2">
      <c r="A2997" s="100">
        <v>36468</v>
      </c>
      <c r="B2997" s="99">
        <v>1870.880005</v>
      </c>
      <c r="C2997" s="99">
        <v>1870.880005</v>
      </c>
      <c r="D2997" s="99">
        <v>1870.880005</v>
      </c>
      <c r="E2997" s="99">
        <v>1870.880005</v>
      </c>
      <c r="F2997" s="99">
        <v>1870.880005</v>
      </c>
      <c r="G2997" s="99">
        <v>0</v>
      </c>
    </row>
    <row r="2998" spans="1:7" x14ac:dyDescent="0.2">
      <c r="A2998" s="100">
        <v>36469</v>
      </c>
      <c r="B2998" s="99">
        <v>1881.329956</v>
      </c>
      <c r="C2998" s="99">
        <v>1881.329956</v>
      </c>
      <c r="D2998" s="99">
        <v>1881.329956</v>
      </c>
      <c r="E2998" s="99">
        <v>1881.329956</v>
      </c>
      <c r="F2998" s="99">
        <v>1881.329956</v>
      </c>
      <c r="G2998" s="99">
        <v>0</v>
      </c>
    </row>
    <row r="2999" spans="1:7" x14ac:dyDescent="0.2">
      <c r="A2999" s="100">
        <v>36472</v>
      </c>
      <c r="B2999" s="99">
        <v>1890.8100589999999</v>
      </c>
      <c r="C2999" s="99">
        <v>1890.8100589999999</v>
      </c>
      <c r="D2999" s="99">
        <v>1890.8100589999999</v>
      </c>
      <c r="E2999" s="99">
        <v>1890.8100589999999</v>
      </c>
      <c r="F2999" s="99">
        <v>1890.8100589999999</v>
      </c>
      <c r="G2999" s="99">
        <v>0</v>
      </c>
    </row>
    <row r="3000" spans="1:7" x14ac:dyDescent="0.2">
      <c r="A3000" s="100">
        <v>36473</v>
      </c>
      <c r="B3000" s="99">
        <v>1875.0699460000001</v>
      </c>
      <c r="C3000" s="99">
        <v>1875.0699460000001</v>
      </c>
      <c r="D3000" s="99">
        <v>1875.0699460000001</v>
      </c>
      <c r="E3000" s="99">
        <v>1875.0699460000001</v>
      </c>
      <c r="F3000" s="99">
        <v>1875.0699460000001</v>
      </c>
      <c r="G3000" s="99">
        <v>0</v>
      </c>
    </row>
    <row r="3001" spans="1:7" x14ac:dyDescent="0.2">
      <c r="A3001" s="100">
        <v>36474</v>
      </c>
      <c r="B3001" s="99">
        <v>1886.51001</v>
      </c>
      <c r="C3001" s="99">
        <v>1886.51001</v>
      </c>
      <c r="D3001" s="99">
        <v>1886.51001</v>
      </c>
      <c r="E3001" s="99">
        <v>1886.51001</v>
      </c>
      <c r="F3001" s="99">
        <v>1886.51001</v>
      </c>
      <c r="G3001" s="99">
        <v>0</v>
      </c>
    </row>
    <row r="3002" spans="1:7" x14ac:dyDescent="0.2">
      <c r="A3002" s="100">
        <v>36475</v>
      </c>
      <c r="B3002" s="99">
        <v>1897.5</v>
      </c>
      <c r="C3002" s="99">
        <v>1897.5</v>
      </c>
      <c r="D3002" s="99">
        <v>1897.5</v>
      </c>
      <c r="E3002" s="99">
        <v>1897.5</v>
      </c>
      <c r="F3002" s="99">
        <v>1897.5</v>
      </c>
      <c r="G3002" s="99">
        <v>0</v>
      </c>
    </row>
    <row r="3003" spans="1:7" x14ac:dyDescent="0.2">
      <c r="A3003" s="100">
        <v>36476</v>
      </c>
      <c r="B3003" s="99">
        <v>1917.719971</v>
      </c>
      <c r="C3003" s="99">
        <v>1917.719971</v>
      </c>
      <c r="D3003" s="99">
        <v>1917.719971</v>
      </c>
      <c r="E3003" s="99">
        <v>1917.719971</v>
      </c>
      <c r="F3003" s="99">
        <v>1917.719971</v>
      </c>
      <c r="G3003" s="99">
        <v>0</v>
      </c>
    </row>
    <row r="3004" spans="1:7" x14ac:dyDescent="0.2">
      <c r="A3004" s="100">
        <v>36479</v>
      </c>
      <c r="B3004" s="99">
        <v>1915.469971</v>
      </c>
      <c r="C3004" s="99">
        <v>1915.469971</v>
      </c>
      <c r="D3004" s="99">
        <v>1915.469971</v>
      </c>
      <c r="E3004" s="99">
        <v>1915.469971</v>
      </c>
      <c r="F3004" s="99">
        <v>1915.469971</v>
      </c>
      <c r="G3004" s="99">
        <v>0</v>
      </c>
    </row>
    <row r="3005" spans="1:7" x14ac:dyDescent="0.2">
      <c r="A3005" s="100">
        <v>36480</v>
      </c>
      <c r="B3005" s="99">
        <v>1950.829956</v>
      </c>
      <c r="C3005" s="99">
        <v>1950.829956</v>
      </c>
      <c r="D3005" s="99">
        <v>1950.829956</v>
      </c>
      <c r="E3005" s="99">
        <v>1950.829956</v>
      </c>
      <c r="F3005" s="99">
        <v>1950.829956</v>
      </c>
      <c r="G3005" s="99">
        <v>0</v>
      </c>
    </row>
    <row r="3006" spans="1:7" x14ac:dyDescent="0.2">
      <c r="A3006" s="100">
        <v>36481</v>
      </c>
      <c r="B3006" s="99">
        <v>1938.219971</v>
      </c>
      <c r="C3006" s="99">
        <v>1938.219971</v>
      </c>
      <c r="D3006" s="99">
        <v>1938.219971</v>
      </c>
      <c r="E3006" s="99">
        <v>1938.219971</v>
      </c>
      <c r="F3006" s="99">
        <v>1938.219971</v>
      </c>
      <c r="G3006" s="99">
        <v>0</v>
      </c>
    </row>
    <row r="3007" spans="1:7" x14ac:dyDescent="0.2">
      <c r="A3007" s="100">
        <v>36482</v>
      </c>
      <c r="B3007" s="99">
        <v>1957.869995</v>
      </c>
      <c r="C3007" s="99">
        <v>1957.869995</v>
      </c>
      <c r="D3007" s="99">
        <v>1957.869995</v>
      </c>
      <c r="E3007" s="99">
        <v>1957.869995</v>
      </c>
      <c r="F3007" s="99">
        <v>1957.869995</v>
      </c>
      <c r="G3007" s="99">
        <v>0</v>
      </c>
    </row>
    <row r="3008" spans="1:7" x14ac:dyDescent="0.2">
      <c r="A3008" s="100">
        <v>36483</v>
      </c>
      <c r="B3008" s="99">
        <v>1953.839966</v>
      </c>
      <c r="C3008" s="99">
        <v>1953.839966</v>
      </c>
      <c r="D3008" s="99">
        <v>1953.839966</v>
      </c>
      <c r="E3008" s="99">
        <v>1953.839966</v>
      </c>
      <c r="F3008" s="99">
        <v>1953.839966</v>
      </c>
      <c r="G3008" s="99">
        <v>0</v>
      </c>
    </row>
    <row r="3009" spans="1:7" x14ac:dyDescent="0.2">
      <c r="A3009" s="100">
        <v>36486</v>
      </c>
      <c r="B3009" s="99">
        <v>1952.410034</v>
      </c>
      <c r="C3009" s="99">
        <v>1952.410034</v>
      </c>
      <c r="D3009" s="99">
        <v>1952.410034</v>
      </c>
      <c r="E3009" s="99">
        <v>1952.410034</v>
      </c>
      <c r="F3009" s="99">
        <v>1952.410034</v>
      </c>
      <c r="G3009" s="99">
        <v>0</v>
      </c>
    </row>
    <row r="3010" spans="1:7" x14ac:dyDescent="0.2">
      <c r="A3010" s="100">
        <v>36487</v>
      </c>
      <c r="B3010" s="99">
        <v>1930.099976</v>
      </c>
      <c r="C3010" s="99">
        <v>1930.099976</v>
      </c>
      <c r="D3010" s="99">
        <v>1930.099976</v>
      </c>
      <c r="E3010" s="99">
        <v>1930.099976</v>
      </c>
      <c r="F3010" s="99">
        <v>1930.099976</v>
      </c>
      <c r="G3010" s="99">
        <v>0</v>
      </c>
    </row>
    <row r="3011" spans="1:7" x14ac:dyDescent="0.2">
      <c r="A3011" s="100">
        <v>36488</v>
      </c>
      <c r="B3011" s="99">
        <v>1947.209961</v>
      </c>
      <c r="C3011" s="99">
        <v>1947.209961</v>
      </c>
      <c r="D3011" s="99">
        <v>1947.209961</v>
      </c>
      <c r="E3011" s="99">
        <v>1947.209961</v>
      </c>
      <c r="F3011" s="99">
        <v>1947.209961</v>
      </c>
      <c r="G3011" s="99">
        <v>0</v>
      </c>
    </row>
    <row r="3012" spans="1:7" x14ac:dyDescent="0.2">
      <c r="A3012" s="100">
        <v>36490</v>
      </c>
      <c r="B3012" s="99">
        <v>1946.719971</v>
      </c>
      <c r="C3012" s="99">
        <v>1946.719971</v>
      </c>
      <c r="D3012" s="99">
        <v>1946.719971</v>
      </c>
      <c r="E3012" s="99">
        <v>1946.719971</v>
      </c>
      <c r="F3012" s="99">
        <v>1946.719971</v>
      </c>
      <c r="G3012" s="99">
        <v>0</v>
      </c>
    </row>
    <row r="3013" spans="1:7" x14ac:dyDescent="0.2">
      <c r="A3013" s="100">
        <v>36493</v>
      </c>
      <c r="B3013" s="99">
        <v>1934.9499510000001</v>
      </c>
      <c r="C3013" s="99">
        <v>1934.9499510000001</v>
      </c>
      <c r="D3013" s="99">
        <v>1934.9499510000001</v>
      </c>
      <c r="E3013" s="99">
        <v>1934.9499510000001</v>
      </c>
      <c r="F3013" s="99">
        <v>1934.9499510000001</v>
      </c>
      <c r="G3013" s="99">
        <v>0</v>
      </c>
    </row>
    <row r="3014" spans="1:7" x14ac:dyDescent="0.2">
      <c r="A3014" s="100">
        <v>36494</v>
      </c>
      <c r="B3014" s="99">
        <v>1908.969971</v>
      </c>
      <c r="C3014" s="99">
        <v>1908.969971</v>
      </c>
      <c r="D3014" s="99">
        <v>1908.969971</v>
      </c>
      <c r="E3014" s="99">
        <v>1908.969971</v>
      </c>
      <c r="F3014" s="99">
        <v>1908.969971</v>
      </c>
      <c r="G3014" s="99">
        <v>0</v>
      </c>
    </row>
    <row r="3015" spans="1:7" x14ac:dyDescent="0.2">
      <c r="A3015" s="100">
        <v>36495</v>
      </c>
      <c r="B3015" s="99">
        <v>1921.48999</v>
      </c>
      <c r="C3015" s="99">
        <v>1921.48999</v>
      </c>
      <c r="D3015" s="99">
        <v>1921.48999</v>
      </c>
      <c r="E3015" s="99">
        <v>1921.48999</v>
      </c>
      <c r="F3015" s="99">
        <v>1921.48999</v>
      </c>
      <c r="G3015" s="99">
        <v>0</v>
      </c>
    </row>
    <row r="3016" spans="1:7" x14ac:dyDescent="0.2">
      <c r="A3016" s="100">
        <v>36496</v>
      </c>
      <c r="B3016" s="99">
        <v>1937.0699460000001</v>
      </c>
      <c r="C3016" s="99">
        <v>1937.0699460000001</v>
      </c>
      <c r="D3016" s="99">
        <v>1937.0699460000001</v>
      </c>
      <c r="E3016" s="99">
        <v>1937.0699460000001</v>
      </c>
      <c r="F3016" s="99">
        <v>1937.0699460000001</v>
      </c>
      <c r="G3016" s="99">
        <v>0</v>
      </c>
    </row>
    <row r="3017" spans="1:7" x14ac:dyDescent="0.2">
      <c r="A3017" s="100">
        <v>36497</v>
      </c>
      <c r="B3017" s="99">
        <v>1970.4300539999999</v>
      </c>
      <c r="C3017" s="99">
        <v>1970.4300539999999</v>
      </c>
      <c r="D3017" s="99">
        <v>1970.4300539999999</v>
      </c>
      <c r="E3017" s="99">
        <v>1970.4300539999999</v>
      </c>
      <c r="F3017" s="99">
        <v>1970.4300539999999</v>
      </c>
      <c r="G3017" s="99">
        <v>0</v>
      </c>
    </row>
    <row r="3018" spans="1:7" x14ac:dyDescent="0.2">
      <c r="A3018" s="100">
        <v>36500</v>
      </c>
      <c r="B3018" s="99">
        <v>1956.76001</v>
      </c>
      <c r="C3018" s="99">
        <v>1956.76001</v>
      </c>
      <c r="D3018" s="99">
        <v>1956.76001</v>
      </c>
      <c r="E3018" s="99">
        <v>1956.76001</v>
      </c>
      <c r="F3018" s="99">
        <v>1956.76001</v>
      </c>
      <c r="G3018" s="99">
        <v>0</v>
      </c>
    </row>
    <row r="3019" spans="1:7" x14ac:dyDescent="0.2">
      <c r="A3019" s="100">
        <v>36501</v>
      </c>
      <c r="B3019" s="99">
        <v>1937.339966</v>
      </c>
      <c r="C3019" s="99">
        <v>1937.339966</v>
      </c>
      <c r="D3019" s="99">
        <v>1937.339966</v>
      </c>
      <c r="E3019" s="99">
        <v>1937.339966</v>
      </c>
      <c r="F3019" s="99">
        <v>1937.339966</v>
      </c>
      <c r="G3019" s="99">
        <v>0</v>
      </c>
    </row>
    <row r="3020" spans="1:7" x14ac:dyDescent="0.2">
      <c r="A3020" s="100">
        <v>36502</v>
      </c>
      <c r="B3020" s="99">
        <v>1930.23999</v>
      </c>
      <c r="C3020" s="99">
        <v>1930.23999</v>
      </c>
      <c r="D3020" s="99">
        <v>1930.23999</v>
      </c>
      <c r="E3020" s="99">
        <v>1930.23999</v>
      </c>
      <c r="F3020" s="99">
        <v>1930.23999</v>
      </c>
      <c r="G3020" s="99">
        <v>0</v>
      </c>
    </row>
    <row r="3021" spans="1:7" x14ac:dyDescent="0.2">
      <c r="A3021" s="100">
        <v>36503</v>
      </c>
      <c r="B3021" s="99">
        <v>1936.089966</v>
      </c>
      <c r="C3021" s="99">
        <v>1936.089966</v>
      </c>
      <c r="D3021" s="99">
        <v>1936.089966</v>
      </c>
      <c r="E3021" s="99">
        <v>1936.089966</v>
      </c>
      <c r="F3021" s="99">
        <v>1936.089966</v>
      </c>
      <c r="G3021" s="99">
        <v>0</v>
      </c>
    </row>
    <row r="3022" spans="1:7" x14ac:dyDescent="0.2">
      <c r="A3022" s="100">
        <v>36504</v>
      </c>
      <c r="B3022" s="99">
        <v>1948.369995</v>
      </c>
      <c r="C3022" s="99">
        <v>1948.369995</v>
      </c>
      <c r="D3022" s="99">
        <v>1948.369995</v>
      </c>
      <c r="E3022" s="99">
        <v>1948.369995</v>
      </c>
      <c r="F3022" s="99">
        <v>1948.369995</v>
      </c>
      <c r="G3022" s="99">
        <v>0</v>
      </c>
    </row>
    <row r="3023" spans="1:7" x14ac:dyDescent="0.2">
      <c r="A3023" s="100">
        <v>36507</v>
      </c>
      <c r="B3023" s="99">
        <v>1946.2299800000001</v>
      </c>
      <c r="C3023" s="99">
        <v>1946.2299800000001</v>
      </c>
      <c r="D3023" s="99">
        <v>1946.2299800000001</v>
      </c>
      <c r="E3023" s="99">
        <v>1946.2299800000001</v>
      </c>
      <c r="F3023" s="99">
        <v>1946.2299800000001</v>
      </c>
      <c r="G3023" s="99">
        <v>0</v>
      </c>
    </row>
    <row r="3024" spans="1:7" x14ac:dyDescent="0.2">
      <c r="A3024" s="100">
        <v>36508</v>
      </c>
      <c r="B3024" s="99">
        <v>1929.6800539999999</v>
      </c>
      <c r="C3024" s="99">
        <v>1929.6800539999999</v>
      </c>
      <c r="D3024" s="99">
        <v>1929.6800539999999</v>
      </c>
      <c r="E3024" s="99">
        <v>1929.6800539999999</v>
      </c>
      <c r="F3024" s="99">
        <v>1929.6800539999999</v>
      </c>
      <c r="G3024" s="99">
        <v>0</v>
      </c>
    </row>
    <row r="3025" spans="1:7" x14ac:dyDescent="0.2">
      <c r="A3025" s="100">
        <v>36509</v>
      </c>
      <c r="B3025" s="99">
        <v>1943.709961</v>
      </c>
      <c r="C3025" s="99">
        <v>1943.709961</v>
      </c>
      <c r="D3025" s="99">
        <v>1943.709961</v>
      </c>
      <c r="E3025" s="99">
        <v>1943.709961</v>
      </c>
      <c r="F3025" s="99">
        <v>1943.709961</v>
      </c>
      <c r="G3025" s="99">
        <v>0</v>
      </c>
    </row>
    <row r="3026" spans="1:7" x14ac:dyDescent="0.2">
      <c r="A3026" s="100">
        <v>36510</v>
      </c>
      <c r="B3026" s="99">
        <v>1951.3100589999999</v>
      </c>
      <c r="C3026" s="99">
        <v>1951.3100589999999</v>
      </c>
      <c r="D3026" s="99">
        <v>1951.3100589999999</v>
      </c>
      <c r="E3026" s="99">
        <v>1951.3100589999999</v>
      </c>
      <c r="F3026" s="99">
        <v>1951.3100589999999</v>
      </c>
      <c r="G3026" s="99">
        <v>0</v>
      </c>
    </row>
    <row r="3027" spans="1:7" x14ac:dyDescent="0.2">
      <c r="A3027" s="100">
        <v>36511</v>
      </c>
      <c r="B3027" s="99">
        <v>1954.4399410000001</v>
      </c>
      <c r="C3027" s="99">
        <v>1954.4399410000001</v>
      </c>
      <c r="D3027" s="99">
        <v>1954.4399410000001</v>
      </c>
      <c r="E3027" s="99">
        <v>1954.4399410000001</v>
      </c>
      <c r="F3027" s="99">
        <v>1954.4399410000001</v>
      </c>
      <c r="G3027" s="99">
        <v>0</v>
      </c>
    </row>
    <row r="3028" spans="1:7" x14ac:dyDescent="0.2">
      <c r="A3028" s="100">
        <v>36514</v>
      </c>
      <c r="B3028" s="99">
        <v>1950.4399410000001</v>
      </c>
      <c r="C3028" s="99">
        <v>1950.4399410000001</v>
      </c>
      <c r="D3028" s="99">
        <v>1950.4399410000001</v>
      </c>
      <c r="E3028" s="99">
        <v>1950.4399410000001</v>
      </c>
      <c r="F3028" s="99">
        <v>1950.4399410000001</v>
      </c>
      <c r="G3028" s="99">
        <v>0</v>
      </c>
    </row>
    <row r="3029" spans="1:7" x14ac:dyDescent="0.2">
      <c r="A3029" s="100">
        <v>36515</v>
      </c>
      <c r="B3029" s="99">
        <v>1971.5600589999999</v>
      </c>
      <c r="C3029" s="99">
        <v>1971.5600589999999</v>
      </c>
      <c r="D3029" s="99">
        <v>1971.5600589999999</v>
      </c>
      <c r="E3029" s="99">
        <v>1971.5600589999999</v>
      </c>
      <c r="F3029" s="99">
        <v>1971.5600589999999</v>
      </c>
      <c r="G3029" s="99">
        <v>0</v>
      </c>
    </row>
    <row r="3030" spans="1:7" x14ac:dyDescent="0.2">
      <c r="A3030" s="100">
        <v>36516</v>
      </c>
      <c r="B3030" s="99">
        <v>1975.5</v>
      </c>
      <c r="C3030" s="99">
        <v>1975.5</v>
      </c>
      <c r="D3030" s="99">
        <v>1975.5</v>
      </c>
      <c r="E3030" s="99">
        <v>1975.5</v>
      </c>
      <c r="F3030" s="99">
        <v>1975.5</v>
      </c>
      <c r="G3030" s="99">
        <v>0</v>
      </c>
    </row>
    <row r="3031" spans="1:7" x14ac:dyDescent="0.2">
      <c r="A3031" s="100">
        <v>36517</v>
      </c>
      <c r="B3031" s="99">
        <v>2006.0699460000001</v>
      </c>
      <c r="C3031" s="99">
        <v>2006.0699460000001</v>
      </c>
      <c r="D3031" s="99">
        <v>2006.0699460000001</v>
      </c>
      <c r="E3031" s="99">
        <v>2006.0699460000001</v>
      </c>
      <c r="F3031" s="99">
        <v>2006.0699460000001</v>
      </c>
      <c r="G3031" s="99">
        <v>0</v>
      </c>
    </row>
    <row r="3032" spans="1:7" x14ac:dyDescent="0.2">
      <c r="A3032" s="100">
        <v>36521</v>
      </c>
      <c r="B3032" s="99">
        <v>2004.369995</v>
      </c>
      <c r="C3032" s="99">
        <v>2004.369995</v>
      </c>
      <c r="D3032" s="99">
        <v>2004.369995</v>
      </c>
      <c r="E3032" s="99">
        <v>2004.369995</v>
      </c>
      <c r="F3032" s="99">
        <v>2004.369995</v>
      </c>
      <c r="G3032" s="99">
        <v>0</v>
      </c>
    </row>
    <row r="3033" spans="1:7" x14ac:dyDescent="0.2">
      <c r="A3033" s="100">
        <v>36522</v>
      </c>
      <c r="B3033" s="99">
        <v>2005.1400149999999</v>
      </c>
      <c r="C3033" s="99">
        <v>2005.1400149999999</v>
      </c>
      <c r="D3033" s="99">
        <v>2005.1400149999999</v>
      </c>
      <c r="E3033" s="99">
        <v>2005.1400149999999</v>
      </c>
      <c r="F3033" s="99">
        <v>2005.1400149999999</v>
      </c>
      <c r="G3033" s="99">
        <v>0</v>
      </c>
    </row>
    <row r="3034" spans="1:7" x14ac:dyDescent="0.2">
      <c r="A3034" s="100">
        <v>36523</v>
      </c>
      <c r="B3034" s="99">
        <v>2013.380005</v>
      </c>
      <c r="C3034" s="99">
        <v>2013.380005</v>
      </c>
      <c r="D3034" s="99">
        <v>2013.380005</v>
      </c>
      <c r="E3034" s="99">
        <v>2013.380005</v>
      </c>
      <c r="F3034" s="99">
        <v>2013.380005</v>
      </c>
      <c r="G3034" s="99">
        <v>0</v>
      </c>
    </row>
    <row r="3035" spans="1:7" x14ac:dyDescent="0.2">
      <c r="A3035" s="100">
        <v>36524</v>
      </c>
      <c r="B3035" s="99">
        <v>2014.8100589999999</v>
      </c>
      <c r="C3035" s="99">
        <v>2014.8100589999999</v>
      </c>
      <c r="D3035" s="99">
        <v>2014.8100589999999</v>
      </c>
      <c r="E3035" s="99">
        <v>2014.8100589999999</v>
      </c>
      <c r="F3035" s="99">
        <v>2014.8100589999999</v>
      </c>
      <c r="G3035" s="99">
        <v>0</v>
      </c>
    </row>
    <row r="3036" spans="1:7" x14ac:dyDescent="0.2">
      <c r="A3036" s="100">
        <v>36525</v>
      </c>
      <c r="B3036" s="99">
        <v>2021.400024</v>
      </c>
      <c r="C3036" s="99">
        <v>2021.400024</v>
      </c>
      <c r="D3036" s="99">
        <v>2021.400024</v>
      </c>
      <c r="E3036" s="99">
        <v>2021.400024</v>
      </c>
      <c r="F3036" s="99">
        <v>2021.400024</v>
      </c>
      <c r="G3036" s="99">
        <v>0</v>
      </c>
    </row>
    <row r="3037" spans="1:7" x14ac:dyDescent="0.2">
      <c r="A3037" s="100">
        <v>36528</v>
      </c>
      <c r="B3037" s="99">
        <v>2002.1099850000001</v>
      </c>
      <c r="C3037" s="99">
        <v>2002.1099850000001</v>
      </c>
      <c r="D3037" s="99">
        <v>2002.1099850000001</v>
      </c>
      <c r="E3037" s="99">
        <v>2002.1099850000001</v>
      </c>
      <c r="F3037" s="99">
        <v>2002.1099850000001</v>
      </c>
      <c r="G3037" s="99">
        <v>0</v>
      </c>
    </row>
    <row r="3038" spans="1:7" x14ac:dyDescent="0.2">
      <c r="A3038" s="100">
        <v>36529</v>
      </c>
      <c r="B3038" s="99">
        <v>1925.410034</v>
      </c>
      <c r="C3038" s="99">
        <v>1925.410034</v>
      </c>
      <c r="D3038" s="99">
        <v>1925.410034</v>
      </c>
      <c r="E3038" s="99">
        <v>1925.410034</v>
      </c>
      <c r="F3038" s="99">
        <v>1925.410034</v>
      </c>
      <c r="G3038" s="99">
        <v>0</v>
      </c>
    </row>
    <row r="3039" spans="1:7" x14ac:dyDescent="0.2">
      <c r="A3039" s="100">
        <v>36530</v>
      </c>
      <c r="B3039" s="99">
        <v>1929.280029</v>
      </c>
      <c r="C3039" s="99">
        <v>1929.280029</v>
      </c>
      <c r="D3039" s="99">
        <v>1929.280029</v>
      </c>
      <c r="E3039" s="99">
        <v>1929.280029</v>
      </c>
      <c r="F3039" s="99">
        <v>1929.280029</v>
      </c>
      <c r="G3039" s="99">
        <v>0</v>
      </c>
    </row>
    <row r="3040" spans="1:7" x14ac:dyDescent="0.2">
      <c r="A3040" s="100">
        <v>36531</v>
      </c>
      <c r="B3040" s="99">
        <v>1931.51001</v>
      </c>
      <c r="C3040" s="99">
        <v>1931.51001</v>
      </c>
      <c r="D3040" s="99">
        <v>1931.51001</v>
      </c>
      <c r="E3040" s="99">
        <v>1931.51001</v>
      </c>
      <c r="F3040" s="99">
        <v>1931.51001</v>
      </c>
      <c r="G3040" s="99">
        <v>0</v>
      </c>
    </row>
    <row r="3041" spans="1:7" x14ac:dyDescent="0.2">
      <c r="A3041" s="100">
        <v>36532</v>
      </c>
      <c r="B3041" s="99">
        <v>1983.829956</v>
      </c>
      <c r="C3041" s="99">
        <v>1983.829956</v>
      </c>
      <c r="D3041" s="99">
        <v>1983.829956</v>
      </c>
      <c r="E3041" s="99">
        <v>1983.829956</v>
      </c>
      <c r="F3041" s="99">
        <v>1983.829956</v>
      </c>
      <c r="G3041" s="99">
        <v>0</v>
      </c>
    </row>
    <row r="3042" spans="1:7" x14ac:dyDescent="0.2">
      <c r="A3042" s="100">
        <v>36535</v>
      </c>
      <c r="B3042" s="99">
        <v>2006.0699460000001</v>
      </c>
      <c r="C3042" s="99">
        <v>2006.0699460000001</v>
      </c>
      <c r="D3042" s="99">
        <v>2006.0699460000001</v>
      </c>
      <c r="E3042" s="99">
        <v>2006.0699460000001</v>
      </c>
      <c r="F3042" s="99">
        <v>2006.0699460000001</v>
      </c>
      <c r="G3042" s="99">
        <v>0</v>
      </c>
    </row>
    <row r="3043" spans="1:7" x14ac:dyDescent="0.2">
      <c r="A3043" s="100">
        <v>36536</v>
      </c>
      <c r="B3043" s="99">
        <v>1979.920044</v>
      </c>
      <c r="C3043" s="99">
        <v>1979.920044</v>
      </c>
      <c r="D3043" s="99">
        <v>1979.920044</v>
      </c>
      <c r="E3043" s="99">
        <v>1979.920044</v>
      </c>
      <c r="F3043" s="99">
        <v>1979.920044</v>
      </c>
      <c r="G3043" s="99">
        <v>0</v>
      </c>
    </row>
    <row r="3044" spans="1:7" x14ac:dyDescent="0.2">
      <c r="A3044" s="100">
        <v>36537</v>
      </c>
      <c r="B3044" s="99">
        <v>1971.3599850000001</v>
      </c>
      <c r="C3044" s="99">
        <v>1971.3599850000001</v>
      </c>
      <c r="D3044" s="99">
        <v>1971.3599850000001</v>
      </c>
      <c r="E3044" s="99">
        <v>1971.3599850000001</v>
      </c>
      <c r="F3044" s="99">
        <v>1971.3599850000001</v>
      </c>
      <c r="G3044" s="99">
        <v>0</v>
      </c>
    </row>
    <row r="3045" spans="1:7" x14ac:dyDescent="0.2">
      <c r="A3045" s="100">
        <v>36538</v>
      </c>
      <c r="B3045" s="99">
        <v>1995.349976</v>
      </c>
      <c r="C3045" s="99">
        <v>1995.349976</v>
      </c>
      <c r="D3045" s="99">
        <v>1995.349976</v>
      </c>
      <c r="E3045" s="99">
        <v>1995.349976</v>
      </c>
      <c r="F3045" s="99">
        <v>1995.349976</v>
      </c>
      <c r="G3045" s="99">
        <v>0</v>
      </c>
    </row>
    <row r="3046" spans="1:7" x14ac:dyDescent="0.2">
      <c r="A3046" s="100">
        <v>36539</v>
      </c>
      <c r="B3046" s="99">
        <v>2016.6400149999999</v>
      </c>
      <c r="C3046" s="99">
        <v>2016.6400149999999</v>
      </c>
      <c r="D3046" s="99">
        <v>2016.6400149999999</v>
      </c>
      <c r="E3046" s="99">
        <v>2016.6400149999999</v>
      </c>
      <c r="F3046" s="99">
        <v>2016.6400149999999</v>
      </c>
      <c r="G3046" s="99">
        <v>0</v>
      </c>
    </row>
    <row r="3047" spans="1:7" x14ac:dyDescent="0.2">
      <c r="A3047" s="100">
        <v>36543</v>
      </c>
      <c r="B3047" s="99">
        <v>2002.8900149999999</v>
      </c>
      <c r="C3047" s="99">
        <v>2002.8900149999999</v>
      </c>
      <c r="D3047" s="99">
        <v>2002.8900149999999</v>
      </c>
      <c r="E3047" s="99">
        <v>2002.8900149999999</v>
      </c>
      <c r="F3047" s="99">
        <v>2002.8900149999999</v>
      </c>
      <c r="G3047" s="99">
        <v>0</v>
      </c>
    </row>
    <row r="3048" spans="1:7" x14ac:dyDescent="0.2">
      <c r="A3048" s="100">
        <v>36544</v>
      </c>
      <c r="B3048" s="99">
        <v>2004.0200199999999</v>
      </c>
      <c r="C3048" s="99">
        <v>2004.0200199999999</v>
      </c>
      <c r="D3048" s="99">
        <v>2004.0200199999999</v>
      </c>
      <c r="E3048" s="99">
        <v>2004.0200199999999</v>
      </c>
      <c r="F3048" s="99">
        <v>2004.0200199999999</v>
      </c>
      <c r="G3048" s="99">
        <v>0</v>
      </c>
    </row>
    <row r="3049" spans="1:7" x14ac:dyDescent="0.2">
      <c r="A3049" s="100">
        <v>36545</v>
      </c>
      <c r="B3049" s="99">
        <v>1989.8100589999999</v>
      </c>
      <c r="C3049" s="99">
        <v>1989.8100589999999</v>
      </c>
      <c r="D3049" s="99">
        <v>1989.8100589999999</v>
      </c>
      <c r="E3049" s="99">
        <v>1989.8100589999999</v>
      </c>
      <c r="F3049" s="99">
        <v>1989.8100589999999</v>
      </c>
      <c r="G3049" s="99">
        <v>0</v>
      </c>
    </row>
    <row r="3050" spans="1:7" x14ac:dyDescent="0.2">
      <c r="A3050" s="100">
        <v>36546</v>
      </c>
      <c r="B3050" s="99">
        <v>1984.01001</v>
      </c>
      <c r="C3050" s="99">
        <v>1984.01001</v>
      </c>
      <c r="D3050" s="99">
        <v>1984.01001</v>
      </c>
      <c r="E3050" s="99">
        <v>1984.01001</v>
      </c>
      <c r="F3050" s="99">
        <v>1984.01001</v>
      </c>
      <c r="G3050" s="99">
        <v>0</v>
      </c>
    </row>
    <row r="3051" spans="1:7" x14ac:dyDescent="0.2">
      <c r="A3051" s="100">
        <v>36549</v>
      </c>
      <c r="B3051" s="99">
        <v>1929.1999510000001</v>
      </c>
      <c r="C3051" s="99">
        <v>1929.1999510000001</v>
      </c>
      <c r="D3051" s="99">
        <v>1929.1999510000001</v>
      </c>
      <c r="E3051" s="99">
        <v>1929.1999510000001</v>
      </c>
      <c r="F3051" s="99">
        <v>1929.1999510000001</v>
      </c>
      <c r="G3051" s="99">
        <v>0</v>
      </c>
    </row>
    <row r="3052" spans="1:7" x14ac:dyDescent="0.2">
      <c r="A3052" s="100">
        <v>36550</v>
      </c>
      <c r="B3052" s="99">
        <v>1940.900024</v>
      </c>
      <c r="C3052" s="99">
        <v>1940.900024</v>
      </c>
      <c r="D3052" s="99">
        <v>1940.900024</v>
      </c>
      <c r="E3052" s="99">
        <v>1940.900024</v>
      </c>
      <c r="F3052" s="99">
        <v>1940.900024</v>
      </c>
      <c r="G3052" s="99">
        <v>0</v>
      </c>
    </row>
    <row r="3053" spans="1:7" x14ac:dyDescent="0.2">
      <c r="A3053" s="100">
        <v>36551</v>
      </c>
      <c r="B3053" s="99">
        <v>1932.780029</v>
      </c>
      <c r="C3053" s="99">
        <v>1932.780029</v>
      </c>
      <c r="D3053" s="99">
        <v>1932.780029</v>
      </c>
      <c r="E3053" s="99">
        <v>1932.780029</v>
      </c>
      <c r="F3053" s="99">
        <v>1932.780029</v>
      </c>
      <c r="G3053" s="99">
        <v>0</v>
      </c>
    </row>
    <row r="3054" spans="1:7" x14ac:dyDescent="0.2">
      <c r="A3054" s="100">
        <v>36552</v>
      </c>
      <c r="B3054" s="99">
        <v>1925.3100589999999</v>
      </c>
      <c r="C3054" s="99">
        <v>1925.3100589999999</v>
      </c>
      <c r="D3054" s="99">
        <v>1925.3100589999999</v>
      </c>
      <c r="E3054" s="99">
        <v>1925.3100589999999</v>
      </c>
      <c r="F3054" s="99">
        <v>1925.3100589999999</v>
      </c>
      <c r="G3054" s="99">
        <v>0</v>
      </c>
    </row>
    <row r="3055" spans="1:7" x14ac:dyDescent="0.2">
      <c r="A3055" s="100">
        <v>36553</v>
      </c>
      <c r="B3055" s="99">
        <v>1872.6099850000001</v>
      </c>
      <c r="C3055" s="99">
        <v>1872.6099850000001</v>
      </c>
      <c r="D3055" s="99">
        <v>1872.6099850000001</v>
      </c>
      <c r="E3055" s="99">
        <v>1872.6099850000001</v>
      </c>
      <c r="F3055" s="99">
        <v>1872.6099850000001</v>
      </c>
      <c r="G3055" s="99">
        <v>0</v>
      </c>
    </row>
    <row r="3056" spans="1:7" x14ac:dyDescent="0.2">
      <c r="A3056" s="100">
        <v>36556</v>
      </c>
      <c r="B3056" s="99">
        <v>1919.839966</v>
      </c>
      <c r="C3056" s="99">
        <v>1919.839966</v>
      </c>
      <c r="D3056" s="99">
        <v>1919.839966</v>
      </c>
      <c r="E3056" s="99">
        <v>1919.839966</v>
      </c>
      <c r="F3056" s="99">
        <v>1919.839966</v>
      </c>
      <c r="G3056" s="99">
        <v>0</v>
      </c>
    </row>
    <row r="3057" spans="1:7" x14ac:dyDescent="0.2">
      <c r="A3057" s="100">
        <v>36557</v>
      </c>
      <c r="B3057" s="99">
        <v>1940.23999</v>
      </c>
      <c r="C3057" s="99">
        <v>1940.23999</v>
      </c>
      <c r="D3057" s="99">
        <v>1940.23999</v>
      </c>
      <c r="E3057" s="99">
        <v>1940.23999</v>
      </c>
      <c r="F3057" s="99">
        <v>1940.23999</v>
      </c>
      <c r="G3057" s="99">
        <v>0</v>
      </c>
    </row>
    <row r="3058" spans="1:7" x14ac:dyDescent="0.2">
      <c r="A3058" s="100">
        <v>36558</v>
      </c>
      <c r="B3058" s="99">
        <v>1940.209961</v>
      </c>
      <c r="C3058" s="99">
        <v>1940.209961</v>
      </c>
      <c r="D3058" s="99">
        <v>1940.209961</v>
      </c>
      <c r="E3058" s="99">
        <v>1940.209961</v>
      </c>
      <c r="F3058" s="99">
        <v>1940.209961</v>
      </c>
      <c r="G3058" s="99">
        <v>0</v>
      </c>
    </row>
    <row r="3059" spans="1:7" x14ac:dyDescent="0.2">
      <c r="A3059" s="100">
        <v>36559</v>
      </c>
      <c r="B3059" s="99">
        <v>1962.209961</v>
      </c>
      <c r="C3059" s="99">
        <v>1962.209961</v>
      </c>
      <c r="D3059" s="99">
        <v>1962.209961</v>
      </c>
      <c r="E3059" s="99">
        <v>1962.209961</v>
      </c>
      <c r="F3059" s="99">
        <v>1962.209961</v>
      </c>
      <c r="G3059" s="99">
        <v>0</v>
      </c>
    </row>
    <row r="3060" spans="1:7" x14ac:dyDescent="0.2">
      <c r="A3060" s="100">
        <v>36560</v>
      </c>
      <c r="B3060" s="99">
        <v>1961.4399410000001</v>
      </c>
      <c r="C3060" s="99">
        <v>1961.4399410000001</v>
      </c>
      <c r="D3060" s="99">
        <v>1961.4399410000001</v>
      </c>
      <c r="E3060" s="99">
        <v>1961.4399410000001</v>
      </c>
      <c r="F3060" s="99">
        <v>1961.4399410000001</v>
      </c>
      <c r="G3060" s="99">
        <v>0</v>
      </c>
    </row>
    <row r="3061" spans="1:7" x14ac:dyDescent="0.2">
      <c r="A3061" s="100">
        <v>36563</v>
      </c>
      <c r="B3061" s="99">
        <v>1961.3000489999999</v>
      </c>
      <c r="C3061" s="99">
        <v>1961.3000489999999</v>
      </c>
      <c r="D3061" s="99">
        <v>1961.3000489999999</v>
      </c>
      <c r="E3061" s="99">
        <v>1961.3000489999999</v>
      </c>
      <c r="F3061" s="99">
        <v>1961.3000489999999</v>
      </c>
      <c r="G3061" s="99">
        <v>0</v>
      </c>
    </row>
    <row r="3062" spans="1:7" x14ac:dyDescent="0.2">
      <c r="A3062" s="100">
        <v>36564</v>
      </c>
      <c r="B3062" s="99">
        <v>1985.48999</v>
      </c>
      <c r="C3062" s="99">
        <v>1985.48999</v>
      </c>
      <c r="D3062" s="99">
        <v>1985.48999</v>
      </c>
      <c r="E3062" s="99">
        <v>1985.48999</v>
      </c>
      <c r="F3062" s="99">
        <v>1985.48999</v>
      </c>
      <c r="G3062" s="99">
        <v>0</v>
      </c>
    </row>
    <row r="3063" spans="1:7" x14ac:dyDescent="0.2">
      <c r="A3063" s="100">
        <v>36565</v>
      </c>
      <c r="B3063" s="99">
        <v>1944.5699460000001</v>
      </c>
      <c r="C3063" s="99">
        <v>1944.5699460000001</v>
      </c>
      <c r="D3063" s="99">
        <v>1944.5699460000001</v>
      </c>
      <c r="E3063" s="99">
        <v>1944.5699460000001</v>
      </c>
      <c r="F3063" s="99">
        <v>1944.5699460000001</v>
      </c>
      <c r="G3063" s="99">
        <v>0</v>
      </c>
    </row>
    <row r="3064" spans="1:7" x14ac:dyDescent="0.2">
      <c r="A3064" s="100">
        <v>36566</v>
      </c>
      <c r="B3064" s="99">
        <v>1951.650024</v>
      </c>
      <c r="C3064" s="99">
        <v>1951.650024</v>
      </c>
      <c r="D3064" s="99">
        <v>1951.650024</v>
      </c>
      <c r="E3064" s="99">
        <v>1951.650024</v>
      </c>
      <c r="F3064" s="99">
        <v>1951.650024</v>
      </c>
      <c r="G3064" s="99">
        <v>0</v>
      </c>
    </row>
    <row r="3065" spans="1:7" x14ac:dyDescent="0.2">
      <c r="A3065" s="100">
        <v>36567</v>
      </c>
      <c r="B3065" s="99">
        <v>1910.920044</v>
      </c>
      <c r="C3065" s="99">
        <v>1910.920044</v>
      </c>
      <c r="D3065" s="99">
        <v>1910.920044</v>
      </c>
      <c r="E3065" s="99">
        <v>1910.920044</v>
      </c>
      <c r="F3065" s="99">
        <v>1910.920044</v>
      </c>
      <c r="G3065" s="99">
        <v>0</v>
      </c>
    </row>
    <row r="3066" spans="1:7" x14ac:dyDescent="0.2">
      <c r="A3066" s="100">
        <v>36570</v>
      </c>
      <c r="B3066" s="99">
        <v>1914.880005</v>
      </c>
      <c r="C3066" s="99">
        <v>1914.880005</v>
      </c>
      <c r="D3066" s="99">
        <v>1914.880005</v>
      </c>
      <c r="E3066" s="99">
        <v>1914.880005</v>
      </c>
      <c r="F3066" s="99">
        <v>1914.880005</v>
      </c>
      <c r="G3066" s="99">
        <v>0</v>
      </c>
    </row>
    <row r="3067" spans="1:7" x14ac:dyDescent="0.2">
      <c r="A3067" s="100">
        <v>36571</v>
      </c>
      <c r="B3067" s="99">
        <v>1931.579956</v>
      </c>
      <c r="C3067" s="99">
        <v>1931.579956</v>
      </c>
      <c r="D3067" s="99">
        <v>1931.579956</v>
      </c>
      <c r="E3067" s="99">
        <v>1931.579956</v>
      </c>
      <c r="F3067" s="99">
        <v>1931.579956</v>
      </c>
      <c r="G3067" s="99">
        <v>0</v>
      </c>
    </row>
    <row r="3068" spans="1:7" x14ac:dyDescent="0.2">
      <c r="A3068" s="100">
        <v>36572</v>
      </c>
      <c r="B3068" s="99">
        <v>1912.119995</v>
      </c>
      <c r="C3068" s="99">
        <v>1912.119995</v>
      </c>
      <c r="D3068" s="99">
        <v>1912.119995</v>
      </c>
      <c r="E3068" s="99">
        <v>1912.119995</v>
      </c>
      <c r="F3068" s="99">
        <v>1912.119995</v>
      </c>
      <c r="G3068" s="99">
        <v>0</v>
      </c>
    </row>
    <row r="3069" spans="1:7" x14ac:dyDescent="0.2">
      <c r="A3069" s="100">
        <v>36573</v>
      </c>
      <c r="B3069" s="99">
        <v>1912.959961</v>
      </c>
      <c r="C3069" s="99">
        <v>1912.959961</v>
      </c>
      <c r="D3069" s="99">
        <v>1912.959961</v>
      </c>
      <c r="E3069" s="99">
        <v>1912.959961</v>
      </c>
      <c r="F3069" s="99">
        <v>1912.959961</v>
      </c>
      <c r="G3069" s="99">
        <v>0</v>
      </c>
    </row>
    <row r="3070" spans="1:7" x14ac:dyDescent="0.2">
      <c r="A3070" s="100">
        <v>36574</v>
      </c>
      <c r="B3070" s="99">
        <v>1854.849976</v>
      </c>
      <c r="C3070" s="99">
        <v>1854.849976</v>
      </c>
      <c r="D3070" s="99">
        <v>1854.849976</v>
      </c>
      <c r="E3070" s="99">
        <v>1854.849976</v>
      </c>
      <c r="F3070" s="99">
        <v>1854.849976</v>
      </c>
      <c r="G3070" s="99">
        <v>0</v>
      </c>
    </row>
    <row r="3071" spans="1:7" x14ac:dyDescent="0.2">
      <c r="A3071" s="100">
        <v>36578</v>
      </c>
      <c r="B3071" s="99">
        <v>1863.26001</v>
      </c>
      <c r="C3071" s="99">
        <v>1863.26001</v>
      </c>
      <c r="D3071" s="99">
        <v>1863.26001</v>
      </c>
      <c r="E3071" s="99">
        <v>1863.26001</v>
      </c>
      <c r="F3071" s="99">
        <v>1863.26001</v>
      </c>
      <c r="G3071" s="99">
        <v>0</v>
      </c>
    </row>
    <row r="3072" spans="1:7" x14ac:dyDescent="0.2">
      <c r="A3072" s="100">
        <v>36579</v>
      </c>
      <c r="B3072" s="99">
        <v>1875.160034</v>
      </c>
      <c r="C3072" s="99">
        <v>1875.160034</v>
      </c>
      <c r="D3072" s="99">
        <v>1875.160034</v>
      </c>
      <c r="E3072" s="99">
        <v>1875.160034</v>
      </c>
      <c r="F3072" s="99">
        <v>1875.160034</v>
      </c>
      <c r="G3072" s="99">
        <v>0</v>
      </c>
    </row>
    <row r="3073" spans="1:7" x14ac:dyDescent="0.2">
      <c r="A3073" s="100">
        <v>36580</v>
      </c>
      <c r="B3073" s="99">
        <v>1865.1999510000001</v>
      </c>
      <c r="C3073" s="99">
        <v>1865.1999510000001</v>
      </c>
      <c r="D3073" s="99">
        <v>1865.1999510000001</v>
      </c>
      <c r="E3073" s="99">
        <v>1865.1999510000001</v>
      </c>
      <c r="F3073" s="99">
        <v>1865.1999510000001</v>
      </c>
      <c r="G3073" s="99">
        <v>0</v>
      </c>
    </row>
    <row r="3074" spans="1:7" x14ac:dyDescent="0.2">
      <c r="A3074" s="100">
        <v>36581</v>
      </c>
      <c r="B3074" s="99">
        <v>1837.6999510000001</v>
      </c>
      <c r="C3074" s="99">
        <v>1837.6999510000001</v>
      </c>
      <c r="D3074" s="99">
        <v>1837.6999510000001</v>
      </c>
      <c r="E3074" s="99">
        <v>1837.6999510000001</v>
      </c>
      <c r="F3074" s="99">
        <v>1837.6999510000001</v>
      </c>
      <c r="G3074" s="99">
        <v>0</v>
      </c>
    </row>
    <row r="3075" spans="1:7" x14ac:dyDescent="0.2">
      <c r="A3075" s="100">
        <v>36584</v>
      </c>
      <c r="B3075" s="99">
        <v>1858.170044</v>
      </c>
      <c r="C3075" s="99">
        <v>1858.170044</v>
      </c>
      <c r="D3075" s="99">
        <v>1858.170044</v>
      </c>
      <c r="E3075" s="99">
        <v>1858.170044</v>
      </c>
      <c r="F3075" s="99">
        <v>1858.170044</v>
      </c>
      <c r="G3075" s="99">
        <v>0</v>
      </c>
    </row>
    <row r="3076" spans="1:7" x14ac:dyDescent="0.2">
      <c r="A3076" s="100">
        <v>36585</v>
      </c>
      <c r="B3076" s="99">
        <v>1883.5</v>
      </c>
      <c r="C3076" s="99">
        <v>1883.5</v>
      </c>
      <c r="D3076" s="99">
        <v>1883.5</v>
      </c>
      <c r="E3076" s="99">
        <v>1883.5</v>
      </c>
      <c r="F3076" s="99">
        <v>1883.5</v>
      </c>
      <c r="G3076" s="99">
        <v>0</v>
      </c>
    </row>
    <row r="3077" spans="1:7" x14ac:dyDescent="0.2">
      <c r="A3077" s="100">
        <v>36586</v>
      </c>
      <c r="B3077" s="99">
        <v>1901.51001</v>
      </c>
      <c r="C3077" s="99">
        <v>1901.51001</v>
      </c>
      <c r="D3077" s="99">
        <v>1901.51001</v>
      </c>
      <c r="E3077" s="99">
        <v>1901.51001</v>
      </c>
      <c r="F3077" s="99">
        <v>1901.51001</v>
      </c>
      <c r="G3077" s="99">
        <v>0</v>
      </c>
    </row>
    <row r="3078" spans="1:7" x14ac:dyDescent="0.2">
      <c r="A3078" s="100">
        <v>36587</v>
      </c>
      <c r="B3078" s="99">
        <v>1905.089966</v>
      </c>
      <c r="C3078" s="99">
        <v>1905.089966</v>
      </c>
      <c r="D3078" s="99">
        <v>1905.089966</v>
      </c>
      <c r="E3078" s="99">
        <v>1905.089966</v>
      </c>
      <c r="F3078" s="99">
        <v>1905.089966</v>
      </c>
      <c r="G3078" s="99">
        <v>0</v>
      </c>
    </row>
    <row r="3079" spans="1:7" x14ac:dyDescent="0.2">
      <c r="A3079" s="100">
        <v>36588</v>
      </c>
      <c r="B3079" s="99">
        <v>1942.8900149999999</v>
      </c>
      <c r="C3079" s="99">
        <v>1942.8900149999999</v>
      </c>
      <c r="D3079" s="99">
        <v>1942.8900149999999</v>
      </c>
      <c r="E3079" s="99">
        <v>1942.8900149999999</v>
      </c>
      <c r="F3079" s="99">
        <v>1942.8900149999999</v>
      </c>
      <c r="G3079" s="99">
        <v>0</v>
      </c>
    </row>
    <row r="3080" spans="1:7" x14ac:dyDescent="0.2">
      <c r="A3080" s="100">
        <v>36591</v>
      </c>
      <c r="B3080" s="99">
        <v>1918.4399410000001</v>
      </c>
      <c r="C3080" s="99">
        <v>1918.4399410000001</v>
      </c>
      <c r="D3080" s="99">
        <v>1918.4399410000001</v>
      </c>
      <c r="E3080" s="99">
        <v>1918.4399410000001</v>
      </c>
      <c r="F3080" s="99">
        <v>1918.4399410000001</v>
      </c>
      <c r="G3080" s="99">
        <v>0</v>
      </c>
    </row>
    <row r="3081" spans="1:7" x14ac:dyDescent="0.2">
      <c r="A3081" s="100">
        <v>36592</v>
      </c>
      <c r="B3081" s="99">
        <v>1869.329956</v>
      </c>
      <c r="C3081" s="99">
        <v>1869.329956</v>
      </c>
      <c r="D3081" s="99">
        <v>1869.329956</v>
      </c>
      <c r="E3081" s="99">
        <v>1869.329956</v>
      </c>
      <c r="F3081" s="99">
        <v>1869.329956</v>
      </c>
      <c r="G3081" s="99">
        <v>0</v>
      </c>
    </row>
    <row r="3082" spans="1:7" x14ac:dyDescent="0.2">
      <c r="A3082" s="100">
        <v>36593</v>
      </c>
      <c r="B3082" s="99">
        <v>1884.8100589999999</v>
      </c>
      <c r="C3082" s="99">
        <v>1884.8100589999999</v>
      </c>
      <c r="D3082" s="99">
        <v>1884.8100589999999</v>
      </c>
      <c r="E3082" s="99">
        <v>1884.8100589999999</v>
      </c>
      <c r="F3082" s="99">
        <v>1884.8100589999999</v>
      </c>
      <c r="G3082" s="99">
        <v>0</v>
      </c>
    </row>
    <row r="3083" spans="1:7" x14ac:dyDescent="0.2">
      <c r="A3083" s="100">
        <v>36594</v>
      </c>
      <c r="B3083" s="99">
        <v>1933.1099850000001</v>
      </c>
      <c r="C3083" s="99">
        <v>1933.1099850000001</v>
      </c>
      <c r="D3083" s="99">
        <v>1933.1099850000001</v>
      </c>
      <c r="E3083" s="99">
        <v>1933.1099850000001</v>
      </c>
      <c r="F3083" s="99">
        <v>1933.1099850000001</v>
      </c>
      <c r="G3083" s="99">
        <v>0</v>
      </c>
    </row>
    <row r="3084" spans="1:7" x14ac:dyDescent="0.2">
      <c r="A3084" s="100">
        <v>36595</v>
      </c>
      <c r="B3084" s="99">
        <v>1923.9799800000001</v>
      </c>
      <c r="C3084" s="99">
        <v>1923.9799800000001</v>
      </c>
      <c r="D3084" s="99">
        <v>1923.9799800000001</v>
      </c>
      <c r="E3084" s="99">
        <v>1923.9799800000001</v>
      </c>
      <c r="F3084" s="99">
        <v>1923.9799800000001</v>
      </c>
      <c r="G3084" s="99">
        <v>0</v>
      </c>
    </row>
    <row r="3085" spans="1:7" x14ac:dyDescent="0.2">
      <c r="A3085" s="100">
        <v>36598</v>
      </c>
      <c r="B3085" s="99">
        <v>1908.420044</v>
      </c>
      <c r="C3085" s="99">
        <v>1908.420044</v>
      </c>
      <c r="D3085" s="99">
        <v>1908.420044</v>
      </c>
      <c r="E3085" s="99">
        <v>1908.420044</v>
      </c>
      <c r="F3085" s="99">
        <v>1908.420044</v>
      </c>
      <c r="G3085" s="99">
        <v>0</v>
      </c>
    </row>
    <row r="3086" spans="1:7" x14ac:dyDescent="0.2">
      <c r="A3086" s="100">
        <v>36599</v>
      </c>
      <c r="B3086" s="99">
        <v>1874.6899410000001</v>
      </c>
      <c r="C3086" s="99">
        <v>1874.6899410000001</v>
      </c>
      <c r="D3086" s="99">
        <v>1874.6899410000001</v>
      </c>
      <c r="E3086" s="99">
        <v>1874.6899410000001</v>
      </c>
      <c r="F3086" s="99">
        <v>1874.6899410000001</v>
      </c>
      <c r="G3086" s="99">
        <v>0</v>
      </c>
    </row>
    <row r="3087" spans="1:7" x14ac:dyDescent="0.2">
      <c r="A3087" s="100">
        <v>36600</v>
      </c>
      <c r="B3087" s="99">
        <v>1920.280029</v>
      </c>
      <c r="C3087" s="99">
        <v>1920.280029</v>
      </c>
      <c r="D3087" s="99">
        <v>1920.280029</v>
      </c>
      <c r="E3087" s="99">
        <v>1920.280029</v>
      </c>
      <c r="F3087" s="99">
        <v>1920.280029</v>
      </c>
      <c r="G3087" s="99">
        <v>0</v>
      </c>
    </row>
    <row r="3088" spans="1:7" x14ac:dyDescent="0.2">
      <c r="A3088" s="100">
        <v>36601</v>
      </c>
      <c r="B3088" s="99">
        <v>2012.030029</v>
      </c>
      <c r="C3088" s="99">
        <v>2012.030029</v>
      </c>
      <c r="D3088" s="99">
        <v>2012.030029</v>
      </c>
      <c r="E3088" s="99">
        <v>2012.030029</v>
      </c>
      <c r="F3088" s="99">
        <v>2012.030029</v>
      </c>
      <c r="G3088" s="99">
        <v>0</v>
      </c>
    </row>
    <row r="3089" spans="1:7" x14ac:dyDescent="0.2">
      <c r="A3089" s="100">
        <v>36602</v>
      </c>
      <c r="B3089" s="99">
        <v>2020.3100589999999</v>
      </c>
      <c r="C3089" s="99">
        <v>2020.3100589999999</v>
      </c>
      <c r="D3089" s="99">
        <v>2020.3100589999999</v>
      </c>
      <c r="E3089" s="99">
        <v>2020.3100589999999</v>
      </c>
      <c r="F3089" s="99">
        <v>2020.3100589999999</v>
      </c>
      <c r="G3089" s="99">
        <v>0</v>
      </c>
    </row>
    <row r="3090" spans="1:7" x14ac:dyDescent="0.2">
      <c r="A3090" s="100">
        <v>36605</v>
      </c>
      <c r="B3090" s="99">
        <v>2009.530029</v>
      </c>
      <c r="C3090" s="99">
        <v>2009.530029</v>
      </c>
      <c r="D3090" s="99">
        <v>2009.530029</v>
      </c>
      <c r="E3090" s="99">
        <v>2009.530029</v>
      </c>
      <c r="F3090" s="99">
        <v>2009.530029</v>
      </c>
      <c r="G3090" s="99">
        <v>0</v>
      </c>
    </row>
    <row r="3091" spans="1:7" x14ac:dyDescent="0.2">
      <c r="A3091" s="100">
        <v>36606</v>
      </c>
      <c r="B3091" s="99">
        <v>2060.8999020000001</v>
      </c>
      <c r="C3091" s="99">
        <v>2060.8999020000001</v>
      </c>
      <c r="D3091" s="99">
        <v>2060.8999020000001</v>
      </c>
      <c r="E3091" s="99">
        <v>2060.8999020000001</v>
      </c>
      <c r="F3091" s="99">
        <v>2060.8999020000001</v>
      </c>
      <c r="G3091" s="99">
        <v>0</v>
      </c>
    </row>
    <row r="3092" spans="1:7" x14ac:dyDescent="0.2">
      <c r="A3092" s="100">
        <v>36607</v>
      </c>
      <c r="B3092" s="99">
        <v>2070.2700199999999</v>
      </c>
      <c r="C3092" s="99">
        <v>2070.2700199999999</v>
      </c>
      <c r="D3092" s="99">
        <v>2070.2700199999999</v>
      </c>
      <c r="E3092" s="99">
        <v>2070.2700199999999</v>
      </c>
      <c r="F3092" s="99">
        <v>2070.2700199999999</v>
      </c>
      <c r="G3092" s="99">
        <v>0</v>
      </c>
    </row>
    <row r="3093" spans="1:7" x14ac:dyDescent="0.2">
      <c r="A3093" s="100">
        <v>36608</v>
      </c>
      <c r="B3093" s="99">
        <v>2107.1298830000001</v>
      </c>
      <c r="C3093" s="99">
        <v>2107.1298830000001</v>
      </c>
      <c r="D3093" s="99">
        <v>2107.1298830000001</v>
      </c>
      <c r="E3093" s="99">
        <v>2107.1298830000001</v>
      </c>
      <c r="F3093" s="99">
        <v>2107.1298830000001</v>
      </c>
      <c r="G3093" s="99">
        <v>0</v>
      </c>
    </row>
    <row r="3094" spans="1:7" x14ac:dyDescent="0.2">
      <c r="A3094" s="100">
        <v>36609</v>
      </c>
      <c r="B3094" s="99">
        <v>2107.280029</v>
      </c>
      <c r="C3094" s="99">
        <v>2107.280029</v>
      </c>
      <c r="D3094" s="99">
        <v>2107.280029</v>
      </c>
      <c r="E3094" s="99">
        <v>2107.280029</v>
      </c>
      <c r="F3094" s="99">
        <v>2107.280029</v>
      </c>
      <c r="G3094" s="99">
        <v>0</v>
      </c>
    </row>
    <row r="3095" spans="1:7" x14ac:dyDescent="0.2">
      <c r="A3095" s="100">
        <v>36612</v>
      </c>
      <c r="B3095" s="99">
        <v>2102.3100589999999</v>
      </c>
      <c r="C3095" s="99">
        <v>2102.3100589999999</v>
      </c>
      <c r="D3095" s="99">
        <v>2102.3100589999999</v>
      </c>
      <c r="E3095" s="99">
        <v>2102.3100589999999</v>
      </c>
      <c r="F3095" s="99">
        <v>2102.3100589999999</v>
      </c>
      <c r="G3095" s="99">
        <v>0</v>
      </c>
    </row>
    <row r="3096" spans="1:7" x14ac:dyDescent="0.2">
      <c r="A3096" s="100">
        <v>36613</v>
      </c>
      <c r="B3096" s="99">
        <v>2080.080078</v>
      </c>
      <c r="C3096" s="99">
        <v>2080.080078</v>
      </c>
      <c r="D3096" s="99">
        <v>2080.080078</v>
      </c>
      <c r="E3096" s="99">
        <v>2080.080078</v>
      </c>
      <c r="F3096" s="99">
        <v>2080.080078</v>
      </c>
      <c r="G3096" s="99">
        <v>0</v>
      </c>
    </row>
    <row r="3097" spans="1:7" x14ac:dyDescent="0.2">
      <c r="A3097" s="100">
        <v>36614</v>
      </c>
      <c r="B3097" s="99">
        <v>2081.4499510000001</v>
      </c>
      <c r="C3097" s="99">
        <v>2081.4499510000001</v>
      </c>
      <c r="D3097" s="99">
        <v>2081.4499510000001</v>
      </c>
      <c r="E3097" s="99">
        <v>2081.4499510000001</v>
      </c>
      <c r="F3097" s="99">
        <v>2081.4499510000001</v>
      </c>
      <c r="G3097" s="99">
        <v>0</v>
      </c>
    </row>
    <row r="3098" spans="1:7" x14ac:dyDescent="0.2">
      <c r="A3098" s="100">
        <v>36615</v>
      </c>
      <c r="B3098" s="99">
        <v>2053.0500489999999</v>
      </c>
      <c r="C3098" s="99">
        <v>2053.0500489999999</v>
      </c>
      <c r="D3098" s="99">
        <v>2053.0500489999999</v>
      </c>
      <c r="E3098" s="99">
        <v>2053.0500489999999</v>
      </c>
      <c r="F3098" s="99">
        <v>2053.0500489999999</v>
      </c>
      <c r="G3098" s="99">
        <v>0</v>
      </c>
    </row>
    <row r="3099" spans="1:7" x14ac:dyDescent="0.2">
      <c r="A3099" s="100">
        <v>36616</v>
      </c>
      <c r="B3099" s="99">
        <v>2067.76001</v>
      </c>
      <c r="C3099" s="99">
        <v>2067.76001</v>
      </c>
      <c r="D3099" s="99">
        <v>2067.76001</v>
      </c>
      <c r="E3099" s="99">
        <v>2067.76001</v>
      </c>
      <c r="F3099" s="99">
        <v>2067.76001</v>
      </c>
      <c r="G3099" s="99">
        <v>0</v>
      </c>
    </row>
    <row r="3100" spans="1:7" x14ac:dyDescent="0.2">
      <c r="A3100" s="100">
        <v>36619</v>
      </c>
      <c r="B3100" s="99">
        <v>2077.969971</v>
      </c>
      <c r="C3100" s="99">
        <v>2077.969971</v>
      </c>
      <c r="D3100" s="99">
        <v>2077.969971</v>
      </c>
      <c r="E3100" s="99">
        <v>2077.969971</v>
      </c>
      <c r="F3100" s="99">
        <v>2077.969971</v>
      </c>
      <c r="G3100" s="99">
        <v>0</v>
      </c>
    </row>
    <row r="3101" spans="1:7" x14ac:dyDescent="0.2">
      <c r="A3101" s="100">
        <v>36620</v>
      </c>
      <c r="B3101" s="99">
        <v>2062.530029</v>
      </c>
      <c r="C3101" s="99">
        <v>2062.530029</v>
      </c>
      <c r="D3101" s="99">
        <v>2062.530029</v>
      </c>
      <c r="E3101" s="99">
        <v>2062.530029</v>
      </c>
      <c r="F3101" s="99">
        <v>2062.530029</v>
      </c>
      <c r="G3101" s="99">
        <v>0</v>
      </c>
    </row>
    <row r="3102" spans="1:7" x14ac:dyDescent="0.2">
      <c r="A3102" s="100">
        <v>36621</v>
      </c>
      <c r="B3102" s="99">
        <v>2052.5200199999999</v>
      </c>
      <c r="C3102" s="99">
        <v>2052.5200199999999</v>
      </c>
      <c r="D3102" s="99">
        <v>2052.5200199999999</v>
      </c>
      <c r="E3102" s="99">
        <v>2052.5200199999999</v>
      </c>
      <c r="F3102" s="99">
        <v>2052.5200199999999</v>
      </c>
      <c r="G3102" s="99">
        <v>0</v>
      </c>
    </row>
    <row r="3103" spans="1:7" x14ac:dyDescent="0.2">
      <c r="A3103" s="100">
        <v>36622</v>
      </c>
      <c r="B3103" s="99">
        <v>2072.1499020000001</v>
      </c>
      <c r="C3103" s="99">
        <v>2072.1499020000001</v>
      </c>
      <c r="D3103" s="99">
        <v>2072.1499020000001</v>
      </c>
      <c r="E3103" s="99">
        <v>2072.1499020000001</v>
      </c>
      <c r="F3103" s="99">
        <v>2072.1499020000001</v>
      </c>
      <c r="G3103" s="99">
        <v>0</v>
      </c>
    </row>
    <row r="3104" spans="1:7" x14ac:dyDescent="0.2">
      <c r="A3104" s="100">
        <v>36623</v>
      </c>
      <c r="B3104" s="99">
        <v>2092.8701169999999</v>
      </c>
      <c r="C3104" s="99">
        <v>2092.8701169999999</v>
      </c>
      <c r="D3104" s="99">
        <v>2092.8701169999999</v>
      </c>
      <c r="E3104" s="99">
        <v>2092.8701169999999</v>
      </c>
      <c r="F3104" s="99">
        <v>2092.8701169999999</v>
      </c>
      <c r="G3104" s="99">
        <v>0</v>
      </c>
    </row>
    <row r="3105" spans="1:7" x14ac:dyDescent="0.2">
      <c r="A3105" s="100">
        <v>36626</v>
      </c>
      <c r="B3105" s="99">
        <v>2076.459961</v>
      </c>
      <c r="C3105" s="99">
        <v>2076.459961</v>
      </c>
      <c r="D3105" s="99">
        <v>2076.459961</v>
      </c>
      <c r="E3105" s="99">
        <v>2076.459961</v>
      </c>
      <c r="F3105" s="99">
        <v>2076.459961</v>
      </c>
      <c r="G3105" s="99">
        <v>0</v>
      </c>
    </row>
    <row r="3106" spans="1:7" x14ac:dyDescent="0.2">
      <c r="A3106" s="100">
        <v>36627</v>
      </c>
      <c r="B3106" s="99">
        <v>2071.219971</v>
      </c>
      <c r="C3106" s="99">
        <v>2071.219971</v>
      </c>
      <c r="D3106" s="99">
        <v>2071.219971</v>
      </c>
      <c r="E3106" s="99">
        <v>2071.219971</v>
      </c>
      <c r="F3106" s="99">
        <v>2071.219971</v>
      </c>
      <c r="G3106" s="99">
        <v>0</v>
      </c>
    </row>
    <row r="3107" spans="1:7" x14ac:dyDescent="0.2">
      <c r="A3107" s="100">
        <v>36628</v>
      </c>
      <c r="B3107" s="99">
        <v>2025.2299800000001</v>
      </c>
      <c r="C3107" s="99">
        <v>2025.2299800000001</v>
      </c>
      <c r="D3107" s="99">
        <v>2025.2299800000001</v>
      </c>
      <c r="E3107" s="99">
        <v>2025.2299800000001</v>
      </c>
      <c r="F3107" s="99">
        <v>2025.2299800000001</v>
      </c>
      <c r="G3107" s="99">
        <v>0</v>
      </c>
    </row>
    <row r="3108" spans="1:7" x14ac:dyDescent="0.2">
      <c r="A3108" s="100">
        <v>36629</v>
      </c>
      <c r="B3108" s="99">
        <v>1988.4300539999999</v>
      </c>
      <c r="C3108" s="99">
        <v>1988.4300539999999</v>
      </c>
      <c r="D3108" s="99">
        <v>1988.4300539999999</v>
      </c>
      <c r="E3108" s="99">
        <v>1988.4300539999999</v>
      </c>
      <c r="F3108" s="99">
        <v>1988.4300539999999</v>
      </c>
      <c r="G3108" s="99">
        <v>0</v>
      </c>
    </row>
    <row r="3109" spans="1:7" x14ac:dyDescent="0.2">
      <c r="A3109" s="100">
        <v>36630</v>
      </c>
      <c r="B3109" s="99">
        <v>1872.5500489999999</v>
      </c>
      <c r="C3109" s="99">
        <v>1872.5500489999999</v>
      </c>
      <c r="D3109" s="99">
        <v>1872.5500489999999</v>
      </c>
      <c r="E3109" s="99">
        <v>1872.5500489999999</v>
      </c>
      <c r="F3109" s="99">
        <v>1872.5500489999999</v>
      </c>
      <c r="G3109" s="99">
        <v>0</v>
      </c>
    </row>
    <row r="3110" spans="1:7" x14ac:dyDescent="0.2">
      <c r="A3110" s="100">
        <v>36633</v>
      </c>
      <c r="B3110" s="99">
        <v>1934.5</v>
      </c>
      <c r="C3110" s="99">
        <v>1934.5</v>
      </c>
      <c r="D3110" s="99">
        <v>1934.5</v>
      </c>
      <c r="E3110" s="99">
        <v>1934.5</v>
      </c>
      <c r="F3110" s="99">
        <v>1934.5</v>
      </c>
      <c r="G3110" s="99">
        <v>0</v>
      </c>
    </row>
    <row r="3111" spans="1:7" x14ac:dyDescent="0.2">
      <c r="A3111" s="100">
        <v>36634</v>
      </c>
      <c r="B3111" s="99">
        <v>1990.040039</v>
      </c>
      <c r="C3111" s="99">
        <v>1990.040039</v>
      </c>
      <c r="D3111" s="99">
        <v>1990.040039</v>
      </c>
      <c r="E3111" s="99">
        <v>1990.040039</v>
      </c>
      <c r="F3111" s="99">
        <v>1990.040039</v>
      </c>
      <c r="G3111" s="99">
        <v>0</v>
      </c>
    </row>
    <row r="3112" spans="1:7" x14ac:dyDescent="0.2">
      <c r="A3112" s="100">
        <v>36635</v>
      </c>
      <c r="B3112" s="99">
        <v>1970.579956</v>
      </c>
      <c r="C3112" s="99">
        <v>1970.579956</v>
      </c>
      <c r="D3112" s="99">
        <v>1970.579956</v>
      </c>
      <c r="E3112" s="99">
        <v>1970.579956</v>
      </c>
      <c r="F3112" s="99">
        <v>1970.579956</v>
      </c>
      <c r="G3112" s="99">
        <v>0</v>
      </c>
    </row>
    <row r="3113" spans="1:7" x14ac:dyDescent="0.2">
      <c r="A3113" s="100">
        <v>36636</v>
      </c>
      <c r="B3113" s="99">
        <v>1980.3599850000001</v>
      </c>
      <c r="C3113" s="99">
        <v>1980.3599850000001</v>
      </c>
      <c r="D3113" s="99">
        <v>1980.3599850000001</v>
      </c>
      <c r="E3113" s="99">
        <v>1980.3599850000001</v>
      </c>
      <c r="F3113" s="99">
        <v>1980.3599850000001</v>
      </c>
      <c r="G3113" s="99">
        <v>0</v>
      </c>
    </row>
    <row r="3114" spans="1:7" x14ac:dyDescent="0.2">
      <c r="A3114" s="100">
        <v>36640</v>
      </c>
      <c r="B3114" s="99">
        <v>1973.910034</v>
      </c>
      <c r="C3114" s="99">
        <v>1973.910034</v>
      </c>
      <c r="D3114" s="99">
        <v>1973.910034</v>
      </c>
      <c r="E3114" s="99">
        <v>1973.910034</v>
      </c>
      <c r="F3114" s="99">
        <v>1973.910034</v>
      </c>
      <c r="G3114" s="99">
        <v>0</v>
      </c>
    </row>
    <row r="3115" spans="1:7" x14ac:dyDescent="0.2">
      <c r="A3115" s="100">
        <v>36641</v>
      </c>
      <c r="B3115" s="99">
        <v>2039.599976</v>
      </c>
      <c r="C3115" s="99">
        <v>2039.599976</v>
      </c>
      <c r="D3115" s="99">
        <v>2039.599976</v>
      </c>
      <c r="E3115" s="99">
        <v>2039.599976</v>
      </c>
      <c r="F3115" s="99">
        <v>2039.599976</v>
      </c>
      <c r="G3115" s="99">
        <v>0</v>
      </c>
    </row>
    <row r="3116" spans="1:7" x14ac:dyDescent="0.2">
      <c r="A3116" s="100">
        <v>36642</v>
      </c>
      <c r="B3116" s="99">
        <v>2017.040039</v>
      </c>
      <c r="C3116" s="99">
        <v>2017.040039</v>
      </c>
      <c r="D3116" s="99">
        <v>2017.040039</v>
      </c>
      <c r="E3116" s="99">
        <v>2017.040039</v>
      </c>
      <c r="F3116" s="99">
        <v>2017.040039</v>
      </c>
      <c r="G3116" s="99">
        <v>0</v>
      </c>
    </row>
    <row r="3117" spans="1:7" x14ac:dyDescent="0.2">
      <c r="A3117" s="100">
        <v>36643</v>
      </c>
      <c r="B3117" s="99">
        <v>2022.6800539999999</v>
      </c>
      <c r="C3117" s="99">
        <v>2022.6800539999999</v>
      </c>
      <c r="D3117" s="99">
        <v>2022.6800539999999</v>
      </c>
      <c r="E3117" s="99">
        <v>2022.6800539999999</v>
      </c>
      <c r="F3117" s="99">
        <v>2022.6800539999999</v>
      </c>
      <c r="G3117" s="99">
        <v>0</v>
      </c>
    </row>
    <row r="3118" spans="1:7" x14ac:dyDescent="0.2">
      <c r="A3118" s="100">
        <v>36644</v>
      </c>
      <c r="B3118" s="99">
        <v>2005.5500489999999</v>
      </c>
      <c r="C3118" s="99">
        <v>2005.5500489999999</v>
      </c>
      <c r="D3118" s="99">
        <v>2005.5500489999999</v>
      </c>
      <c r="E3118" s="99">
        <v>2005.5500489999999</v>
      </c>
      <c r="F3118" s="99">
        <v>2005.5500489999999</v>
      </c>
      <c r="G3118" s="99">
        <v>0</v>
      </c>
    </row>
    <row r="3119" spans="1:7" x14ac:dyDescent="0.2">
      <c r="A3119" s="100">
        <v>36647</v>
      </c>
      <c r="B3119" s="99">
        <v>2027.400024</v>
      </c>
      <c r="C3119" s="99">
        <v>2027.400024</v>
      </c>
      <c r="D3119" s="99">
        <v>2027.400024</v>
      </c>
      <c r="E3119" s="99">
        <v>2027.400024</v>
      </c>
      <c r="F3119" s="99">
        <v>2027.400024</v>
      </c>
      <c r="G3119" s="99">
        <v>0</v>
      </c>
    </row>
    <row r="3120" spans="1:7" x14ac:dyDescent="0.2">
      <c r="A3120" s="100">
        <v>36648</v>
      </c>
      <c r="B3120" s="99">
        <v>1997.089966</v>
      </c>
      <c r="C3120" s="99">
        <v>1997.089966</v>
      </c>
      <c r="D3120" s="99">
        <v>1997.089966</v>
      </c>
      <c r="E3120" s="99">
        <v>1997.089966</v>
      </c>
      <c r="F3120" s="99">
        <v>1997.089966</v>
      </c>
      <c r="G3120" s="99">
        <v>0</v>
      </c>
    </row>
    <row r="3121" spans="1:7" x14ac:dyDescent="0.2">
      <c r="A3121" s="100">
        <v>36649</v>
      </c>
      <c r="B3121" s="99">
        <v>1954.2299800000001</v>
      </c>
      <c r="C3121" s="99">
        <v>1954.2299800000001</v>
      </c>
      <c r="D3121" s="99">
        <v>1954.2299800000001</v>
      </c>
      <c r="E3121" s="99">
        <v>1954.2299800000001</v>
      </c>
      <c r="F3121" s="99">
        <v>1954.2299800000001</v>
      </c>
      <c r="G3121" s="99">
        <v>0</v>
      </c>
    </row>
    <row r="3122" spans="1:7" x14ac:dyDescent="0.2">
      <c r="A3122" s="100">
        <v>36650</v>
      </c>
      <c r="B3122" s="99">
        <v>1946.650024</v>
      </c>
      <c r="C3122" s="99">
        <v>1946.650024</v>
      </c>
      <c r="D3122" s="99">
        <v>1946.650024</v>
      </c>
      <c r="E3122" s="99">
        <v>1946.650024</v>
      </c>
      <c r="F3122" s="99">
        <v>1946.650024</v>
      </c>
      <c r="G3122" s="99">
        <v>0</v>
      </c>
    </row>
    <row r="3123" spans="1:7" x14ac:dyDescent="0.2">
      <c r="A3123" s="100">
        <v>36651</v>
      </c>
      <c r="B3123" s="99">
        <v>1978.5200199999999</v>
      </c>
      <c r="C3123" s="99">
        <v>1978.5200199999999</v>
      </c>
      <c r="D3123" s="99">
        <v>1978.5200199999999</v>
      </c>
      <c r="E3123" s="99">
        <v>1978.5200199999999</v>
      </c>
      <c r="F3123" s="99">
        <v>1978.5200199999999</v>
      </c>
      <c r="G3123" s="99">
        <v>0</v>
      </c>
    </row>
    <row r="3124" spans="1:7" x14ac:dyDescent="0.2">
      <c r="A3124" s="100">
        <v>36654</v>
      </c>
      <c r="B3124" s="99">
        <v>1967.01001</v>
      </c>
      <c r="C3124" s="99">
        <v>1967.01001</v>
      </c>
      <c r="D3124" s="99">
        <v>1967.01001</v>
      </c>
      <c r="E3124" s="99">
        <v>1967.01001</v>
      </c>
      <c r="F3124" s="99">
        <v>1967.01001</v>
      </c>
      <c r="G3124" s="99">
        <v>0</v>
      </c>
    </row>
    <row r="3125" spans="1:7" x14ac:dyDescent="0.2">
      <c r="A3125" s="100">
        <v>36655</v>
      </c>
      <c r="B3125" s="99">
        <v>1950.5</v>
      </c>
      <c r="C3125" s="99">
        <v>1950.5</v>
      </c>
      <c r="D3125" s="99">
        <v>1950.5</v>
      </c>
      <c r="E3125" s="99">
        <v>1950.5</v>
      </c>
      <c r="F3125" s="99">
        <v>1950.5</v>
      </c>
      <c r="G3125" s="99">
        <v>0</v>
      </c>
    </row>
    <row r="3126" spans="1:7" x14ac:dyDescent="0.2">
      <c r="A3126" s="100">
        <v>36656</v>
      </c>
      <c r="B3126" s="99">
        <v>1910.790039</v>
      </c>
      <c r="C3126" s="99">
        <v>1910.790039</v>
      </c>
      <c r="D3126" s="99">
        <v>1910.790039</v>
      </c>
      <c r="E3126" s="99">
        <v>1910.790039</v>
      </c>
      <c r="F3126" s="99">
        <v>1910.790039</v>
      </c>
      <c r="G3126" s="99">
        <v>0</v>
      </c>
    </row>
    <row r="3127" spans="1:7" x14ac:dyDescent="0.2">
      <c r="A3127" s="100">
        <v>36657</v>
      </c>
      <c r="B3127" s="99">
        <v>1945.380005</v>
      </c>
      <c r="C3127" s="99">
        <v>1945.380005</v>
      </c>
      <c r="D3127" s="99">
        <v>1945.380005</v>
      </c>
      <c r="E3127" s="99">
        <v>1945.380005</v>
      </c>
      <c r="F3127" s="99">
        <v>1945.380005</v>
      </c>
      <c r="G3127" s="99">
        <v>0</v>
      </c>
    </row>
    <row r="3128" spans="1:7" x14ac:dyDescent="0.2">
      <c r="A3128" s="100">
        <v>36658</v>
      </c>
      <c r="B3128" s="99">
        <v>1963.589966</v>
      </c>
      <c r="C3128" s="99">
        <v>1963.589966</v>
      </c>
      <c r="D3128" s="99">
        <v>1963.589966</v>
      </c>
      <c r="E3128" s="99">
        <v>1963.589966</v>
      </c>
      <c r="F3128" s="99">
        <v>1963.589966</v>
      </c>
      <c r="G3128" s="99">
        <v>0</v>
      </c>
    </row>
    <row r="3129" spans="1:7" x14ac:dyDescent="0.2">
      <c r="A3129" s="100">
        <v>36661</v>
      </c>
      <c r="B3129" s="99">
        <v>2007.030029</v>
      </c>
      <c r="C3129" s="99">
        <v>2007.030029</v>
      </c>
      <c r="D3129" s="99">
        <v>2007.030029</v>
      </c>
      <c r="E3129" s="99">
        <v>2007.030029</v>
      </c>
      <c r="F3129" s="99">
        <v>2007.030029</v>
      </c>
      <c r="G3129" s="99">
        <v>0</v>
      </c>
    </row>
    <row r="3130" spans="1:7" x14ac:dyDescent="0.2">
      <c r="A3130" s="100">
        <v>36662</v>
      </c>
      <c r="B3130" s="99">
        <v>2025.959961</v>
      </c>
      <c r="C3130" s="99">
        <v>2025.959961</v>
      </c>
      <c r="D3130" s="99">
        <v>2025.959961</v>
      </c>
      <c r="E3130" s="99">
        <v>2025.959961</v>
      </c>
      <c r="F3130" s="99">
        <v>2025.959961</v>
      </c>
      <c r="G3130" s="99">
        <v>0</v>
      </c>
    </row>
    <row r="3131" spans="1:7" x14ac:dyDescent="0.2">
      <c r="A3131" s="100">
        <v>36663</v>
      </c>
      <c r="B3131" s="99">
        <v>2000.9399410000001</v>
      </c>
      <c r="C3131" s="99">
        <v>2000.9399410000001</v>
      </c>
      <c r="D3131" s="99">
        <v>2000.9399410000001</v>
      </c>
      <c r="E3131" s="99">
        <v>2000.9399410000001</v>
      </c>
      <c r="F3131" s="99">
        <v>2000.9399410000001</v>
      </c>
      <c r="G3131" s="99">
        <v>0</v>
      </c>
    </row>
    <row r="3132" spans="1:7" x14ac:dyDescent="0.2">
      <c r="A3132" s="100">
        <v>36664</v>
      </c>
      <c r="B3132" s="99">
        <v>1986.400024</v>
      </c>
      <c r="C3132" s="99">
        <v>1986.400024</v>
      </c>
      <c r="D3132" s="99">
        <v>1986.400024</v>
      </c>
      <c r="E3132" s="99">
        <v>1986.400024</v>
      </c>
      <c r="F3132" s="99">
        <v>1986.400024</v>
      </c>
      <c r="G3132" s="99">
        <v>0</v>
      </c>
    </row>
    <row r="3133" spans="1:7" x14ac:dyDescent="0.2">
      <c r="A3133" s="100">
        <v>36665</v>
      </c>
      <c r="B3133" s="99">
        <v>1944.650024</v>
      </c>
      <c r="C3133" s="99">
        <v>1944.650024</v>
      </c>
      <c r="D3133" s="99">
        <v>1944.650024</v>
      </c>
      <c r="E3133" s="99">
        <v>1944.650024</v>
      </c>
      <c r="F3133" s="99">
        <v>1944.650024</v>
      </c>
      <c r="G3133" s="99">
        <v>0</v>
      </c>
    </row>
    <row r="3134" spans="1:7" x14ac:dyDescent="0.2">
      <c r="A3134" s="100">
        <v>36668</v>
      </c>
      <c r="B3134" s="99">
        <v>1936.040039</v>
      </c>
      <c r="C3134" s="99">
        <v>1936.040039</v>
      </c>
      <c r="D3134" s="99">
        <v>1936.040039</v>
      </c>
      <c r="E3134" s="99">
        <v>1936.040039</v>
      </c>
      <c r="F3134" s="99">
        <v>1936.040039</v>
      </c>
      <c r="G3134" s="99">
        <v>0</v>
      </c>
    </row>
    <row r="3135" spans="1:7" x14ac:dyDescent="0.2">
      <c r="A3135" s="100">
        <v>36669</v>
      </c>
      <c r="B3135" s="99">
        <v>1898.9399410000001</v>
      </c>
      <c r="C3135" s="99">
        <v>1898.9399410000001</v>
      </c>
      <c r="D3135" s="99">
        <v>1898.9399410000001</v>
      </c>
      <c r="E3135" s="99">
        <v>1898.9399410000001</v>
      </c>
      <c r="F3135" s="99">
        <v>1898.9399410000001</v>
      </c>
      <c r="G3135" s="99">
        <v>0</v>
      </c>
    </row>
    <row r="3136" spans="1:7" x14ac:dyDescent="0.2">
      <c r="A3136" s="100">
        <v>36670</v>
      </c>
      <c r="B3136" s="99">
        <v>1933.849976</v>
      </c>
      <c r="C3136" s="99">
        <v>1933.849976</v>
      </c>
      <c r="D3136" s="99">
        <v>1933.849976</v>
      </c>
      <c r="E3136" s="99">
        <v>1933.849976</v>
      </c>
      <c r="F3136" s="99">
        <v>1933.849976</v>
      </c>
      <c r="G3136" s="99">
        <v>0</v>
      </c>
    </row>
    <row r="3137" spans="1:7" x14ac:dyDescent="0.2">
      <c r="A3137" s="100">
        <v>36671</v>
      </c>
      <c r="B3137" s="99">
        <v>1909.670044</v>
      </c>
      <c r="C3137" s="99">
        <v>1909.670044</v>
      </c>
      <c r="D3137" s="99">
        <v>1909.670044</v>
      </c>
      <c r="E3137" s="99">
        <v>1909.670044</v>
      </c>
      <c r="F3137" s="99">
        <v>1909.670044</v>
      </c>
      <c r="G3137" s="99">
        <v>0</v>
      </c>
    </row>
    <row r="3138" spans="1:7" x14ac:dyDescent="0.2">
      <c r="A3138" s="100">
        <v>36672</v>
      </c>
      <c r="B3138" s="99">
        <v>1904.9799800000001</v>
      </c>
      <c r="C3138" s="99">
        <v>1904.9799800000001</v>
      </c>
      <c r="D3138" s="99">
        <v>1904.9799800000001</v>
      </c>
      <c r="E3138" s="99">
        <v>1904.9799800000001</v>
      </c>
      <c r="F3138" s="99">
        <v>1904.9799800000001</v>
      </c>
      <c r="G3138" s="99">
        <v>0</v>
      </c>
    </row>
    <row r="3139" spans="1:7" x14ac:dyDescent="0.2">
      <c r="A3139" s="100">
        <v>36676</v>
      </c>
      <c r="B3139" s="99">
        <v>1966.589966</v>
      </c>
      <c r="C3139" s="99">
        <v>1966.589966</v>
      </c>
      <c r="D3139" s="99">
        <v>1966.589966</v>
      </c>
      <c r="E3139" s="99">
        <v>1966.589966</v>
      </c>
      <c r="F3139" s="99">
        <v>1966.589966</v>
      </c>
      <c r="G3139" s="99">
        <v>0</v>
      </c>
    </row>
    <row r="3140" spans="1:7" x14ac:dyDescent="0.2">
      <c r="A3140" s="100">
        <v>36677</v>
      </c>
      <c r="B3140" s="99">
        <v>1964.400024</v>
      </c>
      <c r="C3140" s="99">
        <v>1964.400024</v>
      </c>
      <c r="D3140" s="99">
        <v>1964.400024</v>
      </c>
      <c r="E3140" s="99">
        <v>1964.400024</v>
      </c>
      <c r="F3140" s="99">
        <v>1964.400024</v>
      </c>
      <c r="G3140" s="99">
        <v>0</v>
      </c>
    </row>
    <row r="3141" spans="1:7" x14ac:dyDescent="0.2">
      <c r="A3141" s="100">
        <v>36678</v>
      </c>
      <c r="B3141" s="99">
        <v>2003.4499510000001</v>
      </c>
      <c r="C3141" s="99">
        <v>2003.4499510000001</v>
      </c>
      <c r="D3141" s="99">
        <v>2003.4499510000001</v>
      </c>
      <c r="E3141" s="99">
        <v>2003.4499510000001</v>
      </c>
      <c r="F3141" s="99">
        <v>2003.4499510000001</v>
      </c>
      <c r="G3141" s="99">
        <v>0</v>
      </c>
    </row>
    <row r="3142" spans="1:7" x14ac:dyDescent="0.2">
      <c r="A3142" s="100">
        <v>36679</v>
      </c>
      <c r="B3142" s="99">
        <v>2042.790039</v>
      </c>
      <c r="C3142" s="99">
        <v>2042.790039</v>
      </c>
      <c r="D3142" s="99">
        <v>2042.790039</v>
      </c>
      <c r="E3142" s="99">
        <v>2042.790039</v>
      </c>
      <c r="F3142" s="99">
        <v>2042.790039</v>
      </c>
      <c r="G3142" s="99">
        <v>0</v>
      </c>
    </row>
    <row r="3143" spans="1:7" x14ac:dyDescent="0.2">
      <c r="A3143" s="100">
        <v>36682</v>
      </c>
      <c r="B3143" s="99">
        <v>2029.5</v>
      </c>
      <c r="C3143" s="99">
        <v>2029.5</v>
      </c>
      <c r="D3143" s="99">
        <v>2029.5</v>
      </c>
      <c r="E3143" s="99">
        <v>2029.5</v>
      </c>
      <c r="F3143" s="99">
        <v>2029.5</v>
      </c>
      <c r="G3143" s="99">
        <v>0</v>
      </c>
    </row>
    <row r="3144" spans="1:7" x14ac:dyDescent="0.2">
      <c r="A3144" s="100">
        <v>36683</v>
      </c>
      <c r="B3144" s="99">
        <v>2015.9799800000001</v>
      </c>
      <c r="C3144" s="99">
        <v>2015.9799800000001</v>
      </c>
      <c r="D3144" s="99">
        <v>2015.9799800000001</v>
      </c>
      <c r="E3144" s="99">
        <v>2015.9799800000001</v>
      </c>
      <c r="F3144" s="99">
        <v>2015.9799800000001</v>
      </c>
      <c r="G3144" s="99">
        <v>0</v>
      </c>
    </row>
    <row r="3145" spans="1:7" x14ac:dyDescent="0.2">
      <c r="A3145" s="100">
        <v>36684</v>
      </c>
      <c r="B3145" s="99">
        <v>2034.910034</v>
      </c>
      <c r="C3145" s="99">
        <v>2034.910034</v>
      </c>
      <c r="D3145" s="99">
        <v>2034.910034</v>
      </c>
      <c r="E3145" s="99">
        <v>2034.910034</v>
      </c>
      <c r="F3145" s="99">
        <v>2034.910034</v>
      </c>
      <c r="G3145" s="99">
        <v>0</v>
      </c>
    </row>
    <row r="3146" spans="1:7" x14ac:dyDescent="0.2">
      <c r="A3146" s="100">
        <v>36685</v>
      </c>
      <c r="B3146" s="99">
        <v>2021.5600589999999</v>
      </c>
      <c r="C3146" s="99">
        <v>2021.5600589999999</v>
      </c>
      <c r="D3146" s="99">
        <v>2021.5600589999999</v>
      </c>
      <c r="E3146" s="99">
        <v>2021.5600589999999</v>
      </c>
      <c r="F3146" s="99">
        <v>2021.5600589999999</v>
      </c>
      <c r="G3146" s="99">
        <v>0</v>
      </c>
    </row>
    <row r="3147" spans="1:7" x14ac:dyDescent="0.2">
      <c r="A3147" s="100">
        <v>36686</v>
      </c>
      <c r="B3147" s="99">
        <v>2015.030029</v>
      </c>
      <c r="C3147" s="99">
        <v>2015.030029</v>
      </c>
      <c r="D3147" s="99">
        <v>2015.030029</v>
      </c>
      <c r="E3147" s="99">
        <v>2015.030029</v>
      </c>
      <c r="F3147" s="99">
        <v>2015.030029</v>
      </c>
      <c r="G3147" s="99">
        <v>0</v>
      </c>
    </row>
    <row r="3148" spans="1:7" x14ac:dyDescent="0.2">
      <c r="A3148" s="100">
        <v>36689</v>
      </c>
      <c r="B3148" s="99">
        <v>1999.920044</v>
      </c>
      <c r="C3148" s="99">
        <v>1999.920044</v>
      </c>
      <c r="D3148" s="99">
        <v>1999.920044</v>
      </c>
      <c r="E3148" s="99">
        <v>1999.920044</v>
      </c>
      <c r="F3148" s="99">
        <v>1999.920044</v>
      </c>
      <c r="G3148" s="99">
        <v>0</v>
      </c>
    </row>
    <row r="3149" spans="1:7" x14ac:dyDescent="0.2">
      <c r="A3149" s="100">
        <v>36690</v>
      </c>
      <c r="B3149" s="99">
        <v>2032.579956</v>
      </c>
      <c r="C3149" s="99">
        <v>2032.579956</v>
      </c>
      <c r="D3149" s="99">
        <v>2032.579956</v>
      </c>
      <c r="E3149" s="99">
        <v>2032.579956</v>
      </c>
      <c r="F3149" s="99">
        <v>2032.579956</v>
      </c>
      <c r="G3149" s="99">
        <v>0</v>
      </c>
    </row>
    <row r="3150" spans="1:7" x14ac:dyDescent="0.2">
      <c r="A3150" s="100">
        <v>36691</v>
      </c>
      <c r="B3150" s="99">
        <v>2034.1899410000001</v>
      </c>
      <c r="C3150" s="99">
        <v>2034.1899410000001</v>
      </c>
      <c r="D3150" s="99">
        <v>2034.1899410000001</v>
      </c>
      <c r="E3150" s="99">
        <v>2034.1899410000001</v>
      </c>
      <c r="F3150" s="99">
        <v>2034.1899410000001</v>
      </c>
      <c r="G3150" s="99">
        <v>0</v>
      </c>
    </row>
    <row r="3151" spans="1:7" x14ac:dyDescent="0.2">
      <c r="A3151" s="100">
        <v>36692</v>
      </c>
      <c r="B3151" s="99">
        <v>2045.5200199999999</v>
      </c>
      <c r="C3151" s="99">
        <v>2045.5200199999999</v>
      </c>
      <c r="D3151" s="99">
        <v>2045.5200199999999</v>
      </c>
      <c r="E3151" s="99">
        <v>2045.5200199999999</v>
      </c>
      <c r="F3151" s="99">
        <v>2045.5200199999999</v>
      </c>
      <c r="G3151" s="99">
        <v>0</v>
      </c>
    </row>
    <row r="3152" spans="1:7" x14ac:dyDescent="0.2">
      <c r="A3152" s="100">
        <v>36693</v>
      </c>
      <c r="B3152" s="99">
        <v>2026</v>
      </c>
      <c r="C3152" s="99">
        <v>2026</v>
      </c>
      <c r="D3152" s="99">
        <v>2026</v>
      </c>
      <c r="E3152" s="99">
        <v>2026</v>
      </c>
      <c r="F3152" s="99">
        <v>2026</v>
      </c>
      <c r="G3152" s="99">
        <v>0</v>
      </c>
    </row>
    <row r="3153" spans="1:7" x14ac:dyDescent="0.2">
      <c r="A3153" s="100">
        <v>36696</v>
      </c>
      <c r="B3153" s="99">
        <v>2055.8400879999999</v>
      </c>
      <c r="C3153" s="99">
        <v>2055.8400879999999</v>
      </c>
      <c r="D3153" s="99">
        <v>2055.8400879999999</v>
      </c>
      <c r="E3153" s="99">
        <v>2055.8400879999999</v>
      </c>
      <c r="F3153" s="99">
        <v>2055.8400879999999</v>
      </c>
      <c r="G3153" s="99">
        <v>0</v>
      </c>
    </row>
    <row r="3154" spans="1:7" x14ac:dyDescent="0.2">
      <c r="A3154" s="100">
        <v>36697</v>
      </c>
      <c r="B3154" s="99">
        <v>2041.9399410000001</v>
      </c>
      <c r="C3154" s="99">
        <v>2041.9399410000001</v>
      </c>
      <c r="D3154" s="99">
        <v>2041.9399410000001</v>
      </c>
      <c r="E3154" s="99">
        <v>2041.9399410000001</v>
      </c>
      <c r="F3154" s="99">
        <v>2041.9399410000001</v>
      </c>
      <c r="G3154" s="99">
        <v>0</v>
      </c>
    </row>
    <row r="3155" spans="1:7" x14ac:dyDescent="0.2">
      <c r="A3155" s="100">
        <v>36698</v>
      </c>
      <c r="B3155" s="99">
        <v>2046.349976</v>
      </c>
      <c r="C3155" s="99">
        <v>2046.349976</v>
      </c>
      <c r="D3155" s="99">
        <v>2046.349976</v>
      </c>
      <c r="E3155" s="99">
        <v>2046.349976</v>
      </c>
      <c r="F3155" s="99">
        <v>2046.349976</v>
      </c>
      <c r="G3155" s="99">
        <v>0</v>
      </c>
    </row>
    <row r="3156" spans="1:7" x14ac:dyDescent="0.2">
      <c r="A3156" s="100">
        <v>36699</v>
      </c>
      <c r="B3156" s="99">
        <v>2009.130005</v>
      </c>
      <c r="C3156" s="99">
        <v>2009.130005</v>
      </c>
      <c r="D3156" s="99">
        <v>2009.130005</v>
      </c>
      <c r="E3156" s="99">
        <v>2009.130005</v>
      </c>
      <c r="F3156" s="99">
        <v>2009.130005</v>
      </c>
      <c r="G3156" s="99">
        <v>0</v>
      </c>
    </row>
    <row r="3157" spans="1:7" x14ac:dyDescent="0.2">
      <c r="A3157" s="100">
        <v>36700</v>
      </c>
      <c r="B3157" s="99">
        <v>1994.329956</v>
      </c>
      <c r="C3157" s="99">
        <v>1994.329956</v>
      </c>
      <c r="D3157" s="99">
        <v>1994.329956</v>
      </c>
      <c r="E3157" s="99">
        <v>1994.329956</v>
      </c>
      <c r="F3157" s="99">
        <v>1994.329956</v>
      </c>
      <c r="G3157" s="99">
        <v>0</v>
      </c>
    </row>
    <row r="3158" spans="1:7" x14ac:dyDescent="0.2">
      <c r="A3158" s="100">
        <v>36703</v>
      </c>
      <c r="B3158" s="99">
        <v>2013.469971</v>
      </c>
      <c r="C3158" s="99">
        <v>2013.469971</v>
      </c>
      <c r="D3158" s="99">
        <v>2013.469971</v>
      </c>
      <c r="E3158" s="99">
        <v>2013.469971</v>
      </c>
      <c r="F3158" s="99">
        <v>2013.469971</v>
      </c>
      <c r="G3158" s="99">
        <v>0</v>
      </c>
    </row>
    <row r="3159" spans="1:7" x14ac:dyDescent="0.2">
      <c r="A3159" s="100">
        <v>36704</v>
      </c>
      <c r="B3159" s="99">
        <v>2006.880005</v>
      </c>
      <c r="C3159" s="99">
        <v>2006.880005</v>
      </c>
      <c r="D3159" s="99">
        <v>2006.880005</v>
      </c>
      <c r="E3159" s="99">
        <v>2006.880005</v>
      </c>
      <c r="F3159" s="99">
        <v>2006.880005</v>
      </c>
      <c r="G3159" s="99">
        <v>0</v>
      </c>
    </row>
    <row r="3160" spans="1:7" x14ac:dyDescent="0.2">
      <c r="A3160" s="100">
        <v>36705</v>
      </c>
      <c r="B3160" s="99">
        <v>2013.079956</v>
      </c>
      <c r="C3160" s="99">
        <v>2013.079956</v>
      </c>
      <c r="D3160" s="99">
        <v>2013.079956</v>
      </c>
      <c r="E3160" s="99">
        <v>2013.079956</v>
      </c>
      <c r="F3160" s="99">
        <v>2013.079956</v>
      </c>
      <c r="G3160" s="99">
        <v>0</v>
      </c>
    </row>
    <row r="3161" spans="1:7" x14ac:dyDescent="0.2">
      <c r="A3161" s="100">
        <v>36706</v>
      </c>
      <c r="B3161" s="99">
        <v>1995.8900149999999</v>
      </c>
      <c r="C3161" s="99">
        <v>1995.8900149999999</v>
      </c>
      <c r="D3161" s="99">
        <v>1995.8900149999999</v>
      </c>
      <c r="E3161" s="99">
        <v>1995.8900149999999</v>
      </c>
      <c r="F3161" s="99">
        <v>1995.8900149999999</v>
      </c>
      <c r="G3161" s="99">
        <v>0</v>
      </c>
    </row>
    <row r="3162" spans="1:7" x14ac:dyDescent="0.2">
      <c r="A3162" s="100">
        <v>36707</v>
      </c>
      <c r="B3162" s="99">
        <v>2012.829956</v>
      </c>
      <c r="C3162" s="99">
        <v>2012.829956</v>
      </c>
      <c r="D3162" s="99">
        <v>2012.829956</v>
      </c>
      <c r="E3162" s="99">
        <v>2012.829956</v>
      </c>
      <c r="F3162" s="99">
        <v>2012.829956</v>
      </c>
      <c r="G3162" s="99">
        <v>0</v>
      </c>
    </row>
    <row r="3163" spans="1:7" x14ac:dyDescent="0.2">
      <c r="A3163" s="100">
        <v>36710</v>
      </c>
      <c r="B3163" s="99">
        <v>2033.579956</v>
      </c>
      <c r="C3163" s="99">
        <v>2033.579956</v>
      </c>
      <c r="D3163" s="99">
        <v>2033.579956</v>
      </c>
      <c r="E3163" s="99">
        <v>2033.579956</v>
      </c>
      <c r="F3163" s="99">
        <v>2033.579956</v>
      </c>
      <c r="G3163" s="99">
        <v>0</v>
      </c>
    </row>
    <row r="3164" spans="1:7" x14ac:dyDescent="0.2">
      <c r="A3164" s="100">
        <v>36712</v>
      </c>
      <c r="B3164" s="99">
        <v>2001.709961</v>
      </c>
      <c r="C3164" s="99">
        <v>2001.709961</v>
      </c>
      <c r="D3164" s="99">
        <v>2001.709961</v>
      </c>
      <c r="E3164" s="99">
        <v>2001.709961</v>
      </c>
      <c r="F3164" s="99">
        <v>2001.709961</v>
      </c>
      <c r="G3164" s="99">
        <v>0</v>
      </c>
    </row>
    <row r="3165" spans="1:7" x14ac:dyDescent="0.2">
      <c r="A3165" s="100">
        <v>36713</v>
      </c>
      <c r="B3165" s="99">
        <v>2016.410034</v>
      </c>
      <c r="C3165" s="99">
        <v>2016.410034</v>
      </c>
      <c r="D3165" s="99">
        <v>2016.410034</v>
      </c>
      <c r="E3165" s="99">
        <v>2016.410034</v>
      </c>
      <c r="F3165" s="99">
        <v>2016.410034</v>
      </c>
      <c r="G3165" s="99">
        <v>0</v>
      </c>
    </row>
    <row r="3166" spans="1:7" x14ac:dyDescent="0.2">
      <c r="A3166" s="100">
        <v>36714</v>
      </c>
      <c r="B3166" s="99">
        <v>2047.1899410000001</v>
      </c>
      <c r="C3166" s="99">
        <v>2047.1899410000001</v>
      </c>
      <c r="D3166" s="99">
        <v>2047.1899410000001</v>
      </c>
      <c r="E3166" s="99">
        <v>2047.1899410000001</v>
      </c>
      <c r="F3166" s="99">
        <v>2047.1899410000001</v>
      </c>
      <c r="G3166" s="99">
        <v>0</v>
      </c>
    </row>
    <row r="3167" spans="1:7" x14ac:dyDescent="0.2">
      <c r="A3167" s="100">
        <v>36717</v>
      </c>
      <c r="B3167" s="99">
        <v>2042.650024</v>
      </c>
      <c r="C3167" s="99">
        <v>2042.650024</v>
      </c>
      <c r="D3167" s="99">
        <v>2042.650024</v>
      </c>
      <c r="E3167" s="99">
        <v>2042.650024</v>
      </c>
      <c r="F3167" s="99">
        <v>2042.650024</v>
      </c>
      <c r="G3167" s="99">
        <v>0</v>
      </c>
    </row>
    <row r="3168" spans="1:7" x14ac:dyDescent="0.2">
      <c r="A3168" s="100">
        <v>36718</v>
      </c>
      <c r="B3168" s="99">
        <v>2049.98999</v>
      </c>
      <c r="C3168" s="99">
        <v>2049.98999</v>
      </c>
      <c r="D3168" s="99">
        <v>2049.98999</v>
      </c>
      <c r="E3168" s="99">
        <v>2049.98999</v>
      </c>
      <c r="F3168" s="99">
        <v>2049.98999</v>
      </c>
      <c r="G3168" s="99">
        <v>0</v>
      </c>
    </row>
    <row r="3169" spans="1:7" x14ac:dyDescent="0.2">
      <c r="A3169" s="100">
        <v>36719</v>
      </c>
      <c r="B3169" s="99">
        <v>2066.790039</v>
      </c>
      <c r="C3169" s="99">
        <v>2066.790039</v>
      </c>
      <c r="D3169" s="99">
        <v>2066.790039</v>
      </c>
      <c r="E3169" s="99">
        <v>2066.790039</v>
      </c>
      <c r="F3169" s="99">
        <v>2066.790039</v>
      </c>
      <c r="G3169" s="99">
        <v>0</v>
      </c>
    </row>
    <row r="3170" spans="1:7" x14ac:dyDescent="0.2">
      <c r="A3170" s="100">
        <v>36720</v>
      </c>
      <c r="B3170" s="99">
        <v>2070.860107</v>
      </c>
      <c r="C3170" s="99">
        <v>2070.860107</v>
      </c>
      <c r="D3170" s="99">
        <v>2070.860107</v>
      </c>
      <c r="E3170" s="99">
        <v>2070.860107</v>
      </c>
      <c r="F3170" s="99">
        <v>2070.860107</v>
      </c>
      <c r="G3170" s="99">
        <v>0</v>
      </c>
    </row>
    <row r="3171" spans="1:7" x14ac:dyDescent="0.2">
      <c r="A3171" s="100">
        <v>36721</v>
      </c>
      <c r="B3171" s="99">
        <v>2090.4399410000001</v>
      </c>
      <c r="C3171" s="99">
        <v>2090.4399410000001</v>
      </c>
      <c r="D3171" s="99">
        <v>2090.4399410000001</v>
      </c>
      <c r="E3171" s="99">
        <v>2090.4399410000001</v>
      </c>
      <c r="F3171" s="99">
        <v>2090.4399410000001</v>
      </c>
      <c r="G3171" s="99">
        <v>0</v>
      </c>
    </row>
    <row r="3172" spans="1:7" x14ac:dyDescent="0.2">
      <c r="A3172" s="100">
        <v>36724</v>
      </c>
      <c r="B3172" s="99">
        <v>2091.139893</v>
      </c>
      <c r="C3172" s="99">
        <v>2091.139893</v>
      </c>
      <c r="D3172" s="99">
        <v>2091.139893</v>
      </c>
      <c r="E3172" s="99">
        <v>2091.139893</v>
      </c>
      <c r="F3172" s="99">
        <v>2091.139893</v>
      </c>
      <c r="G3172" s="99">
        <v>0</v>
      </c>
    </row>
    <row r="3173" spans="1:7" x14ac:dyDescent="0.2">
      <c r="A3173" s="100">
        <v>36725</v>
      </c>
      <c r="B3173" s="99">
        <v>2067.969971</v>
      </c>
      <c r="C3173" s="99">
        <v>2067.969971</v>
      </c>
      <c r="D3173" s="99">
        <v>2067.969971</v>
      </c>
      <c r="E3173" s="99">
        <v>2067.969971</v>
      </c>
      <c r="F3173" s="99">
        <v>2067.969971</v>
      </c>
      <c r="G3173" s="99">
        <v>0</v>
      </c>
    </row>
    <row r="3174" spans="1:7" x14ac:dyDescent="0.2">
      <c r="A3174" s="100">
        <v>36726</v>
      </c>
      <c r="B3174" s="99">
        <v>2051.76001</v>
      </c>
      <c r="C3174" s="99">
        <v>2051.76001</v>
      </c>
      <c r="D3174" s="99">
        <v>2051.76001</v>
      </c>
      <c r="E3174" s="99">
        <v>2051.76001</v>
      </c>
      <c r="F3174" s="99">
        <v>2051.76001</v>
      </c>
      <c r="G3174" s="99">
        <v>0</v>
      </c>
    </row>
    <row r="3175" spans="1:7" x14ac:dyDescent="0.2">
      <c r="A3175" s="100">
        <v>36727</v>
      </c>
      <c r="B3175" s="99">
        <v>2070.610107</v>
      </c>
      <c r="C3175" s="99">
        <v>2070.610107</v>
      </c>
      <c r="D3175" s="99">
        <v>2070.610107</v>
      </c>
      <c r="E3175" s="99">
        <v>2070.610107</v>
      </c>
      <c r="F3175" s="99">
        <v>2070.610107</v>
      </c>
      <c r="G3175" s="99">
        <v>0</v>
      </c>
    </row>
    <row r="3176" spans="1:7" x14ac:dyDescent="0.2">
      <c r="A3176" s="100">
        <v>36728</v>
      </c>
      <c r="B3176" s="99">
        <v>2049.3100589999999</v>
      </c>
      <c r="C3176" s="99">
        <v>2049.3100589999999</v>
      </c>
      <c r="D3176" s="99">
        <v>2049.3100589999999</v>
      </c>
      <c r="E3176" s="99">
        <v>2049.3100589999999</v>
      </c>
      <c r="F3176" s="99">
        <v>2049.3100589999999</v>
      </c>
      <c r="G3176" s="99">
        <v>0</v>
      </c>
    </row>
    <row r="3177" spans="1:7" x14ac:dyDescent="0.2">
      <c r="A3177" s="100">
        <v>36731</v>
      </c>
      <c r="B3177" s="99">
        <v>2027.410034</v>
      </c>
      <c r="C3177" s="99">
        <v>2027.410034</v>
      </c>
      <c r="D3177" s="99">
        <v>2027.410034</v>
      </c>
      <c r="E3177" s="99">
        <v>2027.410034</v>
      </c>
      <c r="F3177" s="99">
        <v>2027.410034</v>
      </c>
      <c r="G3177" s="99">
        <v>0</v>
      </c>
    </row>
    <row r="3178" spans="1:7" x14ac:dyDescent="0.2">
      <c r="A3178" s="100">
        <v>36732</v>
      </c>
      <c r="B3178" s="99">
        <v>2041.51001</v>
      </c>
      <c r="C3178" s="99">
        <v>2041.51001</v>
      </c>
      <c r="D3178" s="99">
        <v>2041.51001</v>
      </c>
      <c r="E3178" s="99">
        <v>2041.51001</v>
      </c>
      <c r="F3178" s="99">
        <v>2041.51001</v>
      </c>
      <c r="G3178" s="99">
        <v>0</v>
      </c>
    </row>
    <row r="3179" spans="1:7" x14ac:dyDescent="0.2">
      <c r="A3179" s="100">
        <v>36733</v>
      </c>
      <c r="B3179" s="99">
        <v>2011.01001</v>
      </c>
      <c r="C3179" s="99">
        <v>2011.01001</v>
      </c>
      <c r="D3179" s="99">
        <v>2011.01001</v>
      </c>
      <c r="E3179" s="99">
        <v>2011.01001</v>
      </c>
      <c r="F3179" s="99">
        <v>2011.01001</v>
      </c>
      <c r="G3179" s="99">
        <v>0</v>
      </c>
    </row>
    <row r="3180" spans="1:7" x14ac:dyDescent="0.2">
      <c r="A3180" s="100">
        <v>36734</v>
      </c>
      <c r="B3180" s="99">
        <v>2007.290039</v>
      </c>
      <c r="C3180" s="99">
        <v>2007.290039</v>
      </c>
      <c r="D3180" s="99">
        <v>2007.290039</v>
      </c>
      <c r="E3180" s="99">
        <v>2007.290039</v>
      </c>
      <c r="F3180" s="99">
        <v>2007.290039</v>
      </c>
      <c r="G3180" s="99">
        <v>0</v>
      </c>
    </row>
    <row r="3181" spans="1:7" x14ac:dyDescent="0.2">
      <c r="A3181" s="100">
        <v>36735</v>
      </c>
      <c r="B3181" s="99">
        <v>1966.1999510000001</v>
      </c>
      <c r="C3181" s="99">
        <v>1966.1999510000001</v>
      </c>
      <c r="D3181" s="99">
        <v>1966.1999510000001</v>
      </c>
      <c r="E3181" s="99">
        <v>1966.1999510000001</v>
      </c>
      <c r="F3181" s="99">
        <v>1966.1999510000001</v>
      </c>
      <c r="G3181" s="99">
        <v>0</v>
      </c>
    </row>
    <row r="3182" spans="1:7" x14ac:dyDescent="0.2">
      <c r="A3182" s="100">
        <v>36738</v>
      </c>
      <c r="B3182" s="99">
        <v>1981.3599850000001</v>
      </c>
      <c r="C3182" s="99">
        <v>1981.3599850000001</v>
      </c>
      <c r="D3182" s="99">
        <v>1981.3599850000001</v>
      </c>
      <c r="E3182" s="99">
        <v>1981.3599850000001</v>
      </c>
      <c r="F3182" s="99">
        <v>1981.3599850000001</v>
      </c>
      <c r="G3182" s="99">
        <v>0</v>
      </c>
    </row>
    <row r="3183" spans="1:7" x14ac:dyDescent="0.2">
      <c r="A3183" s="100">
        <v>36739</v>
      </c>
      <c r="B3183" s="99">
        <v>1991.4300539999999</v>
      </c>
      <c r="C3183" s="99">
        <v>1991.4300539999999</v>
      </c>
      <c r="D3183" s="99">
        <v>1991.4300539999999</v>
      </c>
      <c r="E3183" s="99">
        <v>1991.4300539999999</v>
      </c>
      <c r="F3183" s="99">
        <v>1991.4300539999999</v>
      </c>
      <c r="G3183" s="99">
        <v>0</v>
      </c>
    </row>
    <row r="3184" spans="1:7" x14ac:dyDescent="0.2">
      <c r="A3184" s="100">
        <v>36740</v>
      </c>
      <c r="B3184" s="99">
        <v>1992.410034</v>
      </c>
      <c r="C3184" s="99">
        <v>1992.410034</v>
      </c>
      <c r="D3184" s="99">
        <v>1992.410034</v>
      </c>
      <c r="E3184" s="99">
        <v>1992.410034</v>
      </c>
      <c r="F3184" s="99">
        <v>1992.410034</v>
      </c>
      <c r="G3184" s="99">
        <v>0</v>
      </c>
    </row>
    <row r="3185" spans="1:7" x14ac:dyDescent="0.2">
      <c r="A3185" s="100">
        <v>36741</v>
      </c>
      <c r="B3185" s="99">
        <v>2011.8000489999999</v>
      </c>
      <c r="C3185" s="99">
        <v>2011.8000489999999</v>
      </c>
      <c r="D3185" s="99">
        <v>2011.8000489999999</v>
      </c>
      <c r="E3185" s="99">
        <v>2011.8000489999999</v>
      </c>
      <c r="F3185" s="99">
        <v>2011.8000489999999</v>
      </c>
      <c r="G3185" s="99">
        <v>0</v>
      </c>
    </row>
    <row r="3186" spans="1:7" x14ac:dyDescent="0.2">
      <c r="A3186" s="100">
        <v>36742</v>
      </c>
      <c r="B3186" s="99">
        <v>2026.400024</v>
      </c>
      <c r="C3186" s="99">
        <v>2026.400024</v>
      </c>
      <c r="D3186" s="99">
        <v>2026.400024</v>
      </c>
      <c r="E3186" s="99">
        <v>2026.400024</v>
      </c>
      <c r="F3186" s="99">
        <v>2026.400024</v>
      </c>
      <c r="G3186" s="99">
        <v>0</v>
      </c>
    </row>
    <row r="3187" spans="1:7" x14ac:dyDescent="0.2">
      <c r="A3187" s="100">
        <v>36745</v>
      </c>
      <c r="B3187" s="99">
        <v>2049.139893</v>
      </c>
      <c r="C3187" s="99">
        <v>2049.139893</v>
      </c>
      <c r="D3187" s="99">
        <v>2049.139893</v>
      </c>
      <c r="E3187" s="99">
        <v>2049.139893</v>
      </c>
      <c r="F3187" s="99">
        <v>2049.139893</v>
      </c>
      <c r="G3187" s="99">
        <v>0</v>
      </c>
    </row>
    <row r="3188" spans="1:7" x14ac:dyDescent="0.2">
      <c r="A3188" s="100">
        <v>36746</v>
      </c>
      <c r="B3188" s="99">
        <v>2054.1201169999999</v>
      </c>
      <c r="C3188" s="99">
        <v>2054.1201169999999</v>
      </c>
      <c r="D3188" s="99">
        <v>2054.1201169999999</v>
      </c>
      <c r="E3188" s="99">
        <v>2054.1201169999999</v>
      </c>
      <c r="F3188" s="99">
        <v>2054.1201169999999</v>
      </c>
      <c r="G3188" s="99">
        <v>0</v>
      </c>
    </row>
    <row r="3189" spans="1:7" x14ac:dyDescent="0.2">
      <c r="A3189" s="100">
        <v>36747</v>
      </c>
      <c r="B3189" s="99">
        <v>2040.5500489999999</v>
      </c>
      <c r="C3189" s="99">
        <v>2040.5500489999999</v>
      </c>
      <c r="D3189" s="99">
        <v>2040.5500489999999</v>
      </c>
      <c r="E3189" s="99">
        <v>2040.5500489999999</v>
      </c>
      <c r="F3189" s="99">
        <v>2040.5500489999999</v>
      </c>
      <c r="G3189" s="99">
        <v>0</v>
      </c>
    </row>
    <row r="3190" spans="1:7" x14ac:dyDescent="0.2">
      <c r="A3190" s="100">
        <v>36748</v>
      </c>
      <c r="B3190" s="99">
        <v>2023.329956</v>
      </c>
      <c r="C3190" s="99">
        <v>2023.329956</v>
      </c>
      <c r="D3190" s="99">
        <v>2023.329956</v>
      </c>
      <c r="E3190" s="99">
        <v>2023.329956</v>
      </c>
      <c r="F3190" s="99">
        <v>2023.329956</v>
      </c>
      <c r="G3190" s="99">
        <v>0</v>
      </c>
    </row>
    <row r="3191" spans="1:7" x14ac:dyDescent="0.2">
      <c r="A3191" s="100">
        <v>36749</v>
      </c>
      <c r="B3191" s="99">
        <v>2039.51001</v>
      </c>
      <c r="C3191" s="99">
        <v>2039.51001</v>
      </c>
      <c r="D3191" s="99">
        <v>2039.51001</v>
      </c>
      <c r="E3191" s="99">
        <v>2039.51001</v>
      </c>
      <c r="F3191" s="99">
        <v>2039.51001</v>
      </c>
      <c r="G3191" s="99">
        <v>0</v>
      </c>
    </row>
    <row r="3192" spans="1:7" x14ac:dyDescent="0.2">
      <c r="A3192" s="100">
        <v>36752</v>
      </c>
      <c r="B3192" s="99">
        <v>2066.8999020000001</v>
      </c>
      <c r="C3192" s="99">
        <v>2066.8999020000001</v>
      </c>
      <c r="D3192" s="99">
        <v>2066.8999020000001</v>
      </c>
      <c r="E3192" s="99">
        <v>2066.8999020000001</v>
      </c>
      <c r="F3192" s="99">
        <v>2066.8999020000001</v>
      </c>
      <c r="G3192" s="99">
        <v>0</v>
      </c>
    </row>
    <row r="3193" spans="1:7" x14ac:dyDescent="0.2">
      <c r="A3193" s="100">
        <v>36753</v>
      </c>
      <c r="B3193" s="99">
        <v>2057.030029</v>
      </c>
      <c r="C3193" s="99">
        <v>2057.030029</v>
      </c>
      <c r="D3193" s="99">
        <v>2057.030029</v>
      </c>
      <c r="E3193" s="99">
        <v>2057.030029</v>
      </c>
      <c r="F3193" s="99">
        <v>2057.030029</v>
      </c>
      <c r="G3193" s="99">
        <v>0</v>
      </c>
    </row>
    <row r="3194" spans="1:7" x14ac:dyDescent="0.2">
      <c r="A3194" s="100">
        <v>36754</v>
      </c>
      <c r="B3194" s="99">
        <v>2050.929932</v>
      </c>
      <c r="C3194" s="99">
        <v>2050.929932</v>
      </c>
      <c r="D3194" s="99">
        <v>2050.929932</v>
      </c>
      <c r="E3194" s="99">
        <v>2050.929932</v>
      </c>
      <c r="F3194" s="99">
        <v>2050.929932</v>
      </c>
      <c r="G3194" s="99">
        <v>0</v>
      </c>
    </row>
    <row r="3195" spans="1:7" x14ac:dyDescent="0.2">
      <c r="A3195" s="100">
        <v>36755</v>
      </c>
      <c r="B3195" s="99">
        <v>2073.4399410000001</v>
      </c>
      <c r="C3195" s="99">
        <v>2073.4399410000001</v>
      </c>
      <c r="D3195" s="99">
        <v>2073.4399410000001</v>
      </c>
      <c r="E3195" s="99">
        <v>2073.4399410000001</v>
      </c>
      <c r="F3195" s="99">
        <v>2073.4399410000001</v>
      </c>
      <c r="G3195" s="99">
        <v>0</v>
      </c>
    </row>
    <row r="3196" spans="1:7" x14ac:dyDescent="0.2">
      <c r="A3196" s="100">
        <v>36756</v>
      </c>
      <c r="B3196" s="99">
        <v>2067.4799800000001</v>
      </c>
      <c r="C3196" s="99">
        <v>2067.4799800000001</v>
      </c>
      <c r="D3196" s="99">
        <v>2067.4799800000001</v>
      </c>
      <c r="E3196" s="99">
        <v>2067.4799800000001</v>
      </c>
      <c r="F3196" s="99">
        <v>2067.4799800000001</v>
      </c>
      <c r="G3196" s="99">
        <v>0</v>
      </c>
    </row>
    <row r="3197" spans="1:7" x14ac:dyDescent="0.2">
      <c r="A3197" s="100">
        <v>36759</v>
      </c>
      <c r="B3197" s="99">
        <v>2078.25</v>
      </c>
      <c r="C3197" s="99">
        <v>2078.25</v>
      </c>
      <c r="D3197" s="99">
        <v>2078.25</v>
      </c>
      <c r="E3197" s="99">
        <v>2078.25</v>
      </c>
      <c r="F3197" s="99">
        <v>2078.25</v>
      </c>
      <c r="G3197" s="99">
        <v>0</v>
      </c>
    </row>
    <row r="3198" spans="1:7" x14ac:dyDescent="0.2">
      <c r="A3198" s="100">
        <v>36760</v>
      </c>
      <c r="B3198" s="99">
        <v>2076.3798830000001</v>
      </c>
      <c r="C3198" s="99">
        <v>2076.3798830000001</v>
      </c>
      <c r="D3198" s="99">
        <v>2076.3798830000001</v>
      </c>
      <c r="E3198" s="99">
        <v>2076.3798830000001</v>
      </c>
      <c r="F3198" s="99">
        <v>2076.3798830000001</v>
      </c>
      <c r="G3198" s="99">
        <v>0</v>
      </c>
    </row>
    <row r="3199" spans="1:7" x14ac:dyDescent="0.2">
      <c r="A3199" s="100">
        <v>36761</v>
      </c>
      <c r="B3199" s="99">
        <v>2087.3999020000001</v>
      </c>
      <c r="C3199" s="99">
        <v>2087.3999020000001</v>
      </c>
      <c r="D3199" s="99">
        <v>2087.3999020000001</v>
      </c>
      <c r="E3199" s="99">
        <v>2087.3999020000001</v>
      </c>
      <c r="F3199" s="99">
        <v>2087.3999020000001</v>
      </c>
      <c r="G3199" s="99">
        <v>0</v>
      </c>
    </row>
    <row r="3200" spans="1:7" x14ac:dyDescent="0.2">
      <c r="A3200" s="100">
        <v>36762</v>
      </c>
      <c r="B3200" s="99">
        <v>2090.6599120000001</v>
      </c>
      <c r="C3200" s="99">
        <v>2090.6599120000001</v>
      </c>
      <c r="D3200" s="99">
        <v>2090.6599120000001</v>
      </c>
      <c r="E3200" s="99">
        <v>2090.6599120000001</v>
      </c>
      <c r="F3200" s="99">
        <v>2090.6599120000001</v>
      </c>
      <c r="G3200" s="99">
        <v>0</v>
      </c>
    </row>
    <row r="3201" spans="1:7" x14ac:dyDescent="0.2">
      <c r="A3201" s="100">
        <v>36763</v>
      </c>
      <c r="B3201" s="99">
        <v>2088.1000979999999</v>
      </c>
      <c r="C3201" s="99">
        <v>2088.1000979999999</v>
      </c>
      <c r="D3201" s="99">
        <v>2088.1000979999999</v>
      </c>
      <c r="E3201" s="99">
        <v>2088.1000979999999</v>
      </c>
      <c r="F3201" s="99">
        <v>2088.1000979999999</v>
      </c>
      <c r="G3201" s="99">
        <v>0</v>
      </c>
    </row>
    <row r="3202" spans="1:7" x14ac:dyDescent="0.2">
      <c r="A3202" s="100">
        <v>36766</v>
      </c>
      <c r="B3202" s="99">
        <v>2098.719971</v>
      </c>
      <c r="C3202" s="99">
        <v>2098.719971</v>
      </c>
      <c r="D3202" s="99">
        <v>2098.719971</v>
      </c>
      <c r="E3202" s="99">
        <v>2098.719971</v>
      </c>
      <c r="F3202" s="99">
        <v>2098.719971</v>
      </c>
      <c r="G3202" s="99">
        <v>0</v>
      </c>
    </row>
    <row r="3203" spans="1:7" x14ac:dyDescent="0.2">
      <c r="A3203" s="100">
        <v>36767</v>
      </c>
      <c r="B3203" s="99">
        <v>2092.98999</v>
      </c>
      <c r="C3203" s="99">
        <v>2092.98999</v>
      </c>
      <c r="D3203" s="99">
        <v>2092.98999</v>
      </c>
      <c r="E3203" s="99">
        <v>2092.98999</v>
      </c>
      <c r="F3203" s="99">
        <v>2092.98999</v>
      </c>
      <c r="G3203" s="99">
        <v>0</v>
      </c>
    </row>
    <row r="3204" spans="1:7" x14ac:dyDescent="0.2">
      <c r="A3204" s="100">
        <v>36768</v>
      </c>
      <c r="B3204" s="99">
        <v>2083.4799800000001</v>
      </c>
      <c r="C3204" s="99">
        <v>2083.4799800000001</v>
      </c>
      <c r="D3204" s="99">
        <v>2083.4799800000001</v>
      </c>
      <c r="E3204" s="99">
        <v>2083.4799800000001</v>
      </c>
      <c r="F3204" s="99">
        <v>2083.4799800000001</v>
      </c>
      <c r="G3204" s="99">
        <v>0</v>
      </c>
    </row>
    <row r="3205" spans="1:7" x14ac:dyDescent="0.2">
      <c r="A3205" s="100">
        <v>36769</v>
      </c>
      <c r="B3205" s="99">
        <v>2104.429932</v>
      </c>
      <c r="C3205" s="99">
        <v>2104.429932</v>
      </c>
      <c r="D3205" s="99">
        <v>2104.429932</v>
      </c>
      <c r="E3205" s="99">
        <v>2104.429932</v>
      </c>
      <c r="F3205" s="99">
        <v>2104.429932</v>
      </c>
      <c r="G3205" s="99">
        <v>0</v>
      </c>
    </row>
    <row r="3206" spans="1:7" x14ac:dyDescent="0.2">
      <c r="A3206" s="100">
        <v>36770</v>
      </c>
      <c r="B3206" s="99">
        <v>2108.76001</v>
      </c>
      <c r="C3206" s="99">
        <v>2108.76001</v>
      </c>
      <c r="D3206" s="99">
        <v>2108.76001</v>
      </c>
      <c r="E3206" s="99">
        <v>2108.76001</v>
      </c>
      <c r="F3206" s="99">
        <v>2108.76001</v>
      </c>
      <c r="G3206" s="99">
        <v>0</v>
      </c>
    </row>
    <row r="3207" spans="1:7" x14ac:dyDescent="0.2">
      <c r="A3207" s="100">
        <v>36774</v>
      </c>
      <c r="B3207" s="99">
        <v>2089.7700199999999</v>
      </c>
      <c r="C3207" s="99">
        <v>2089.7700199999999</v>
      </c>
      <c r="D3207" s="99">
        <v>2089.7700199999999</v>
      </c>
      <c r="E3207" s="99">
        <v>2089.7700199999999</v>
      </c>
      <c r="F3207" s="99">
        <v>2089.7700199999999</v>
      </c>
      <c r="G3207" s="99">
        <v>0</v>
      </c>
    </row>
    <row r="3208" spans="1:7" x14ac:dyDescent="0.2">
      <c r="A3208" s="100">
        <v>36775</v>
      </c>
      <c r="B3208" s="99">
        <v>2069.3999020000001</v>
      </c>
      <c r="C3208" s="99">
        <v>2069.3999020000001</v>
      </c>
      <c r="D3208" s="99">
        <v>2069.3999020000001</v>
      </c>
      <c r="E3208" s="99">
        <v>2069.3999020000001</v>
      </c>
      <c r="F3208" s="99">
        <v>2069.3999020000001</v>
      </c>
      <c r="G3208" s="99">
        <v>0</v>
      </c>
    </row>
    <row r="3209" spans="1:7" x14ac:dyDescent="0.2">
      <c r="A3209" s="100">
        <v>36776</v>
      </c>
      <c r="B3209" s="99">
        <v>2083.679932</v>
      </c>
      <c r="C3209" s="99">
        <v>2083.679932</v>
      </c>
      <c r="D3209" s="99">
        <v>2083.679932</v>
      </c>
      <c r="E3209" s="99">
        <v>2083.679932</v>
      </c>
      <c r="F3209" s="99">
        <v>2083.679932</v>
      </c>
      <c r="G3209" s="99">
        <v>0</v>
      </c>
    </row>
    <row r="3210" spans="1:7" x14ac:dyDescent="0.2">
      <c r="A3210" s="100">
        <v>36777</v>
      </c>
      <c r="B3210" s="99">
        <v>2072.580078</v>
      </c>
      <c r="C3210" s="99">
        <v>2072.580078</v>
      </c>
      <c r="D3210" s="99">
        <v>2072.580078</v>
      </c>
      <c r="E3210" s="99">
        <v>2072.580078</v>
      </c>
      <c r="F3210" s="99">
        <v>2072.580078</v>
      </c>
      <c r="G3210" s="99">
        <v>0</v>
      </c>
    </row>
    <row r="3211" spans="1:7" x14ac:dyDescent="0.2">
      <c r="A3211" s="100">
        <v>36780</v>
      </c>
      <c r="B3211" s="99">
        <v>2065.3400879999999</v>
      </c>
      <c r="C3211" s="99">
        <v>2065.3400879999999</v>
      </c>
      <c r="D3211" s="99">
        <v>2065.3400879999999</v>
      </c>
      <c r="E3211" s="99">
        <v>2065.3400879999999</v>
      </c>
      <c r="F3211" s="99">
        <v>2065.3400879999999</v>
      </c>
      <c r="G3211" s="99">
        <v>0</v>
      </c>
    </row>
    <row r="3212" spans="1:7" x14ac:dyDescent="0.2">
      <c r="A3212" s="100">
        <v>36781</v>
      </c>
      <c r="B3212" s="99">
        <v>2055.26001</v>
      </c>
      <c r="C3212" s="99">
        <v>2055.26001</v>
      </c>
      <c r="D3212" s="99">
        <v>2055.26001</v>
      </c>
      <c r="E3212" s="99">
        <v>2055.26001</v>
      </c>
      <c r="F3212" s="99">
        <v>2055.26001</v>
      </c>
      <c r="G3212" s="99">
        <v>0</v>
      </c>
    </row>
    <row r="3213" spans="1:7" x14ac:dyDescent="0.2">
      <c r="A3213" s="100">
        <v>36782</v>
      </c>
      <c r="B3213" s="99">
        <v>2059.7700199999999</v>
      </c>
      <c r="C3213" s="99">
        <v>2059.7700199999999</v>
      </c>
      <c r="D3213" s="99">
        <v>2059.7700199999999</v>
      </c>
      <c r="E3213" s="99">
        <v>2059.7700199999999</v>
      </c>
      <c r="F3213" s="99">
        <v>2059.7700199999999</v>
      </c>
      <c r="G3213" s="99">
        <v>0</v>
      </c>
    </row>
    <row r="3214" spans="1:7" x14ac:dyDescent="0.2">
      <c r="A3214" s="100">
        <v>36783</v>
      </c>
      <c r="B3214" s="99">
        <v>2054.209961</v>
      </c>
      <c r="C3214" s="99">
        <v>2054.209961</v>
      </c>
      <c r="D3214" s="99">
        <v>2054.209961</v>
      </c>
      <c r="E3214" s="99">
        <v>2054.209961</v>
      </c>
      <c r="F3214" s="99">
        <v>2054.209961</v>
      </c>
      <c r="G3214" s="99">
        <v>0</v>
      </c>
    </row>
    <row r="3215" spans="1:7" x14ac:dyDescent="0.2">
      <c r="A3215" s="100">
        <v>36784</v>
      </c>
      <c r="B3215" s="99">
        <v>2033.3199460000001</v>
      </c>
      <c r="C3215" s="99">
        <v>2033.3199460000001</v>
      </c>
      <c r="D3215" s="99">
        <v>2033.3199460000001</v>
      </c>
      <c r="E3215" s="99">
        <v>2033.3199460000001</v>
      </c>
      <c r="F3215" s="99">
        <v>2033.3199460000001</v>
      </c>
      <c r="G3215" s="99">
        <v>0</v>
      </c>
    </row>
    <row r="3216" spans="1:7" x14ac:dyDescent="0.2">
      <c r="A3216" s="100">
        <v>36787</v>
      </c>
      <c r="B3216" s="99">
        <v>2003.8100589999999</v>
      </c>
      <c r="C3216" s="99">
        <v>2003.8100589999999</v>
      </c>
      <c r="D3216" s="99">
        <v>2003.8100589999999</v>
      </c>
      <c r="E3216" s="99">
        <v>2003.8100589999999</v>
      </c>
      <c r="F3216" s="99">
        <v>2003.8100589999999</v>
      </c>
      <c r="G3216" s="99">
        <v>0</v>
      </c>
    </row>
    <row r="3217" spans="1:7" x14ac:dyDescent="0.2">
      <c r="A3217" s="100">
        <v>36788</v>
      </c>
      <c r="B3217" s="99">
        <v>2025.170044</v>
      </c>
      <c r="C3217" s="99">
        <v>2025.170044</v>
      </c>
      <c r="D3217" s="99">
        <v>2025.170044</v>
      </c>
      <c r="E3217" s="99">
        <v>2025.170044</v>
      </c>
      <c r="F3217" s="99">
        <v>2025.170044</v>
      </c>
      <c r="G3217" s="99">
        <v>0</v>
      </c>
    </row>
    <row r="3218" spans="1:7" x14ac:dyDescent="0.2">
      <c r="A3218" s="100">
        <v>36789</v>
      </c>
      <c r="B3218" s="99">
        <v>2013.339966</v>
      </c>
      <c r="C3218" s="99">
        <v>2013.339966</v>
      </c>
      <c r="D3218" s="99">
        <v>2013.339966</v>
      </c>
      <c r="E3218" s="99">
        <v>2013.339966</v>
      </c>
      <c r="F3218" s="99">
        <v>2013.339966</v>
      </c>
      <c r="G3218" s="99">
        <v>0</v>
      </c>
    </row>
    <row r="3219" spans="1:7" x14ac:dyDescent="0.2">
      <c r="A3219" s="100">
        <v>36790</v>
      </c>
      <c r="B3219" s="99">
        <v>2010.209961</v>
      </c>
      <c r="C3219" s="99">
        <v>2010.209961</v>
      </c>
      <c r="D3219" s="99">
        <v>2010.209961</v>
      </c>
      <c r="E3219" s="99">
        <v>2010.209961</v>
      </c>
      <c r="F3219" s="99">
        <v>2010.209961</v>
      </c>
      <c r="G3219" s="99">
        <v>0</v>
      </c>
    </row>
    <row r="3220" spans="1:7" x14ac:dyDescent="0.2">
      <c r="A3220" s="100">
        <v>36791</v>
      </c>
      <c r="B3220" s="99">
        <v>2009.76001</v>
      </c>
      <c r="C3220" s="99">
        <v>2009.76001</v>
      </c>
      <c r="D3220" s="99">
        <v>2009.76001</v>
      </c>
      <c r="E3220" s="99">
        <v>2009.76001</v>
      </c>
      <c r="F3220" s="99">
        <v>2009.76001</v>
      </c>
      <c r="G3220" s="99">
        <v>0</v>
      </c>
    </row>
    <row r="3221" spans="1:7" x14ac:dyDescent="0.2">
      <c r="A3221" s="100">
        <v>36794</v>
      </c>
      <c r="B3221" s="99">
        <v>1996.3199460000001</v>
      </c>
      <c r="C3221" s="99">
        <v>1996.3199460000001</v>
      </c>
      <c r="D3221" s="99">
        <v>1996.3199460000001</v>
      </c>
      <c r="E3221" s="99">
        <v>1996.3199460000001</v>
      </c>
      <c r="F3221" s="99">
        <v>1996.3199460000001</v>
      </c>
      <c r="G3221" s="99">
        <v>0</v>
      </c>
    </row>
    <row r="3222" spans="1:7" x14ac:dyDescent="0.2">
      <c r="A3222" s="100">
        <v>36795</v>
      </c>
      <c r="B3222" s="99">
        <v>1979.920044</v>
      </c>
      <c r="C3222" s="99">
        <v>1979.920044</v>
      </c>
      <c r="D3222" s="99">
        <v>1979.920044</v>
      </c>
      <c r="E3222" s="99">
        <v>1979.920044</v>
      </c>
      <c r="F3222" s="99">
        <v>1979.920044</v>
      </c>
      <c r="G3222" s="99">
        <v>0</v>
      </c>
    </row>
    <row r="3223" spans="1:7" x14ac:dyDescent="0.2">
      <c r="A3223" s="100">
        <v>36796</v>
      </c>
      <c r="B3223" s="99">
        <v>1979.3100589999999</v>
      </c>
      <c r="C3223" s="99">
        <v>1979.3100589999999</v>
      </c>
      <c r="D3223" s="99">
        <v>1979.3100589999999</v>
      </c>
      <c r="E3223" s="99">
        <v>1979.3100589999999</v>
      </c>
      <c r="F3223" s="99">
        <v>1979.3100589999999</v>
      </c>
      <c r="G3223" s="99">
        <v>0</v>
      </c>
    </row>
    <row r="3224" spans="1:7" x14ac:dyDescent="0.2">
      <c r="A3224" s="100">
        <v>36797</v>
      </c>
      <c r="B3224" s="99">
        <v>2023.329956</v>
      </c>
      <c r="C3224" s="99">
        <v>2023.329956</v>
      </c>
      <c r="D3224" s="99">
        <v>2023.329956</v>
      </c>
      <c r="E3224" s="99">
        <v>2023.329956</v>
      </c>
      <c r="F3224" s="99">
        <v>2023.329956</v>
      </c>
      <c r="G3224" s="99">
        <v>0</v>
      </c>
    </row>
    <row r="3225" spans="1:7" x14ac:dyDescent="0.2">
      <c r="A3225" s="100">
        <v>36798</v>
      </c>
      <c r="B3225" s="99">
        <v>1993.329956</v>
      </c>
      <c r="C3225" s="99">
        <v>1993.329956</v>
      </c>
      <c r="D3225" s="99">
        <v>1993.329956</v>
      </c>
      <c r="E3225" s="99">
        <v>1993.329956</v>
      </c>
      <c r="F3225" s="99">
        <v>1993.329956</v>
      </c>
      <c r="G3225" s="99">
        <v>0</v>
      </c>
    </row>
    <row r="3226" spans="1:7" x14ac:dyDescent="0.2">
      <c r="A3226" s="100">
        <v>36801</v>
      </c>
      <c r="B3226" s="99">
        <v>1992.9399410000001</v>
      </c>
      <c r="C3226" s="99">
        <v>1992.9399410000001</v>
      </c>
      <c r="D3226" s="99">
        <v>1992.9399410000001</v>
      </c>
      <c r="E3226" s="99">
        <v>1992.9399410000001</v>
      </c>
      <c r="F3226" s="99">
        <v>1992.9399410000001</v>
      </c>
      <c r="G3226" s="99">
        <v>0</v>
      </c>
    </row>
    <row r="3227" spans="1:7" x14ac:dyDescent="0.2">
      <c r="A3227" s="100">
        <v>36802</v>
      </c>
      <c r="B3227" s="99">
        <v>1979.4399410000001</v>
      </c>
      <c r="C3227" s="99">
        <v>1979.4399410000001</v>
      </c>
      <c r="D3227" s="99">
        <v>1979.4399410000001</v>
      </c>
      <c r="E3227" s="99">
        <v>1979.4399410000001</v>
      </c>
      <c r="F3227" s="99">
        <v>1979.4399410000001</v>
      </c>
      <c r="G3227" s="99">
        <v>0</v>
      </c>
    </row>
    <row r="3228" spans="1:7" x14ac:dyDescent="0.2">
      <c r="A3228" s="100">
        <v>36803</v>
      </c>
      <c r="B3228" s="99">
        <v>1990.619995</v>
      </c>
      <c r="C3228" s="99">
        <v>1990.619995</v>
      </c>
      <c r="D3228" s="99">
        <v>1990.619995</v>
      </c>
      <c r="E3228" s="99">
        <v>1990.619995</v>
      </c>
      <c r="F3228" s="99">
        <v>1990.619995</v>
      </c>
      <c r="G3228" s="99">
        <v>0</v>
      </c>
    </row>
    <row r="3229" spans="1:7" x14ac:dyDescent="0.2">
      <c r="A3229" s="100">
        <v>36804</v>
      </c>
      <c r="B3229" s="99">
        <v>1993.6999510000001</v>
      </c>
      <c r="C3229" s="99">
        <v>1993.6999510000001</v>
      </c>
      <c r="D3229" s="99">
        <v>1993.6999510000001</v>
      </c>
      <c r="E3229" s="99">
        <v>1993.6999510000001</v>
      </c>
      <c r="F3229" s="99">
        <v>1993.6999510000001</v>
      </c>
      <c r="G3229" s="99">
        <v>0</v>
      </c>
    </row>
    <row r="3230" spans="1:7" x14ac:dyDescent="0.2">
      <c r="A3230" s="100">
        <v>36805</v>
      </c>
      <c r="B3230" s="99">
        <v>1955.8199460000001</v>
      </c>
      <c r="C3230" s="99">
        <v>1955.8199460000001</v>
      </c>
      <c r="D3230" s="99">
        <v>1955.8199460000001</v>
      </c>
      <c r="E3230" s="99">
        <v>1955.8199460000001</v>
      </c>
      <c r="F3230" s="99">
        <v>1955.8199460000001</v>
      </c>
      <c r="G3230" s="99">
        <v>0</v>
      </c>
    </row>
    <row r="3231" spans="1:7" x14ac:dyDescent="0.2">
      <c r="A3231" s="100">
        <v>36808</v>
      </c>
      <c r="B3231" s="99">
        <v>1946.160034</v>
      </c>
      <c r="C3231" s="99">
        <v>1946.160034</v>
      </c>
      <c r="D3231" s="99">
        <v>1946.160034</v>
      </c>
      <c r="E3231" s="99">
        <v>1946.160034</v>
      </c>
      <c r="F3231" s="99">
        <v>1946.160034</v>
      </c>
      <c r="G3231" s="99">
        <v>0</v>
      </c>
    </row>
    <row r="3232" spans="1:7" x14ac:dyDescent="0.2">
      <c r="A3232" s="100">
        <v>36809</v>
      </c>
      <c r="B3232" s="99">
        <v>1925.410034</v>
      </c>
      <c r="C3232" s="99">
        <v>1925.410034</v>
      </c>
      <c r="D3232" s="99">
        <v>1925.410034</v>
      </c>
      <c r="E3232" s="99">
        <v>1925.410034</v>
      </c>
      <c r="F3232" s="99">
        <v>1925.410034</v>
      </c>
      <c r="G3232" s="99">
        <v>0</v>
      </c>
    </row>
    <row r="3233" spans="1:7" x14ac:dyDescent="0.2">
      <c r="A3233" s="100">
        <v>36810</v>
      </c>
      <c r="B3233" s="99">
        <v>1894.369995</v>
      </c>
      <c r="C3233" s="99">
        <v>1894.369995</v>
      </c>
      <c r="D3233" s="99">
        <v>1894.369995</v>
      </c>
      <c r="E3233" s="99">
        <v>1894.369995</v>
      </c>
      <c r="F3233" s="99">
        <v>1894.369995</v>
      </c>
      <c r="G3233" s="99">
        <v>0</v>
      </c>
    </row>
    <row r="3234" spans="1:7" x14ac:dyDescent="0.2">
      <c r="A3234" s="100">
        <v>36811</v>
      </c>
      <c r="B3234" s="99">
        <v>1846.079956</v>
      </c>
      <c r="C3234" s="99">
        <v>1846.079956</v>
      </c>
      <c r="D3234" s="99">
        <v>1846.079956</v>
      </c>
      <c r="E3234" s="99">
        <v>1846.079956</v>
      </c>
      <c r="F3234" s="99">
        <v>1846.079956</v>
      </c>
      <c r="G3234" s="99">
        <v>0</v>
      </c>
    </row>
    <row r="3235" spans="1:7" x14ac:dyDescent="0.2">
      <c r="A3235" s="100">
        <v>36812</v>
      </c>
      <c r="B3235" s="99">
        <v>1907.709961</v>
      </c>
      <c r="C3235" s="99">
        <v>1907.709961</v>
      </c>
      <c r="D3235" s="99">
        <v>1907.709961</v>
      </c>
      <c r="E3235" s="99">
        <v>1907.709961</v>
      </c>
      <c r="F3235" s="99">
        <v>1907.709961</v>
      </c>
      <c r="G3235" s="99">
        <v>0</v>
      </c>
    </row>
    <row r="3236" spans="1:7" x14ac:dyDescent="0.2">
      <c r="A3236" s="100">
        <v>36815</v>
      </c>
      <c r="B3236" s="99">
        <v>1908.339966</v>
      </c>
      <c r="C3236" s="99">
        <v>1908.339966</v>
      </c>
      <c r="D3236" s="99">
        <v>1908.339966</v>
      </c>
      <c r="E3236" s="99">
        <v>1908.339966</v>
      </c>
      <c r="F3236" s="99">
        <v>1908.339966</v>
      </c>
      <c r="G3236" s="99">
        <v>0</v>
      </c>
    </row>
    <row r="3237" spans="1:7" x14ac:dyDescent="0.2">
      <c r="A3237" s="100">
        <v>36816</v>
      </c>
      <c r="B3237" s="99">
        <v>1874.119995</v>
      </c>
      <c r="C3237" s="99">
        <v>1874.119995</v>
      </c>
      <c r="D3237" s="99">
        <v>1874.119995</v>
      </c>
      <c r="E3237" s="99">
        <v>1874.119995</v>
      </c>
      <c r="F3237" s="99">
        <v>1874.119995</v>
      </c>
      <c r="G3237" s="99">
        <v>0</v>
      </c>
    </row>
    <row r="3238" spans="1:7" x14ac:dyDescent="0.2">
      <c r="A3238" s="100">
        <v>36817</v>
      </c>
      <c r="B3238" s="99">
        <v>1863.349976</v>
      </c>
      <c r="C3238" s="99">
        <v>1863.349976</v>
      </c>
      <c r="D3238" s="99">
        <v>1863.349976</v>
      </c>
      <c r="E3238" s="99">
        <v>1863.349976</v>
      </c>
      <c r="F3238" s="99">
        <v>1863.349976</v>
      </c>
      <c r="G3238" s="99">
        <v>0</v>
      </c>
    </row>
    <row r="3239" spans="1:7" x14ac:dyDescent="0.2">
      <c r="A3239" s="100">
        <v>36818</v>
      </c>
      <c r="B3239" s="99">
        <v>1928.099976</v>
      </c>
      <c r="C3239" s="99">
        <v>1928.099976</v>
      </c>
      <c r="D3239" s="99">
        <v>1928.099976</v>
      </c>
      <c r="E3239" s="99">
        <v>1928.099976</v>
      </c>
      <c r="F3239" s="99">
        <v>1928.099976</v>
      </c>
      <c r="G3239" s="99">
        <v>0</v>
      </c>
    </row>
    <row r="3240" spans="1:7" x14ac:dyDescent="0.2">
      <c r="A3240" s="100">
        <v>36819</v>
      </c>
      <c r="B3240" s="99">
        <v>1939.4399410000001</v>
      </c>
      <c r="C3240" s="99">
        <v>1939.4399410000001</v>
      </c>
      <c r="D3240" s="99">
        <v>1939.4399410000001</v>
      </c>
      <c r="E3240" s="99">
        <v>1939.4399410000001</v>
      </c>
      <c r="F3240" s="99">
        <v>1939.4399410000001</v>
      </c>
      <c r="G3240" s="99">
        <v>0</v>
      </c>
    </row>
    <row r="3241" spans="1:7" x14ac:dyDescent="0.2">
      <c r="A3241" s="100">
        <v>36822</v>
      </c>
      <c r="B3241" s="99">
        <v>1937.8599850000001</v>
      </c>
      <c r="C3241" s="99">
        <v>1937.8599850000001</v>
      </c>
      <c r="D3241" s="99">
        <v>1937.8599850000001</v>
      </c>
      <c r="E3241" s="99">
        <v>1937.8599850000001</v>
      </c>
      <c r="F3241" s="99">
        <v>1937.8599850000001</v>
      </c>
      <c r="G3241" s="99">
        <v>0</v>
      </c>
    </row>
    <row r="3242" spans="1:7" x14ac:dyDescent="0.2">
      <c r="A3242" s="100">
        <v>36823</v>
      </c>
      <c r="B3242" s="99">
        <v>1941.130005</v>
      </c>
      <c r="C3242" s="99">
        <v>1941.130005</v>
      </c>
      <c r="D3242" s="99">
        <v>1941.130005</v>
      </c>
      <c r="E3242" s="99">
        <v>1941.130005</v>
      </c>
      <c r="F3242" s="99">
        <v>1941.130005</v>
      </c>
      <c r="G3242" s="99">
        <v>0</v>
      </c>
    </row>
    <row r="3243" spans="1:7" x14ac:dyDescent="0.2">
      <c r="A3243" s="100">
        <v>36824</v>
      </c>
      <c r="B3243" s="99">
        <v>1895.030029</v>
      </c>
      <c r="C3243" s="99">
        <v>1895.030029</v>
      </c>
      <c r="D3243" s="99">
        <v>1895.030029</v>
      </c>
      <c r="E3243" s="99">
        <v>1895.030029</v>
      </c>
      <c r="F3243" s="99">
        <v>1895.030029</v>
      </c>
      <c r="G3243" s="99">
        <v>0</v>
      </c>
    </row>
    <row r="3244" spans="1:7" x14ac:dyDescent="0.2">
      <c r="A3244" s="100">
        <v>36825</v>
      </c>
      <c r="B3244" s="99">
        <v>1894.420044</v>
      </c>
      <c r="C3244" s="99">
        <v>1894.420044</v>
      </c>
      <c r="D3244" s="99">
        <v>1894.420044</v>
      </c>
      <c r="E3244" s="99">
        <v>1894.420044</v>
      </c>
      <c r="F3244" s="99">
        <v>1894.420044</v>
      </c>
      <c r="G3244" s="99">
        <v>0</v>
      </c>
    </row>
    <row r="3245" spans="1:7" x14ac:dyDescent="0.2">
      <c r="A3245" s="100">
        <v>36826</v>
      </c>
      <c r="B3245" s="99">
        <v>1915.5500489999999</v>
      </c>
      <c r="C3245" s="99">
        <v>1915.5500489999999</v>
      </c>
      <c r="D3245" s="99">
        <v>1915.5500489999999</v>
      </c>
      <c r="E3245" s="99">
        <v>1915.5500489999999</v>
      </c>
      <c r="F3245" s="99">
        <v>1915.5500489999999</v>
      </c>
      <c r="G3245" s="99">
        <v>0</v>
      </c>
    </row>
    <row r="3246" spans="1:7" x14ac:dyDescent="0.2">
      <c r="A3246" s="100">
        <v>36829</v>
      </c>
      <c r="B3246" s="99">
        <v>1942.1999510000001</v>
      </c>
      <c r="C3246" s="99">
        <v>1942.1999510000001</v>
      </c>
      <c r="D3246" s="99">
        <v>1942.1999510000001</v>
      </c>
      <c r="E3246" s="99">
        <v>1942.1999510000001</v>
      </c>
      <c r="F3246" s="99">
        <v>1942.1999510000001</v>
      </c>
      <c r="G3246" s="99">
        <v>0</v>
      </c>
    </row>
    <row r="3247" spans="1:7" x14ac:dyDescent="0.2">
      <c r="A3247" s="100">
        <v>36830</v>
      </c>
      <c r="B3247" s="99">
        <v>1984.910034</v>
      </c>
      <c r="C3247" s="99">
        <v>1984.910034</v>
      </c>
      <c r="D3247" s="99">
        <v>1984.910034</v>
      </c>
      <c r="E3247" s="99">
        <v>1984.910034</v>
      </c>
      <c r="F3247" s="99">
        <v>1984.910034</v>
      </c>
      <c r="G3247" s="99">
        <v>0</v>
      </c>
    </row>
    <row r="3248" spans="1:7" x14ac:dyDescent="0.2">
      <c r="A3248" s="100">
        <v>36831</v>
      </c>
      <c r="B3248" s="99">
        <v>1973.719971</v>
      </c>
      <c r="C3248" s="99">
        <v>1973.719971</v>
      </c>
      <c r="D3248" s="99">
        <v>1973.719971</v>
      </c>
      <c r="E3248" s="99">
        <v>1973.719971</v>
      </c>
      <c r="F3248" s="99">
        <v>1973.719971</v>
      </c>
      <c r="G3248" s="99">
        <v>0</v>
      </c>
    </row>
    <row r="3249" spans="1:7" x14ac:dyDescent="0.2">
      <c r="A3249" s="100">
        <v>36832</v>
      </c>
      <c r="B3249" s="99">
        <v>1983.7299800000001</v>
      </c>
      <c r="C3249" s="99">
        <v>1983.7299800000001</v>
      </c>
      <c r="D3249" s="99">
        <v>1983.7299800000001</v>
      </c>
      <c r="E3249" s="99">
        <v>1983.7299800000001</v>
      </c>
      <c r="F3249" s="99">
        <v>1983.7299800000001</v>
      </c>
      <c r="G3249" s="99">
        <v>0</v>
      </c>
    </row>
    <row r="3250" spans="1:7" x14ac:dyDescent="0.2">
      <c r="A3250" s="100">
        <v>36833</v>
      </c>
      <c r="B3250" s="99">
        <v>1981.5</v>
      </c>
      <c r="C3250" s="99">
        <v>1981.5</v>
      </c>
      <c r="D3250" s="99">
        <v>1981.5</v>
      </c>
      <c r="E3250" s="99">
        <v>1981.5</v>
      </c>
      <c r="F3250" s="99">
        <v>1981.5</v>
      </c>
      <c r="G3250" s="99">
        <v>0</v>
      </c>
    </row>
    <row r="3251" spans="1:7" x14ac:dyDescent="0.2">
      <c r="A3251" s="100">
        <v>36836</v>
      </c>
      <c r="B3251" s="99">
        <v>1989.1899410000001</v>
      </c>
      <c r="C3251" s="99">
        <v>1989.1899410000001</v>
      </c>
      <c r="D3251" s="99">
        <v>1989.1899410000001</v>
      </c>
      <c r="E3251" s="99">
        <v>1989.1899410000001</v>
      </c>
      <c r="F3251" s="99">
        <v>1989.1899410000001</v>
      </c>
      <c r="G3251" s="99">
        <v>0</v>
      </c>
    </row>
    <row r="3252" spans="1:7" x14ac:dyDescent="0.2">
      <c r="A3252" s="100">
        <v>36837</v>
      </c>
      <c r="B3252" s="99">
        <v>1988.8000489999999</v>
      </c>
      <c r="C3252" s="99">
        <v>1988.8000489999999</v>
      </c>
      <c r="D3252" s="99">
        <v>1988.8000489999999</v>
      </c>
      <c r="E3252" s="99">
        <v>1988.8000489999999</v>
      </c>
      <c r="F3252" s="99">
        <v>1988.8000489999999</v>
      </c>
      <c r="G3252" s="99">
        <v>0</v>
      </c>
    </row>
    <row r="3253" spans="1:7" x14ac:dyDescent="0.2">
      <c r="A3253" s="100">
        <v>36838</v>
      </c>
      <c r="B3253" s="99">
        <v>1957.619995</v>
      </c>
      <c r="C3253" s="99">
        <v>1957.619995</v>
      </c>
      <c r="D3253" s="99">
        <v>1957.619995</v>
      </c>
      <c r="E3253" s="99">
        <v>1957.619995</v>
      </c>
      <c r="F3253" s="99">
        <v>1957.619995</v>
      </c>
      <c r="G3253" s="99">
        <v>0</v>
      </c>
    </row>
    <row r="3254" spans="1:7" x14ac:dyDescent="0.2">
      <c r="A3254" s="100">
        <v>36839</v>
      </c>
      <c r="B3254" s="99">
        <v>1945.23999</v>
      </c>
      <c r="C3254" s="99">
        <v>1945.23999</v>
      </c>
      <c r="D3254" s="99">
        <v>1945.23999</v>
      </c>
      <c r="E3254" s="99">
        <v>1945.23999</v>
      </c>
      <c r="F3254" s="99">
        <v>1945.23999</v>
      </c>
      <c r="G3254" s="99">
        <v>0</v>
      </c>
    </row>
    <row r="3255" spans="1:7" x14ac:dyDescent="0.2">
      <c r="A3255" s="100">
        <v>36840</v>
      </c>
      <c r="B3255" s="99">
        <v>1897.780029</v>
      </c>
      <c r="C3255" s="99">
        <v>1897.780029</v>
      </c>
      <c r="D3255" s="99">
        <v>1897.780029</v>
      </c>
      <c r="E3255" s="99">
        <v>1897.780029</v>
      </c>
      <c r="F3255" s="99">
        <v>1897.780029</v>
      </c>
      <c r="G3255" s="99">
        <v>0</v>
      </c>
    </row>
    <row r="3256" spans="1:7" x14ac:dyDescent="0.2">
      <c r="A3256" s="100">
        <v>36843</v>
      </c>
      <c r="B3256" s="99">
        <v>1877.51001</v>
      </c>
      <c r="C3256" s="99">
        <v>1877.51001</v>
      </c>
      <c r="D3256" s="99">
        <v>1877.51001</v>
      </c>
      <c r="E3256" s="99">
        <v>1877.51001</v>
      </c>
      <c r="F3256" s="99">
        <v>1877.51001</v>
      </c>
      <c r="G3256" s="99">
        <v>0</v>
      </c>
    </row>
    <row r="3257" spans="1:7" x14ac:dyDescent="0.2">
      <c r="A3257" s="100">
        <v>36844</v>
      </c>
      <c r="B3257" s="99">
        <v>1921.670044</v>
      </c>
      <c r="C3257" s="99">
        <v>1921.670044</v>
      </c>
      <c r="D3257" s="99">
        <v>1921.670044</v>
      </c>
      <c r="E3257" s="99">
        <v>1921.670044</v>
      </c>
      <c r="F3257" s="99">
        <v>1921.670044</v>
      </c>
      <c r="G3257" s="99">
        <v>0</v>
      </c>
    </row>
    <row r="3258" spans="1:7" x14ac:dyDescent="0.2">
      <c r="A3258" s="100">
        <v>36845</v>
      </c>
      <c r="B3258" s="99">
        <v>1931.4399410000001</v>
      </c>
      <c r="C3258" s="99">
        <v>1931.4399410000001</v>
      </c>
      <c r="D3258" s="99">
        <v>1931.4399410000001</v>
      </c>
      <c r="E3258" s="99">
        <v>1931.4399410000001</v>
      </c>
      <c r="F3258" s="99">
        <v>1931.4399410000001</v>
      </c>
      <c r="G3258" s="99">
        <v>0</v>
      </c>
    </row>
    <row r="3259" spans="1:7" x14ac:dyDescent="0.2">
      <c r="A3259" s="100">
        <v>36846</v>
      </c>
      <c r="B3259" s="99">
        <v>1907.1999510000001</v>
      </c>
      <c r="C3259" s="99">
        <v>1907.1999510000001</v>
      </c>
      <c r="D3259" s="99">
        <v>1907.1999510000001</v>
      </c>
      <c r="E3259" s="99">
        <v>1907.1999510000001</v>
      </c>
      <c r="F3259" s="99">
        <v>1907.1999510000001</v>
      </c>
      <c r="G3259" s="99">
        <v>0</v>
      </c>
    </row>
    <row r="3260" spans="1:7" x14ac:dyDescent="0.2">
      <c r="A3260" s="100">
        <v>36847</v>
      </c>
      <c r="B3260" s="99">
        <v>1900.880005</v>
      </c>
      <c r="C3260" s="99">
        <v>1900.880005</v>
      </c>
      <c r="D3260" s="99">
        <v>1900.880005</v>
      </c>
      <c r="E3260" s="99">
        <v>1900.880005</v>
      </c>
      <c r="F3260" s="99">
        <v>1900.880005</v>
      </c>
      <c r="G3260" s="99">
        <v>0</v>
      </c>
    </row>
    <row r="3261" spans="1:7" x14ac:dyDescent="0.2">
      <c r="A3261" s="100">
        <v>36850</v>
      </c>
      <c r="B3261" s="99">
        <v>1866.01001</v>
      </c>
      <c r="C3261" s="99">
        <v>1866.01001</v>
      </c>
      <c r="D3261" s="99">
        <v>1866.01001</v>
      </c>
      <c r="E3261" s="99">
        <v>1866.01001</v>
      </c>
      <c r="F3261" s="99">
        <v>1866.01001</v>
      </c>
      <c r="G3261" s="99">
        <v>0</v>
      </c>
    </row>
    <row r="3262" spans="1:7" x14ac:dyDescent="0.2">
      <c r="A3262" s="100">
        <v>36851</v>
      </c>
      <c r="B3262" s="99">
        <v>1872.719971</v>
      </c>
      <c r="C3262" s="99">
        <v>1872.719971</v>
      </c>
      <c r="D3262" s="99">
        <v>1872.719971</v>
      </c>
      <c r="E3262" s="99">
        <v>1872.719971</v>
      </c>
      <c r="F3262" s="99">
        <v>1872.719971</v>
      </c>
      <c r="G3262" s="99">
        <v>0</v>
      </c>
    </row>
    <row r="3263" spans="1:7" x14ac:dyDescent="0.2">
      <c r="A3263" s="100">
        <v>36852</v>
      </c>
      <c r="B3263" s="99">
        <v>1838</v>
      </c>
      <c r="C3263" s="99">
        <v>1838</v>
      </c>
      <c r="D3263" s="99">
        <v>1838</v>
      </c>
      <c r="E3263" s="99">
        <v>1838</v>
      </c>
      <c r="F3263" s="99">
        <v>1838</v>
      </c>
      <c r="G3263" s="99">
        <v>0</v>
      </c>
    </row>
    <row r="3264" spans="1:7" x14ac:dyDescent="0.2">
      <c r="A3264" s="100">
        <v>36854</v>
      </c>
      <c r="B3264" s="99">
        <v>1865</v>
      </c>
      <c r="C3264" s="99">
        <v>1865</v>
      </c>
      <c r="D3264" s="99">
        <v>1865</v>
      </c>
      <c r="E3264" s="99">
        <v>1865</v>
      </c>
      <c r="F3264" s="99">
        <v>1865</v>
      </c>
      <c r="G3264" s="99">
        <v>0</v>
      </c>
    </row>
    <row r="3265" spans="1:7" x14ac:dyDescent="0.2">
      <c r="A3265" s="100">
        <v>36857</v>
      </c>
      <c r="B3265" s="99">
        <v>1875.01001</v>
      </c>
      <c r="C3265" s="99">
        <v>1875.01001</v>
      </c>
      <c r="D3265" s="99">
        <v>1875.01001</v>
      </c>
      <c r="E3265" s="99">
        <v>1875.01001</v>
      </c>
      <c r="F3265" s="99">
        <v>1875.01001</v>
      </c>
      <c r="G3265" s="99">
        <v>0</v>
      </c>
    </row>
    <row r="3266" spans="1:7" x14ac:dyDescent="0.2">
      <c r="A3266" s="100">
        <v>36858</v>
      </c>
      <c r="B3266" s="99">
        <v>1857.3000489999999</v>
      </c>
      <c r="C3266" s="99">
        <v>1857.3000489999999</v>
      </c>
      <c r="D3266" s="99">
        <v>1857.3000489999999</v>
      </c>
      <c r="E3266" s="99">
        <v>1857.3000489999999</v>
      </c>
      <c r="F3266" s="99">
        <v>1857.3000489999999</v>
      </c>
      <c r="G3266" s="99">
        <v>0</v>
      </c>
    </row>
    <row r="3267" spans="1:7" x14ac:dyDescent="0.2">
      <c r="A3267" s="100">
        <v>36859</v>
      </c>
      <c r="B3267" s="99">
        <v>1865.8900149999999</v>
      </c>
      <c r="C3267" s="99">
        <v>1865.8900149999999</v>
      </c>
      <c r="D3267" s="99">
        <v>1865.8900149999999</v>
      </c>
      <c r="E3267" s="99">
        <v>1865.8900149999999</v>
      </c>
      <c r="F3267" s="99">
        <v>1865.8900149999999</v>
      </c>
      <c r="G3267" s="99">
        <v>0</v>
      </c>
    </row>
    <row r="3268" spans="1:7" x14ac:dyDescent="0.2">
      <c r="A3268" s="100">
        <v>36860</v>
      </c>
      <c r="B3268" s="99">
        <v>1828.420044</v>
      </c>
      <c r="C3268" s="99">
        <v>1828.420044</v>
      </c>
      <c r="D3268" s="99">
        <v>1828.420044</v>
      </c>
      <c r="E3268" s="99">
        <v>1828.420044</v>
      </c>
      <c r="F3268" s="99">
        <v>1828.420044</v>
      </c>
      <c r="G3268" s="99">
        <v>0</v>
      </c>
    </row>
    <row r="3269" spans="1:7" x14ac:dyDescent="0.2">
      <c r="A3269" s="100">
        <v>36861</v>
      </c>
      <c r="B3269" s="99">
        <v>1828.8100589999999</v>
      </c>
      <c r="C3269" s="99">
        <v>1828.8100589999999</v>
      </c>
      <c r="D3269" s="99">
        <v>1828.8100589999999</v>
      </c>
      <c r="E3269" s="99">
        <v>1828.8100589999999</v>
      </c>
      <c r="F3269" s="99">
        <v>1828.8100589999999</v>
      </c>
      <c r="G3269" s="99">
        <v>0</v>
      </c>
    </row>
    <row r="3270" spans="1:7" x14ac:dyDescent="0.2">
      <c r="A3270" s="100">
        <v>36864</v>
      </c>
      <c r="B3270" s="99">
        <v>1842.3599850000001</v>
      </c>
      <c r="C3270" s="99">
        <v>1842.3599850000001</v>
      </c>
      <c r="D3270" s="99">
        <v>1842.3599850000001</v>
      </c>
      <c r="E3270" s="99">
        <v>1842.3599850000001</v>
      </c>
      <c r="F3270" s="99">
        <v>1842.3599850000001</v>
      </c>
      <c r="G3270" s="99">
        <v>0</v>
      </c>
    </row>
    <row r="3271" spans="1:7" x14ac:dyDescent="0.2">
      <c r="A3271" s="100">
        <v>36865</v>
      </c>
      <c r="B3271" s="99">
        <v>1914.089966</v>
      </c>
      <c r="C3271" s="99">
        <v>1914.089966</v>
      </c>
      <c r="D3271" s="99">
        <v>1914.089966</v>
      </c>
      <c r="E3271" s="99">
        <v>1914.089966</v>
      </c>
      <c r="F3271" s="99">
        <v>1914.089966</v>
      </c>
      <c r="G3271" s="99">
        <v>0</v>
      </c>
    </row>
    <row r="3272" spans="1:7" x14ac:dyDescent="0.2">
      <c r="A3272" s="100">
        <v>36866</v>
      </c>
      <c r="B3272" s="99">
        <v>1879.579956</v>
      </c>
      <c r="C3272" s="99">
        <v>1879.579956</v>
      </c>
      <c r="D3272" s="99">
        <v>1879.579956</v>
      </c>
      <c r="E3272" s="99">
        <v>1879.579956</v>
      </c>
      <c r="F3272" s="99">
        <v>1879.579956</v>
      </c>
      <c r="G3272" s="99">
        <v>0</v>
      </c>
    </row>
    <row r="3273" spans="1:7" x14ac:dyDescent="0.2">
      <c r="A3273" s="100">
        <v>36867</v>
      </c>
      <c r="B3273" s="99">
        <v>1868.6400149999999</v>
      </c>
      <c r="C3273" s="99">
        <v>1868.6400149999999</v>
      </c>
      <c r="D3273" s="99">
        <v>1868.6400149999999</v>
      </c>
      <c r="E3273" s="99">
        <v>1868.6400149999999</v>
      </c>
      <c r="F3273" s="99">
        <v>1868.6400149999999</v>
      </c>
      <c r="G3273" s="99">
        <v>0</v>
      </c>
    </row>
    <row r="3274" spans="1:7" x14ac:dyDescent="0.2">
      <c r="A3274" s="100">
        <v>36868</v>
      </c>
      <c r="B3274" s="99">
        <v>1905.290039</v>
      </c>
      <c r="C3274" s="99">
        <v>1905.290039</v>
      </c>
      <c r="D3274" s="99">
        <v>1905.290039</v>
      </c>
      <c r="E3274" s="99">
        <v>1905.290039</v>
      </c>
      <c r="F3274" s="99">
        <v>1905.290039</v>
      </c>
      <c r="G3274" s="99">
        <v>0</v>
      </c>
    </row>
    <row r="3275" spans="1:7" x14ac:dyDescent="0.2">
      <c r="A3275" s="100">
        <v>36871</v>
      </c>
      <c r="B3275" s="99">
        <v>1919.650024</v>
      </c>
      <c r="C3275" s="99">
        <v>1919.650024</v>
      </c>
      <c r="D3275" s="99">
        <v>1919.650024</v>
      </c>
      <c r="E3275" s="99">
        <v>1919.650024</v>
      </c>
      <c r="F3275" s="99">
        <v>1919.650024</v>
      </c>
      <c r="G3275" s="99">
        <v>0</v>
      </c>
    </row>
    <row r="3276" spans="1:7" x14ac:dyDescent="0.2">
      <c r="A3276" s="100">
        <v>36872</v>
      </c>
      <c r="B3276" s="99">
        <v>1907.099976</v>
      </c>
      <c r="C3276" s="99">
        <v>1907.099976</v>
      </c>
      <c r="D3276" s="99">
        <v>1907.099976</v>
      </c>
      <c r="E3276" s="99">
        <v>1907.099976</v>
      </c>
      <c r="F3276" s="99">
        <v>1907.099976</v>
      </c>
      <c r="G3276" s="99">
        <v>0</v>
      </c>
    </row>
    <row r="3277" spans="1:7" x14ac:dyDescent="0.2">
      <c r="A3277" s="100">
        <v>36873</v>
      </c>
      <c r="B3277" s="99">
        <v>1891.9300539999999</v>
      </c>
      <c r="C3277" s="99">
        <v>1891.9300539999999</v>
      </c>
      <c r="D3277" s="99">
        <v>1891.9300539999999</v>
      </c>
      <c r="E3277" s="99">
        <v>1891.9300539999999</v>
      </c>
      <c r="F3277" s="99">
        <v>1891.9300539999999</v>
      </c>
      <c r="G3277" s="99">
        <v>0</v>
      </c>
    </row>
    <row r="3278" spans="1:7" x14ac:dyDescent="0.2">
      <c r="A3278" s="100">
        <v>36874</v>
      </c>
      <c r="B3278" s="99">
        <v>1865.4499510000001</v>
      </c>
      <c r="C3278" s="99">
        <v>1865.4499510000001</v>
      </c>
      <c r="D3278" s="99">
        <v>1865.4499510000001</v>
      </c>
      <c r="E3278" s="99">
        <v>1865.4499510000001</v>
      </c>
      <c r="F3278" s="99">
        <v>1865.4499510000001</v>
      </c>
      <c r="G3278" s="99">
        <v>0</v>
      </c>
    </row>
    <row r="3279" spans="1:7" x14ac:dyDescent="0.2">
      <c r="A3279" s="100">
        <v>36875</v>
      </c>
      <c r="B3279" s="99">
        <v>1825.420044</v>
      </c>
      <c r="C3279" s="99">
        <v>1825.420044</v>
      </c>
      <c r="D3279" s="99">
        <v>1825.420044</v>
      </c>
      <c r="E3279" s="99">
        <v>1825.420044</v>
      </c>
      <c r="F3279" s="99">
        <v>1825.420044</v>
      </c>
      <c r="G3279" s="99">
        <v>0</v>
      </c>
    </row>
    <row r="3280" spans="1:7" x14ac:dyDescent="0.2">
      <c r="A3280" s="100">
        <v>36878</v>
      </c>
      <c r="B3280" s="99">
        <v>1840.1800539999999</v>
      </c>
      <c r="C3280" s="99">
        <v>1840.1800539999999</v>
      </c>
      <c r="D3280" s="99">
        <v>1840.1800539999999</v>
      </c>
      <c r="E3280" s="99">
        <v>1840.1800539999999</v>
      </c>
      <c r="F3280" s="99">
        <v>1840.1800539999999</v>
      </c>
      <c r="G3280" s="99">
        <v>0</v>
      </c>
    </row>
    <row r="3281" spans="1:7" x14ac:dyDescent="0.2">
      <c r="A3281" s="100">
        <v>36879</v>
      </c>
      <c r="B3281" s="99">
        <v>1816.3599850000001</v>
      </c>
      <c r="C3281" s="99">
        <v>1816.3599850000001</v>
      </c>
      <c r="D3281" s="99">
        <v>1816.3599850000001</v>
      </c>
      <c r="E3281" s="99">
        <v>1816.3599850000001</v>
      </c>
      <c r="F3281" s="99">
        <v>1816.3599850000001</v>
      </c>
      <c r="G3281" s="99">
        <v>0</v>
      </c>
    </row>
    <row r="3282" spans="1:7" x14ac:dyDescent="0.2">
      <c r="A3282" s="100">
        <v>36880</v>
      </c>
      <c r="B3282" s="99">
        <v>1759.619995</v>
      </c>
      <c r="C3282" s="99">
        <v>1759.619995</v>
      </c>
      <c r="D3282" s="99">
        <v>1759.619995</v>
      </c>
      <c r="E3282" s="99">
        <v>1759.619995</v>
      </c>
      <c r="F3282" s="99">
        <v>1759.619995</v>
      </c>
      <c r="G3282" s="99">
        <v>0</v>
      </c>
    </row>
    <row r="3283" spans="1:7" x14ac:dyDescent="0.2">
      <c r="A3283" s="100">
        <v>36881</v>
      </c>
      <c r="B3283" s="99">
        <v>1773.709961</v>
      </c>
      <c r="C3283" s="99">
        <v>1773.709961</v>
      </c>
      <c r="D3283" s="99">
        <v>1773.709961</v>
      </c>
      <c r="E3283" s="99">
        <v>1773.709961</v>
      </c>
      <c r="F3283" s="99">
        <v>1773.709961</v>
      </c>
      <c r="G3283" s="99">
        <v>0</v>
      </c>
    </row>
    <row r="3284" spans="1:7" x14ac:dyDescent="0.2">
      <c r="A3284" s="100">
        <v>36882</v>
      </c>
      <c r="B3284" s="99">
        <v>1817</v>
      </c>
      <c r="C3284" s="99">
        <v>1817</v>
      </c>
      <c r="D3284" s="99">
        <v>1817</v>
      </c>
      <c r="E3284" s="99">
        <v>1817</v>
      </c>
      <c r="F3284" s="99">
        <v>1817</v>
      </c>
      <c r="G3284" s="99">
        <v>0</v>
      </c>
    </row>
    <row r="3285" spans="1:7" x14ac:dyDescent="0.2">
      <c r="A3285" s="100">
        <v>36886</v>
      </c>
      <c r="B3285" s="99">
        <v>1829.829956</v>
      </c>
      <c r="C3285" s="99">
        <v>1829.829956</v>
      </c>
      <c r="D3285" s="99">
        <v>1829.829956</v>
      </c>
      <c r="E3285" s="99">
        <v>1829.829956</v>
      </c>
      <c r="F3285" s="99">
        <v>1829.829956</v>
      </c>
      <c r="G3285" s="99">
        <v>0</v>
      </c>
    </row>
    <row r="3286" spans="1:7" x14ac:dyDescent="0.2">
      <c r="A3286" s="100">
        <v>36887</v>
      </c>
      <c r="B3286" s="99">
        <v>1849.339966</v>
      </c>
      <c r="C3286" s="99">
        <v>1849.339966</v>
      </c>
      <c r="D3286" s="99">
        <v>1849.339966</v>
      </c>
      <c r="E3286" s="99">
        <v>1849.339966</v>
      </c>
      <c r="F3286" s="99">
        <v>1849.339966</v>
      </c>
      <c r="G3286" s="99">
        <v>0</v>
      </c>
    </row>
    <row r="3287" spans="1:7" x14ac:dyDescent="0.2">
      <c r="A3287" s="100">
        <v>36888</v>
      </c>
      <c r="B3287" s="99">
        <v>1856.76001</v>
      </c>
      <c r="C3287" s="99">
        <v>1856.76001</v>
      </c>
      <c r="D3287" s="99">
        <v>1856.76001</v>
      </c>
      <c r="E3287" s="99">
        <v>1856.76001</v>
      </c>
      <c r="F3287" s="99">
        <v>1856.76001</v>
      </c>
      <c r="G3287" s="99">
        <v>0</v>
      </c>
    </row>
    <row r="3288" spans="1:7" x14ac:dyDescent="0.2">
      <c r="A3288" s="100">
        <v>36889</v>
      </c>
      <c r="B3288" s="99">
        <v>1837.369995</v>
      </c>
      <c r="C3288" s="99">
        <v>1837.369995</v>
      </c>
      <c r="D3288" s="99">
        <v>1837.369995</v>
      </c>
      <c r="E3288" s="99">
        <v>1837.369995</v>
      </c>
      <c r="F3288" s="99">
        <v>1837.369995</v>
      </c>
      <c r="G3288" s="99">
        <v>0</v>
      </c>
    </row>
    <row r="3289" spans="1:7" x14ac:dyDescent="0.2">
      <c r="A3289" s="100">
        <v>36893</v>
      </c>
      <c r="B3289" s="99">
        <v>1785.8599850000001</v>
      </c>
      <c r="C3289" s="99">
        <v>1785.8599850000001</v>
      </c>
      <c r="D3289" s="99">
        <v>1785.8599850000001</v>
      </c>
      <c r="E3289" s="99">
        <v>1785.8599850000001</v>
      </c>
      <c r="F3289" s="99">
        <v>1785.8599850000001</v>
      </c>
      <c r="G3289" s="99">
        <v>0</v>
      </c>
    </row>
    <row r="3290" spans="1:7" x14ac:dyDescent="0.2">
      <c r="A3290" s="100">
        <v>36894</v>
      </c>
      <c r="B3290" s="99">
        <v>1875.5600589999999</v>
      </c>
      <c r="C3290" s="99">
        <v>1875.5600589999999</v>
      </c>
      <c r="D3290" s="99">
        <v>1875.5600589999999</v>
      </c>
      <c r="E3290" s="99">
        <v>1875.5600589999999</v>
      </c>
      <c r="F3290" s="99">
        <v>1875.5600589999999</v>
      </c>
      <c r="G3290" s="99">
        <v>0</v>
      </c>
    </row>
    <row r="3291" spans="1:7" x14ac:dyDescent="0.2">
      <c r="A3291" s="100">
        <v>36895</v>
      </c>
      <c r="B3291" s="99">
        <v>1855.8199460000001</v>
      </c>
      <c r="C3291" s="99">
        <v>1855.8199460000001</v>
      </c>
      <c r="D3291" s="99">
        <v>1855.8199460000001</v>
      </c>
      <c r="E3291" s="99">
        <v>1855.8199460000001</v>
      </c>
      <c r="F3291" s="99">
        <v>1855.8199460000001</v>
      </c>
      <c r="G3291" s="99">
        <v>0</v>
      </c>
    </row>
    <row r="3292" spans="1:7" x14ac:dyDescent="0.2">
      <c r="A3292" s="100">
        <v>36896</v>
      </c>
      <c r="B3292" s="99">
        <v>1807.130005</v>
      </c>
      <c r="C3292" s="99">
        <v>1807.130005</v>
      </c>
      <c r="D3292" s="99">
        <v>1807.130005</v>
      </c>
      <c r="E3292" s="99">
        <v>1807.130005</v>
      </c>
      <c r="F3292" s="99">
        <v>1807.130005</v>
      </c>
      <c r="G3292" s="99">
        <v>0</v>
      </c>
    </row>
    <row r="3293" spans="1:7" x14ac:dyDescent="0.2">
      <c r="A3293" s="100">
        <v>36899</v>
      </c>
      <c r="B3293" s="99">
        <v>1804.040039</v>
      </c>
      <c r="C3293" s="99">
        <v>1804.040039</v>
      </c>
      <c r="D3293" s="99">
        <v>1804.040039</v>
      </c>
      <c r="E3293" s="99">
        <v>1804.040039</v>
      </c>
      <c r="F3293" s="99">
        <v>1804.040039</v>
      </c>
      <c r="G3293" s="99">
        <v>0</v>
      </c>
    </row>
    <row r="3294" spans="1:7" x14ac:dyDescent="0.2">
      <c r="A3294" s="100">
        <v>36900</v>
      </c>
      <c r="B3294" s="99">
        <v>1810.9799800000001</v>
      </c>
      <c r="C3294" s="99">
        <v>1810.9799800000001</v>
      </c>
      <c r="D3294" s="99">
        <v>1810.9799800000001</v>
      </c>
      <c r="E3294" s="99">
        <v>1810.9799800000001</v>
      </c>
      <c r="F3294" s="99">
        <v>1810.9799800000001</v>
      </c>
      <c r="G3294" s="99">
        <v>0</v>
      </c>
    </row>
    <row r="3295" spans="1:7" x14ac:dyDescent="0.2">
      <c r="A3295" s="100">
        <v>36901</v>
      </c>
      <c r="B3295" s="99">
        <v>1828.5</v>
      </c>
      <c r="C3295" s="99">
        <v>1828.5</v>
      </c>
      <c r="D3295" s="99">
        <v>1828.5</v>
      </c>
      <c r="E3295" s="99">
        <v>1828.5</v>
      </c>
      <c r="F3295" s="99">
        <v>1828.5</v>
      </c>
      <c r="G3295" s="99">
        <v>0</v>
      </c>
    </row>
    <row r="3296" spans="1:7" x14ac:dyDescent="0.2">
      <c r="A3296" s="100">
        <v>36902</v>
      </c>
      <c r="B3296" s="99">
        <v>1847.369995</v>
      </c>
      <c r="C3296" s="99">
        <v>1847.369995</v>
      </c>
      <c r="D3296" s="99">
        <v>1847.369995</v>
      </c>
      <c r="E3296" s="99">
        <v>1847.369995</v>
      </c>
      <c r="F3296" s="99">
        <v>1847.369995</v>
      </c>
      <c r="G3296" s="99">
        <v>0</v>
      </c>
    </row>
    <row r="3297" spans="1:7" x14ac:dyDescent="0.2">
      <c r="A3297" s="100">
        <v>36903</v>
      </c>
      <c r="B3297" s="99">
        <v>1835.540039</v>
      </c>
      <c r="C3297" s="99">
        <v>1835.540039</v>
      </c>
      <c r="D3297" s="99">
        <v>1835.540039</v>
      </c>
      <c r="E3297" s="99">
        <v>1835.540039</v>
      </c>
      <c r="F3297" s="99">
        <v>1835.540039</v>
      </c>
      <c r="G3297" s="99">
        <v>0</v>
      </c>
    </row>
    <row r="3298" spans="1:7" x14ac:dyDescent="0.2">
      <c r="A3298" s="100">
        <v>36907</v>
      </c>
      <c r="B3298" s="99">
        <v>1847.130005</v>
      </c>
      <c r="C3298" s="99">
        <v>1847.130005</v>
      </c>
      <c r="D3298" s="99">
        <v>1847.130005</v>
      </c>
      <c r="E3298" s="99">
        <v>1847.130005</v>
      </c>
      <c r="F3298" s="99">
        <v>1847.130005</v>
      </c>
      <c r="G3298" s="99">
        <v>0</v>
      </c>
    </row>
    <row r="3299" spans="1:7" x14ac:dyDescent="0.2">
      <c r="A3299" s="100">
        <v>36908</v>
      </c>
      <c r="B3299" s="99">
        <v>1851.160034</v>
      </c>
      <c r="C3299" s="99">
        <v>1851.160034</v>
      </c>
      <c r="D3299" s="99">
        <v>1851.160034</v>
      </c>
      <c r="E3299" s="99">
        <v>1851.160034</v>
      </c>
      <c r="F3299" s="99">
        <v>1851.160034</v>
      </c>
      <c r="G3299" s="99">
        <v>0</v>
      </c>
    </row>
    <row r="3300" spans="1:7" x14ac:dyDescent="0.2">
      <c r="A3300" s="100">
        <v>36909</v>
      </c>
      <c r="B3300" s="99">
        <v>1876.9399410000001</v>
      </c>
      <c r="C3300" s="99">
        <v>1876.9399410000001</v>
      </c>
      <c r="D3300" s="99">
        <v>1876.9399410000001</v>
      </c>
      <c r="E3300" s="99">
        <v>1876.9399410000001</v>
      </c>
      <c r="F3300" s="99">
        <v>1876.9399410000001</v>
      </c>
      <c r="G3300" s="99">
        <v>0</v>
      </c>
    </row>
    <row r="3301" spans="1:7" x14ac:dyDescent="0.2">
      <c r="A3301" s="100">
        <v>36910</v>
      </c>
      <c r="B3301" s="99">
        <v>1869.380005</v>
      </c>
      <c r="C3301" s="99">
        <v>1869.380005</v>
      </c>
      <c r="D3301" s="99">
        <v>1869.380005</v>
      </c>
      <c r="E3301" s="99">
        <v>1869.380005</v>
      </c>
      <c r="F3301" s="99">
        <v>1869.380005</v>
      </c>
      <c r="G3301" s="99">
        <v>0</v>
      </c>
    </row>
    <row r="3302" spans="1:7" x14ac:dyDescent="0.2">
      <c r="A3302" s="100">
        <v>36913</v>
      </c>
      <c r="B3302" s="99">
        <v>1869.8900149999999</v>
      </c>
      <c r="C3302" s="99">
        <v>1869.8900149999999</v>
      </c>
      <c r="D3302" s="99">
        <v>1869.8900149999999</v>
      </c>
      <c r="E3302" s="99">
        <v>1869.8900149999999</v>
      </c>
      <c r="F3302" s="99">
        <v>1869.8900149999999</v>
      </c>
      <c r="G3302" s="99">
        <v>0</v>
      </c>
    </row>
    <row r="3303" spans="1:7" x14ac:dyDescent="0.2">
      <c r="A3303" s="100">
        <v>36914</v>
      </c>
      <c r="B3303" s="99">
        <v>1894.25</v>
      </c>
      <c r="C3303" s="99">
        <v>1894.25</v>
      </c>
      <c r="D3303" s="99">
        <v>1894.25</v>
      </c>
      <c r="E3303" s="99">
        <v>1894.25</v>
      </c>
      <c r="F3303" s="99">
        <v>1894.25</v>
      </c>
      <c r="G3303" s="99">
        <v>0</v>
      </c>
    </row>
    <row r="3304" spans="1:7" x14ac:dyDescent="0.2">
      <c r="A3304" s="100">
        <v>36915</v>
      </c>
      <c r="B3304" s="99">
        <v>1899.709961</v>
      </c>
      <c r="C3304" s="99">
        <v>1899.709961</v>
      </c>
      <c r="D3304" s="99">
        <v>1899.709961</v>
      </c>
      <c r="E3304" s="99">
        <v>1899.709961</v>
      </c>
      <c r="F3304" s="99">
        <v>1899.709961</v>
      </c>
      <c r="G3304" s="99">
        <v>0</v>
      </c>
    </row>
    <row r="3305" spans="1:7" x14ac:dyDescent="0.2">
      <c r="A3305" s="100">
        <v>36916</v>
      </c>
      <c r="B3305" s="99">
        <v>1890.2700199999999</v>
      </c>
      <c r="C3305" s="99">
        <v>1890.2700199999999</v>
      </c>
      <c r="D3305" s="99">
        <v>1890.2700199999999</v>
      </c>
      <c r="E3305" s="99">
        <v>1890.2700199999999</v>
      </c>
      <c r="F3305" s="99">
        <v>1890.2700199999999</v>
      </c>
      <c r="G3305" s="99">
        <v>0</v>
      </c>
    </row>
    <row r="3306" spans="1:7" x14ac:dyDescent="0.2">
      <c r="A3306" s="100">
        <v>36917</v>
      </c>
      <c r="B3306" s="99">
        <v>1886.8000489999999</v>
      </c>
      <c r="C3306" s="99">
        <v>1886.8000489999999</v>
      </c>
      <c r="D3306" s="99">
        <v>1886.8000489999999</v>
      </c>
      <c r="E3306" s="99">
        <v>1886.8000489999999</v>
      </c>
      <c r="F3306" s="99">
        <v>1886.8000489999999</v>
      </c>
      <c r="G3306" s="99">
        <v>0</v>
      </c>
    </row>
    <row r="3307" spans="1:7" x14ac:dyDescent="0.2">
      <c r="A3307" s="100">
        <v>36920</v>
      </c>
      <c r="B3307" s="99">
        <v>1899.75</v>
      </c>
      <c r="C3307" s="99">
        <v>1899.75</v>
      </c>
      <c r="D3307" s="99">
        <v>1899.75</v>
      </c>
      <c r="E3307" s="99">
        <v>1899.75</v>
      </c>
      <c r="F3307" s="99">
        <v>1899.75</v>
      </c>
      <c r="G3307" s="99">
        <v>0</v>
      </c>
    </row>
    <row r="3308" spans="1:7" x14ac:dyDescent="0.2">
      <c r="A3308" s="100">
        <v>36921</v>
      </c>
      <c r="B3308" s="99">
        <v>1913.130005</v>
      </c>
      <c r="C3308" s="99">
        <v>1913.130005</v>
      </c>
      <c r="D3308" s="99">
        <v>1913.130005</v>
      </c>
      <c r="E3308" s="99">
        <v>1913.130005</v>
      </c>
      <c r="F3308" s="99">
        <v>1913.130005</v>
      </c>
      <c r="G3308" s="99">
        <v>0</v>
      </c>
    </row>
    <row r="3309" spans="1:7" x14ac:dyDescent="0.2">
      <c r="A3309" s="100">
        <v>36922</v>
      </c>
      <c r="B3309" s="99">
        <v>1902.5500489999999</v>
      </c>
      <c r="C3309" s="99">
        <v>1902.5500489999999</v>
      </c>
      <c r="D3309" s="99">
        <v>1902.5500489999999</v>
      </c>
      <c r="E3309" s="99">
        <v>1902.5500489999999</v>
      </c>
      <c r="F3309" s="99">
        <v>1902.5500489999999</v>
      </c>
      <c r="G3309" s="99">
        <v>0</v>
      </c>
    </row>
    <row r="3310" spans="1:7" x14ac:dyDescent="0.2">
      <c r="A3310" s="100">
        <v>36923</v>
      </c>
      <c r="B3310" s="99">
        <v>1913.1099850000001</v>
      </c>
      <c r="C3310" s="99">
        <v>1913.1099850000001</v>
      </c>
      <c r="D3310" s="99">
        <v>1913.1099850000001</v>
      </c>
      <c r="E3310" s="99">
        <v>1913.1099850000001</v>
      </c>
      <c r="F3310" s="99">
        <v>1913.1099850000001</v>
      </c>
      <c r="G3310" s="99">
        <v>0</v>
      </c>
    </row>
    <row r="3311" spans="1:7" x14ac:dyDescent="0.2">
      <c r="A3311" s="100">
        <v>36924</v>
      </c>
      <c r="B3311" s="99">
        <v>1879.6899410000001</v>
      </c>
      <c r="C3311" s="99">
        <v>1879.6899410000001</v>
      </c>
      <c r="D3311" s="99">
        <v>1879.6899410000001</v>
      </c>
      <c r="E3311" s="99">
        <v>1879.6899410000001</v>
      </c>
      <c r="F3311" s="99">
        <v>1879.6899410000001</v>
      </c>
      <c r="G3311" s="99">
        <v>0</v>
      </c>
    </row>
    <row r="3312" spans="1:7" x14ac:dyDescent="0.2">
      <c r="A3312" s="100">
        <v>36927</v>
      </c>
      <c r="B3312" s="99">
        <v>1886.4799800000001</v>
      </c>
      <c r="C3312" s="99">
        <v>1886.4799800000001</v>
      </c>
      <c r="D3312" s="99">
        <v>1886.4799800000001</v>
      </c>
      <c r="E3312" s="99">
        <v>1886.4799800000001</v>
      </c>
      <c r="F3312" s="99">
        <v>1886.4799800000001</v>
      </c>
      <c r="G3312" s="99">
        <v>0</v>
      </c>
    </row>
    <row r="3313" spans="1:7" x14ac:dyDescent="0.2">
      <c r="A3313" s="100">
        <v>36928</v>
      </c>
      <c r="B3313" s="99">
        <v>1883.719971</v>
      </c>
      <c r="C3313" s="99">
        <v>1883.719971</v>
      </c>
      <c r="D3313" s="99">
        <v>1883.719971</v>
      </c>
      <c r="E3313" s="99">
        <v>1883.719971</v>
      </c>
      <c r="F3313" s="99">
        <v>1883.719971</v>
      </c>
      <c r="G3313" s="99">
        <v>0</v>
      </c>
    </row>
    <row r="3314" spans="1:7" x14ac:dyDescent="0.2">
      <c r="A3314" s="100">
        <v>36929</v>
      </c>
      <c r="B3314" s="99">
        <v>1868.290039</v>
      </c>
      <c r="C3314" s="99">
        <v>1868.290039</v>
      </c>
      <c r="D3314" s="99">
        <v>1868.290039</v>
      </c>
      <c r="E3314" s="99">
        <v>1868.290039</v>
      </c>
      <c r="F3314" s="99">
        <v>1868.290039</v>
      </c>
      <c r="G3314" s="99">
        <v>0</v>
      </c>
    </row>
    <row r="3315" spans="1:7" x14ac:dyDescent="0.2">
      <c r="A3315" s="100">
        <v>36930</v>
      </c>
      <c r="B3315" s="99">
        <v>1856.660034</v>
      </c>
      <c r="C3315" s="99">
        <v>1856.660034</v>
      </c>
      <c r="D3315" s="99">
        <v>1856.660034</v>
      </c>
      <c r="E3315" s="99">
        <v>1856.660034</v>
      </c>
      <c r="F3315" s="99">
        <v>1856.660034</v>
      </c>
      <c r="G3315" s="99">
        <v>0</v>
      </c>
    </row>
    <row r="3316" spans="1:7" x14ac:dyDescent="0.2">
      <c r="A3316" s="100">
        <v>36931</v>
      </c>
      <c r="B3316" s="99">
        <v>1831.959961</v>
      </c>
      <c r="C3316" s="99">
        <v>1831.959961</v>
      </c>
      <c r="D3316" s="99">
        <v>1831.959961</v>
      </c>
      <c r="E3316" s="99">
        <v>1831.959961</v>
      </c>
      <c r="F3316" s="99">
        <v>1831.959961</v>
      </c>
      <c r="G3316" s="99">
        <v>0</v>
      </c>
    </row>
    <row r="3317" spans="1:7" x14ac:dyDescent="0.2">
      <c r="A3317" s="100">
        <v>36934</v>
      </c>
      <c r="B3317" s="99">
        <v>1853.650024</v>
      </c>
      <c r="C3317" s="99">
        <v>1853.650024</v>
      </c>
      <c r="D3317" s="99">
        <v>1853.650024</v>
      </c>
      <c r="E3317" s="99">
        <v>1853.650024</v>
      </c>
      <c r="F3317" s="99">
        <v>1853.650024</v>
      </c>
      <c r="G3317" s="99">
        <v>0</v>
      </c>
    </row>
    <row r="3318" spans="1:7" x14ac:dyDescent="0.2">
      <c r="A3318" s="100">
        <v>36935</v>
      </c>
      <c r="B3318" s="99">
        <v>1837.7700199999999</v>
      </c>
      <c r="C3318" s="99">
        <v>1837.7700199999999</v>
      </c>
      <c r="D3318" s="99">
        <v>1837.7700199999999</v>
      </c>
      <c r="E3318" s="99">
        <v>1837.7700199999999</v>
      </c>
      <c r="F3318" s="99">
        <v>1837.7700199999999</v>
      </c>
      <c r="G3318" s="99">
        <v>0</v>
      </c>
    </row>
    <row r="3319" spans="1:7" x14ac:dyDescent="0.2">
      <c r="A3319" s="100">
        <v>36936</v>
      </c>
      <c r="B3319" s="99">
        <v>1834.099976</v>
      </c>
      <c r="C3319" s="99">
        <v>1834.099976</v>
      </c>
      <c r="D3319" s="99">
        <v>1834.099976</v>
      </c>
      <c r="E3319" s="99">
        <v>1834.099976</v>
      </c>
      <c r="F3319" s="99">
        <v>1834.099976</v>
      </c>
      <c r="G3319" s="99">
        <v>0</v>
      </c>
    </row>
    <row r="3320" spans="1:7" x14ac:dyDescent="0.2">
      <c r="A3320" s="100">
        <v>36937</v>
      </c>
      <c r="B3320" s="99">
        <v>1849.150024</v>
      </c>
      <c r="C3320" s="99">
        <v>1849.150024</v>
      </c>
      <c r="D3320" s="99">
        <v>1849.150024</v>
      </c>
      <c r="E3320" s="99">
        <v>1849.150024</v>
      </c>
      <c r="F3320" s="99">
        <v>1849.150024</v>
      </c>
      <c r="G3320" s="99">
        <v>0</v>
      </c>
    </row>
    <row r="3321" spans="1:7" x14ac:dyDescent="0.2">
      <c r="A3321" s="100">
        <v>36938</v>
      </c>
      <c r="B3321" s="99">
        <v>1814.219971</v>
      </c>
      <c r="C3321" s="99">
        <v>1814.219971</v>
      </c>
      <c r="D3321" s="99">
        <v>1814.219971</v>
      </c>
      <c r="E3321" s="99">
        <v>1814.219971</v>
      </c>
      <c r="F3321" s="99">
        <v>1814.219971</v>
      </c>
      <c r="G3321" s="99">
        <v>0</v>
      </c>
    </row>
    <row r="3322" spans="1:7" x14ac:dyDescent="0.2">
      <c r="A3322" s="100">
        <v>36942</v>
      </c>
      <c r="B3322" s="99">
        <v>1782.75</v>
      </c>
      <c r="C3322" s="99">
        <v>1782.75</v>
      </c>
      <c r="D3322" s="99">
        <v>1782.75</v>
      </c>
      <c r="E3322" s="99">
        <v>1782.75</v>
      </c>
      <c r="F3322" s="99">
        <v>1782.75</v>
      </c>
      <c r="G3322" s="99">
        <v>0</v>
      </c>
    </row>
    <row r="3323" spans="1:7" x14ac:dyDescent="0.2">
      <c r="A3323" s="100">
        <v>36943</v>
      </c>
      <c r="B3323" s="99">
        <v>1749.8599850000001</v>
      </c>
      <c r="C3323" s="99">
        <v>1749.8599850000001</v>
      </c>
      <c r="D3323" s="99">
        <v>1749.8599850000001</v>
      </c>
      <c r="E3323" s="99">
        <v>1749.8599850000001</v>
      </c>
      <c r="F3323" s="99">
        <v>1749.8599850000001</v>
      </c>
      <c r="G3323" s="99">
        <v>0</v>
      </c>
    </row>
    <row r="3324" spans="1:7" x14ac:dyDescent="0.2">
      <c r="A3324" s="100">
        <v>36944</v>
      </c>
      <c r="B3324" s="99">
        <v>1746.5</v>
      </c>
      <c r="C3324" s="99">
        <v>1746.5</v>
      </c>
      <c r="D3324" s="99">
        <v>1746.5</v>
      </c>
      <c r="E3324" s="99">
        <v>1746.5</v>
      </c>
      <c r="F3324" s="99">
        <v>1746.5</v>
      </c>
      <c r="G3324" s="99">
        <v>0</v>
      </c>
    </row>
    <row r="3325" spans="1:7" x14ac:dyDescent="0.2">
      <c r="A3325" s="100">
        <v>36945</v>
      </c>
      <c r="B3325" s="99">
        <v>1736.8199460000001</v>
      </c>
      <c r="C3325" s="99">
        <v>1736.8199460000001</v>
      </c>
      <c r="D3325" s="99">
        <v>1736.8199460000001</v>
      </c>
      <c r="E3325" s="99">
        <v>1736.8199460000001</v>
      </c>
      <c r="F3325" s="99">
        <v>1736.8199460000001</v>
      </c>
      <c r="G3325" s="99">
        <v>0</v>
      </c>
    </row>
    <row r="3326" spans="1:7" x14ac:dyDescent="0.2">
      <c r="A3326" s="100">
        <v>36948</v>
      </c>
      <c r="B3326" s="99">
        <v>1767.290039</v>
      </c>
      <c r="C3326" s="99">
        <v>1767.290039</v>
      </c>
      <c r="D3326" s="99">
        <v>1767.290039</v>
      </c>
      <c r="E3326" s="99">
        <v>1767.290039</v>
      </c>
      <c r="F3326" s="99">
        <v>1767.290039</v>
      </c>
      <c r="G3326" s="99">
        <v>0</v>
      </c>
    </row>
    <row r="3327" spans="1:7" x14ac:dyDescent="0.2">
      <c r="A3327" s="100">
        <v>36949</v>
      </c>
      <c r="B3327" s="99">
        <v>1753.880005</v>
      </c>
      <c r="C3327" s="99">
        <v>1753.880005</v>
      </c>
      <c r="D3327" s="99">
        <v>1753.880005</v>
      </c>
      <c r="E3327" s="99">
        <v>1753.880005</v>
      </c>
      <c r="F3327" s="99">
        <v>1753.880005</v>
      </c>
      <c r="G3327" s="99">
        <v>0</v>
      </c>
    </row>
    <row r="3328" spans="1:7" x14ac:dyDescent="0.2">
      <c r="A3328" s="100">
        <v>36950</v>
      </c>
      <c r="B3328" s="99">
        <v>1729.079956</v>
      </c>
      <c r="C3328" s="99">
        <v>1729.079956</v>
      </c>
      <c r="D3328" s="99">
        <v>1729.079956</v>
      </c>
      <c r="E3328" s="99">
        <v>1729.079956</v>
      </c>
      <c r="F3328" s="99">
        <v>1729.079956</v>
      </c>
      <c r="G3328" s="99">
        <v>0</v>
      </c>
    </row>
    <row r="3329" spans="1:7" x14ac:dyDescent="0.2">
      <c r="A3329" s="100">
        <v>36951</v>
      </c>
      <c r="B3329" s="99">
        <v>1730.920044</v>
      </c>
      <c r="C3329" s="99">
        <v>1730.920044</v>
      </c>
      <c r="D3329" s="99">
        <v>1730.920044</v>
      </c>
      <c r="E3329" s="99">
        <v>1730.920044</v>
      </c>
      <c r="F3329" s="99">
        <v>1730.920044</v>
      </c>
      <c r="G3329" s="99">
        <v>0</v>
      </c>
    </row>
    <row r="3330" spans="1:7" x14ac:dyDescent="0.2">
      <c r="A3330" s="100">
        <v>36952</v>
      </c>
      <c r="B3330" s="99">
        <v>1721.089966</v>
      </c>
      <c r="C3330" s="99">
        <v>1721.089966</v>
      </c>
      <c r="D3330" s="99">
        <v>1721.089966</v>
      </c>
      <c r="E3330" s="99">
        <v>1721.089966</v>
      </c>
      <c r="F3330" s="99">
        <v>1721.089966</v>
      </c>
      <c r="G3330" s="99">
        <v>0</v>
      </c>
    </row>
    <row r="3331" spans="1:7" x14ac:dyDescent="0.2">
      <c r="A3331" s="100">
        <v>36955</v>
      </c>
      <c r="B3331" s="99">
        <v>1731.420044</v>
      </c>
      <c r="C3331" s="99">
        <v>1731.420044</v>
      </c>
      <c r="D3331" s="99">
        <v>1731.420044</v>
      </c>
      <c r="E3331" s="99">
        <v>1731.420044</v>
      </c>
      <c r="F3331" s="99">
        <v>1731.420044</v>
      </c>
      <c r="G3331" s="99">
        <v>0</v>
      </c>
    </row>
    <row r="3332" spans="1:7" x14ac:dyDescent="0.2">
      <c r="A3332" s="100">
        <v>36956</v>
      </c>
      <c r="B3332" s="99">
        <v>1748.73999</v>
      </c>
      <c r="C3332" s="99">
        <v>1748.73999</v>
      </c>
      <c r="D3332" s="99">
        <v>1748.73999</v>
      </c>
      <c r="E3332" s="99">
        <v>1748.73999</v>
      </c>
      <c r="F3332" s="99">
        <v>1748.73999</v>
      </c>
      <c r="G3332" s="99">
        <v>0</v>
      </c>
    </row>
    <row r="3333" spans="1:7" x14ac:dyDescent="0.2">
      <c r="A3333" s="100">
        <v>36957</v>
      </c>
      <c r="B3333" s="99">
        <v>1760.3599850000001</v>
      </c>
      <c r="C3333" s="99">
        <v>1760.3599850000001</v>
      </c>
      <c r="D3333" s="99">
        <v>1760.3599850000001</v>
      </c>
      <c r="E3333" s="99">
        <v>1760.3599850000001</v>
      </c>
      <c r="F3333" s="99">
        <v>1760.3599850000001</v>
      </c>
      <c r="G3333" s="99">
        <v>0</v>
      </c>
    </row>
    <row r="3334" spans="1:7" x14ac:dyDescent="0.2">
      <c r="A3334" s="100">
        <v>36958</v>
      </c>
      <c r="B3334" s="99">
        <v>1764.3900149999999</v>
      </c>
      <c r="C3334" s="99">
        <v>1764.3900149999999</v>
      </c>
      <c r="D3334" s="99">
        <v>1764.3900149999999</v>
      </c>
      <c r="E3334" s="99">
        <v>1764.3900149999999</v>
      </c>
      <c r="F3334" s="99">
        <v>1764.3900149999999</v>
      </c>
      <c r="G3334" s="99">
        <v>0</v>
      </c>
    </row>
    <row r="3335" spans="1:7" x14ac:dyDescent="0.2">
      <c r="A3335" s="100">
        <v>36959</v>
      </c>
      <c r="B3335" s="99">
        <v>1720.709961</v>
      </c>
      <c r="C3335" s="99">
        <v>1720.709961</v>
      </c>
      <c r="D3335" s="99">
        <v>1720.709961</v>
      </c>
      <c r="E3335" s="99">
        <v>1720.709961</v>
      </c>
      <c r="F3335" s="99">
        <v>1720.709961</v>
      </c>
      <c r="G3335" s="99">
        <v>0</v>
      </c>
    </row>
    <row r="3336" spans="1:7" x14ac:dyDescent="0.2">
      <c r="A3336" s="100">
        <v>36962</v>
      </c>
      <c r="B3336" s="99">
        <v>1646.420044</v>
      </c>
      <c r="C3336" s="99">
        <v>1646.420044</v>
      </c>
      <c r="D3336" s="99">
        <v>1646.420044</v>
      </c>
      <c r="E3336" s="99">
        <v>1646.420044</v>
      </c>
      <c r="F3336" s="99">
        <v>1646.420044</v>
      </c>
      <c r="G3336" s="99">
        <v>0</v>
      </c>
    </row>
    <row r="3337" spans="1:7" x14ac:dyDescent="0.2">
      <c r="A3337" s="100">
        <v>36963</v>
      </c>
      <c r="B3337" s="99">
        <v>1671.1899410000001</v>
      </c>
      <c r="C3337" s="99">
        <v>1671.1899410000001</v>
      </c>
      <c r="D3337" s="99">
        <v>1671.1899410000001</v>
      </c>
      <c r="E3337" s="99">
        <v>1671.1899410000001</v>
      </c>
      <c r="F3337" s="99">
        <v>1671.1899410000001</v>
      </c>
      <c r="G3337" s="99">
        <v>0</v>
      </c>
    </row>
    <row r="3338" spans="1:7" x14ac:dyDescent="0.2">
      <c r="A3338" s="100">
        <v>36964</v>
      </c>
      <c r="B3338" s="99">
        <v>1628.0200199999999</v>
      </c>
      <c r="C3338" s="99">
        <v>1628.0200199999999</v>
      </c>
      <c r="D3338" s="99">
        <v>1628.0200199999999</v>
      </c>
      <c r="E3338" s="99">
        <v>1628.0200199999999</v>
      </c>
      <c r="F3338" s="99">
        <v>1628.0200199999999</v>
      </c>
      <c r="G3338" s="99">
        <v>0</v>
      </c>
    </row>
    <row r="3339" spans="1:7" x14ac:dyDescent="0.2">
      <c r="A3339" s="100">
        <v>36965</v>
      </c>
      <c r="B3339" s="99">
        <v>1637.6099850000001</v>
      </c>
      <c r="C3339" s="99">
        <v>1637.6099850000001</v>
      </c>
      <c r="D3339" s="99">
        <v>1637.6099850000001</v>
      </c>
      <c r="E3339" s="99">
        <v>1637.6099850000001</v>
      </c>
      <c r="F3339" s="99">
        <v>1637.6099850000001</v>
      </c>
      <c r="G3339" s="99">
        <v>0</v>
      </c>
    </row>
    <row r="3340" spans="1:7" x14ac:dyDescent="0.2">
      <c r="A3340" s="100">
        <v>36966</v>
      </c>
      <c r="B3340" s="99">
        <v>1605.4799800000001</v>
      </c>
      <c r="C3340" s="99">
        <v>1605.4799800000001</v>
      </c>
      <c r="D3340" s="99">
        <v>1605.4799800000001</v>
      </c>
      <c r="E3340" s="99">
        <v>1605.4799800000001</v>
      </c>
      <c r="F3340" s="99">
        <v>1605.4799800000001</v>
      </c>
      <c r="G3340" s="99">
        <v>0</v>
      </c>
    </row>
    <row r="3341" spans="1:7" x14ac:dyDescent="0.2">
      <c r="A3341" s="100">
        <v>36969</v>
      </c>
      <c r="B3341" s="99">
        <v>1633.8100589999999</v>
      </c>
      <c r="C3341" s="99">
        <v>1633.8100589999999</v>
      </c>
      <c r="D3341" s="99">
        <v>1633.8100589999999</v>
      </c>
      <c r="E3341" s="99">
        <v>1633.8100589999999</v>
      </c>
      <c r="F3341" s="99">
        <v>1633.8100589999999</v>
      </c>
      <c r="G3341" s="99">
        <v>0</v>
      </c>
    </row>
    <row r="3342" spans="1:7" x14ac:dyDescent="0.2">
      <c r="A3342" s="100">
        <v>36970</v>
      </c>
      <c r="B3342" s="99">
        <v>1594.5</v>
      </c>
      <c r="C3342" s="99">
        <v>1594.5</v>
      </c>
      <c r="D3342" s="99">
        <v>1594.5</v>
      </c>
      <c r="E3342" s="99">
        <v>1594.5</v>
      </c>
      <c r="F3342" s="99">
        <v>1594.5</v>
      </c>
      <c r="G3342" s="99">
        <v>0</v>
      </c>
    </row>
    <row r="3343" spans="1:7" x14ac:dyDescent="0.2">
      <c r="A3343" s="100">
        <v>36971</v>
      </c>
      <c r="B3343" s="99">
        <v>1565.9799800000001</v>
      </c>
      <c r="C3343" s="99">
        <v>1565.9799800000001</v>
      </c>
      <c r="D3343" s="99">
        <v>1565.9799800000001</v>
      </c>
      <c r="E3343" s="99">
        <v>1565.9799800000001</v>
      </c>
      <c r="F3343" s="99">
        <v>1565.9799800000001</v>
      </c>
      <c r="G3343" s="99">
        <v>0</v>
      </c>
    </row>
    <row r="3344" spans="1:7" x14ac:dyDescent="0.2">
      <c r="A3344" s="100">
        <v>36972</v>
      </c>
      <c r="B3344" s="99">
        <v>1559.650024</v>
      </c>
      <c r="C3344" s="99">
        <v>1559.650024</v>
      </c>
      <c r="D3344" s="99">
        <v>1559.650024</v>
      </c>
      <c r="E3344" s="99">
        <v>1559.650024</v>
      </c>
      <c r="F3344" s="99">
        <v>1559.650024</v>
      </c>
      <c r="G3344" s="99">
        <v>0</v>
      </c>
    </row>
    <row r="3345" spans="1:7" x14ac:dyDescent="0.2">
      <c r="A3345" s="100">
        <v>36973</v>
      </c>
      <c r="B3345" s="99">
        <v>1590.6999510000001</v>
      </c>
      <c r="C3345" s="99">
        <v>1590.6999510000001</v>
      </c>
      <c r="D3345" s="99">
        <v>1590.6999510000001</v>
      </c>
      <c r="E3345" s="99">
        <v>1590.6999510000001</v>
      </c>
      <c r="F3345" s="99">
        <v>1590.6999510000001</v>
      </c>
      <c r="G3345" s="99">
        <v>0</v>
      </c>
    </row>
    <row r="3346" spans="1:7" x14ac:dyDescent="0.2">
      <c r="A3346" s="100">
        <v>36976</v>
      </c>
      <c r="B3346" s="99">
        <v>1608.650024</v>
      </c>
      <c r="C3346" s="99">
        <v>1608.650024</v>
      </c>
      <c r="D3346" s="99">
        <v>1608.650024</v>
      </c>
      <c r="E3346" s="99">
        <v>1608.650024</v>
      </c>
      <c r="F3346" s="99">
        <v>1608.650024</v>
      </c>
      <c r="G3346" s="99">
        <v>0</v>
      </c>
    </row>
    <row r="3347" spans="1:7" x14ac:dyDescent="0.2">
      <c r="A3347" s="100">
        <v>36977</v>
      </c>
      <c r="B3347" s="99">
        <v>1649.790039</v>
      </c>
      <c r="C3347" s="99">
        <v>1649.790039</v>
      </c>
      <c r="D3347" s="99">
        <v>1649.790039</v>
      </c>
      <c r="E3347" s="99">
        <v>1649.790039</v>
      </c>
      <c r="F3347" s="99">
        <v>1649.790039</v>
      </c>
      <c r="G3347" s="99">
        <v>0</v>
      </c>
    </row>
    <row r="3348" spans="1:7" x14ac:dyDescent="0.2">
      <c r="A3348" s="100">
        <v>36978</v>
      </c>
      <c r="B3348" s="99">
        <v>1609.670044</v>
      </c>
      <c r="C3348" s="99">
        <v>1609.670044</v>
      </c>
      <c r="D3348" s="99">
        <v>1609.670044</v>
      </c>
      <c r="E3348" s="99">
        <v>1609.670044</v>
      </c>
      <c r="F3348" s="99">
        <v>1609.670044</v>
      </c>
      <c r="G3348" s="99">
        <v>0</v>
      </c>
    </row>
    <row r="3349" spans="1:7" x14ac:dyDescent="0.2">
      <c r="A3349" s="100">
        <v>36979</v>
      </c>
      <c r="B3349" s="99">
        <v>1602.26001</v>
      </c>
      <c r="C3349" s="99">
        <v>1602.26001</v>
      </c>
      <c r="D3349" s="99">
        <v>1602.26001</v>
      </c>
      <c r="E3349" s="99">
        <v>1602.26001</v>
      </c>
      <c r="F3349" s="99">
        <v>1602.26001</v>
      </c>
      <c r="G3349" s="99">
        <v>0</v>
      </c>
    </row>
    <row r="3350" spans="1:7" x14ac:dyDescent="0.2">
      <c r="A3350" s="100">
        <v>36980</v>
      </c>
      <c r="B3350" s="99">
        <v>1619.540039</v>
      </c>
      <c r="C3350" s="99">
        <v>1619.540039</v>
      </c>
      <c r="D3350" s="99">
        <v>1619.540039</v>
      </c>
      <c r="E3350" s="99">
        <v>1619.540039</v>
      </c>
      <c r="F3350" s="99">
        <v>1619.540039</v>
      </c>
      <c r="G3350" s="99">
        <v>0</v>
      </c>
    </row>
    <row r="3351" spans="1:7" x14ac:dyDescent="0.2">
      <c r="A3351" s="100">
        <v>36983</v>
      </c>
      <c r="B3351" s="99">
        <v>1599.3599850000001</v>
      </c>
      <c r="C3351" s="99">
        <v>1599.3599850000001</v>
      </c>
      <c r="D3351" s="99">
        <v>1599.3599850000001</v>
      </c>
      <c r="E3351" s="99">
        <v>1599.3599850000001</v>
      </c>
      <c r="F3351" s="99">
        <v>1599.3599850000001</v>
      </c>
      <c r="G3351" s="99">
        <v>0</v>
      </c>
    </row>
    <row r="3352" spans="1:7" x14ac:dyDescent="0.2">
      <c r="A3352" s="100">
        <v>36984</v>
      </c>
      <c r="B3352" s="99">
        <v>1544.349976</v>
      </c>
      <c r="C3352" s="99">
        <v>1544.349976</v>
      </c>
      <c r="D3352" s="99">
        <v>1544.349976</v>
      </c>
      <c r="E3352" s="99">
        <v>1544.349976</v>
      </c>
      <c r="F3352" s="99">
        <v>1544.349976</v>
      </c>
      <c r="G3352" s="99">
        <v>0</v>
      </c>
    </row>
    <row r="3353" spans="1:7" x14ac:dyDescent="0.2">
      <c r="A3353" s="100">
        <v>36985</v>
      </c>
      <c r="B3353" s="99">
        <v>1540.170044</v>
      </c>
      <c r="C3353" s="99">
        <v>1540.170044</v>
      </c>
      <c r="D3353" s="99">
        <v>1540.170044</v>
      </c>
      <c r="E3353" s="99">
        <v>1540.170044</v>
      </c>
      <c r="F3353" s="99">
        <v>1540.170044</v>
      </c>
      <c r="G3353" s="99">
        <v>0</v>
      </c>
    </row>
    <row r="3354" spans="1:7" x14ac:dyDescent="0.2">
      <c r="A3354" s="100">
        <v>36986</v>
      </c>
      <c r="B3354" s="99">
        <v>1607.459961</v>
      </c>
      <c r="C3354" s="99">
        <v>1607.459961</v>
      </c>
      <c r="D3354" s="99">
        <v>1607.459961</v>
      </c>
      <c r="E3354" s="99">
        <v>1607.459961</v>
      </c>
      <c r="F3354" s="99">
        <v>1607.459961</v>
      </c>
      <c r="G3354" s="99">
        <v>0</v>
      </c>
    </row>
    <row r="3355" spans="1:7" x14ac:dyDescent="0.2">
      <c r="A3355" s="100">
        <v>36987</v>
      </c>
      <c r="B3355" s="99">
        <v>1575.709961</v>
      </c>
      <c r="C3355" s="99">
        <v>1575.709961</v>
      </c>
      <c r="D3355" s="99">
        <v>1575.709961</v>
      </c>
      <c r="E3355" s="99">
        <v>1575.709961</v>
      </c>
      <c r="F3355" s="99">
        <v>1575.709961</v>
      </c>
      <c r="G3355" s="99">
        <v>0</v>
      </c>
    </row>
    <row r="3356" spans="1:7" x14ac:dyDescent="0.2">
      <c r="A3356" s="100">
        <v>36990</v>
      </c>
      <c r="B3356" s="99">
        <v>1588.5</v>
      </c>
      <c r="C3356" s="99">
        <v>1588.5</v>
      </c>
      <c r="D3356" s="99">
        <v>1588.5</v>
      </c>
      <c r="E3356" s="99">
        <v>1588.5</v>
      </c>
      <c r="F3356" s="99">
        <v>1588.5</v>
      </c>
      <c r="G3356" s="99">
        <v>0</v>
      </c>
    </row>
    <row r="3357" spans="1:7" x14ac:dyDescent="0.2">
      <c r="A3357" s="100">
        <v>36991</v>
      </c>
      <c r="B3357" s="99">
        <v>1631.6899410000001</v>
      </c>
      <c r="C3357" s="99">
        <v>1631.6899410000001</v>
      </c>
      <c r="D3357" s="99">
        <v>1631.6899410000001</v>
      </c>
      <c r="E3357" s="99">
        <v>1631.6899410000001</v>
      </c>
      <c r="F3357" s="99">
        <v>1631.6899410000001</v>
      </c>
      <c r="G3357" s="99">
        <v>0</v>
      </c>
    </row>
    <row r="3358" spans="1:7" x14ac:dyDescent="0.2">
      <c r="A3358" s="100">
        <v>36992</v>
      </c>
      <c r="B3358" s="99">
        <v>1628.2299800000001</v>
      </c>
      <c r="C3358" s="99">
        <v>1628.2299800000001</v>
      </c>
      <c r="D3358" s="99">
        <v>1628.2299800000001</v>
      </c>
      <c r="E3358" s="99">
        <v>1628.2299800000001</v>
      </c>
      <c r="F3358" s="99">
        <v>1628.2299800000001</v>
      </c>
      <c r="G3358" s="99">
        <v>0</v>
      </c>
    </row>
    <row r="3359" spans="1:7" x14ac:dyDescent="0.2">
      <c r="A3359" s="100">
        <v>36993</v>
      </c>
      <c r="B3359" s="99">
        <v>1652.829956</v>
      </c>
      <c r="C3359" s="99">
        <v>1652.829956</v>
      </c>
      <c r="D3359" s="99">
        <v>1652.829956</v>
      </c>
      <c r="E3359" s="99">
        <v>1652.829956</v>
      </c>
      <c r="F3359" s="99">
        <v>1652.829956</v>
      </c>
      <c r="G3359" s="99">
        <v>0</v>
      </c>
    </row>
    <row r="3360" spans="1:7" x14ac:dyDescent="0.2">
      <c r="A3360" s="100">
        <v>36997</v>
      </c>
      <c r="B3360" s="99">
        <v>1647.5</v>
      </c>
      <c r="C3360" s="99">
        <v>1647.5</v>
      </c>
      <c r="D3360" s="99">
        <v>1647.5</v>
      </c>
      <c r="E3360" s="99">
        <v>1647.5</v>
      </c>
      <c r="F3360" s="99">
        <v>1647.5</v>
      </c>
      <c r="G3360" s="99">
        <v>0</v>
      </c>
    </row>
    <row r="3361" spans="1:7" x14ac:dyDescent="0.2">
      <c r="A3361" s="100">
        <v>36998</v>
      </c>
      <c r="B3361" s="99">
        <v>1664.4399410000001</v>
      </c>
      <c r="C3361" s="99">
        <v>1664.4399410000001</v>
      </c>
      <c r="D3361" s="99">
        <v>1664.4399410000001</v>
      </c>
      <c r="E3361" s="99">
        <v>1664.4399410000001</v>
      </c>
      <c r="F3361" s="99">
        <v>1664.4399410000001</v>
      </c>
      <c r="G3361" s="99">
        <v>0</v>
      </c>
    </row>
    <row r="3362" spans="1:7" x14ac:dyDescent="0.2">
      <c r="A3362" s="100">
        <v>36999</v>
      </c>
      <c r="B3362" s="99">
        <v>1729.26001</v>
      </c>
      <c r="C3362" s="99">
        <v>1729.26001</v>
      </c>
      <c r="D3362" s="99">
        <v>1729.26001</v>
      </c>
      <c r="E3362" s="99">
        <v>1729.26001</v>
      </c>
      <c r="F3362" s="99">
        <v>1729.26001</v>
      </c>
      <c r="G3362" s="99">
        <v>0</v>
      </c>
    </row>
    <row r="3363" spans="1:7" x14ac:dyDescent="0.2">
      <c r="A3363" s="100">
        <v>37000</v>
      </c>
      <c r="B3363" s="99">
        <v>1750.9799800000001</v>
      </c>
      <c r="C3363" s="99">
        <v>1750.9799800000001</v>
      </c>
      <c r="D3363" s="99">
        <v>1750.9799800000001</v>
      </c>
      <c r="E3363" s="99">
        <v>1750.9799800000001</v>
      </c>
      <c r="F3363" s="99">
        <v>1750.9799800000001</v>
      </c>
      <c r="G3363" s="99">
        <v>0</v>
      </c>
    </row>
    <row r="3364" spans="1:7" x14ac:dyDescent="0.2">
      <c r="A3364" s="100">
        <v>37001</v>
      </c>
      <c r="B3364" s="99">
        <v>1736.0200199999999</v>
      </c>
      <c r="C3364" s="99">
        <v>1736.0200199999999</v>
      </c>
      <c r="D3364" s="99">
        <v>1736.0200199999999</v>
      </c>
      <c r="E3364" s="99">
        <v>1736.0200199999999</v>
      </c>
      <c r="F3364" s="99">
        <v>1736.0200199999999</v>
      </c>
      <c r="G3364" s="99">
        <v>0</v>
      </c>
    </row>
    <row r="3365" spans="1:7" x14ac:dyDescent="0.2">
      <c r="A3365" s="100">
        <v>37004</v>
      </c>
      <c r="B3365" s="99">
        <v>1710.01001</v>
      </c>
      <c r="C3365" s="99">
        <v>1710.01001</v>
      </c>
      <c r="D3365" s="99">
        <v>1710.01001</v>
      </c>
      <c r="E3365" s="99">
        <v>1710.01001</v>
      </c>
      <c r="F3365" s="99">
        <v>1710.01001</v>
      </c>
      <c r="G3365" s="99">
        <v>0</v>
      </c>
    </row>
    <row r="3366" spans="1:7" x14ac:dyDescent="0.2">
      <c r="A3366" s="100">
        <v>37005</v>
      </c>
      <c r="B3366" s="99">
        <v>1689.2299800000001</v>
      </c>
      <c r="C3366" s="99">
        <v>1689.2299800000001</v>
      </c>
      <c r="D3366" s="99">
        <v>1689.2299800000001</v>
      </c>
      <c r="E3366" s="99">
        <v>1689.2299800000001</v>
      </c>
      <c r="F3366" s="99">
        <v>1689.2299800000001</v>
      </c>
      <c r="G3366" s="99">
        <v>0</v>
      </c>
    </row>
    <row r="3367" spans="1:7" x14ac:dyDescent="0.2">
      <c r="A3367" s="100">
        <v>37006</v>
      </c>
      <c r="B3367" s="99">
        <v>1716.170044</v>
      </c>
      <c r="C3367" s="99">
        <v>1716.170044</v>
      </c>
      <c r="D3367" s="99">
        <v>1716.170044</v>
      </c>
      <c r="E3367" s="99">
        <v>1716.170044</v>
      </c>
      <c r="F3367" s="99">
        <v>1716.170044</v>
      </c>
      <c r="G3367" s="99">
        <v>0</v>
      </c>
    </row>
    <row r="3368" spans="1:7" x14ac:dyDescent="0.2">
      <c r="A3368" s="100">
        <v>37007</v>
      </c>
      <c r="B3368" s="99">
        <v>1724.380005</v>
      </c>
      <c r="C3368" s="99">
        <v>1724.380005</v>
      </c>
      <c r="D3368" s="99">
        <v>1724.380005</v>
      </c>
      <c r="E3368" s="99">
        <v>1724.380005</v>
      </c>
      <c r="F3368" s="99">
        <v>1724.380005</v>
      </c>
      <c r="G3368" s="99">
        <v>0</v>
      </c>
    </row>
    <row r="3369" spans="1:7" x14ac:dyDescent="0.2">
      <c r="A3369" s="100">
        <v>37008</v>
      </c>
      <c r="B3369" s="99">
        <v>1750.3199460000001</v>
      </c>
      <c r="C3369" s="99">
        <v>1750.3199460000001</v>
      </c>
      <c r="D3369" s="99">
        <v>1750.3199460000001</v>
      </c>
      <c r="E3369" s="99">
        <v>1750.3199460000001</v>
      </c>
      <c r="F3369" s="99">
        <v>1750.3199460000001</v>
      </c>
      <c r="G3369" s="99">
        <v>0</v>
      </c>
    </row>
    <row r="3370" spans="1:7" x14ac:dyDescent="0.2">
      <c r="A3370" s="100">
        <v>37011</v>
      </c>
      <c r="B3370" s="99">
        <v>1745.3900149999999</v>
      </c>
      <c r="C3370" s="99">
        <v>1745.3900149999999</v>
      </c>
      <c r="D3370" s="99">
        <v>1745.3900149999999</v>
      </c>
      <c r="E3370" s="99">
        <v>1745.3900149999999</v>
      </c>
      <c r="F3370" s="99">
        <v>1745.3900149999999</v>
      </c>
      <c r="G3370" s="99">
        <v>0</v>
      </c>
    </row>
    <row r="3371" spans="1:7" x14ac:dyDescent="0.2">
      <c r="A3371" s="100">
        <v>37012</v>
      </c>
      <c r="B3371" s="99">
        <v>1769.119995</v>
      </c>
      <c r="C3371" s="99">
        <v>1769.119995</v>
      </c>
      <c r="D3371" s="99">
        <v>1769.119995</v>
      </c>
      <c r="E3371" s="99">
        <v>1769.119995</v>
      </c>
      <c r="F3371" s="99">
        <v>1769.119995</v>
      </c>
      <c r="G3371" s="99">
        <v>0</v>
      </c>
    </row>
    <row r="3372" spans="1:7" x14ac:dyDescent="0.2">
      <c r="A3372" s="100">
        <v>37013</v>
      </c>
      <c r="B3372" s="99">
        <v>1770.660034</v>
      </c>
      <c r="C3372" s="99">
        <v>1770.660034</v>
      </c>
      <c r="D3372" s="99">
        <v>1770.660034</v>
      </c>
      <c r="E3372" s="99">
        <v>1770.660034</v>
      </c>
      <c r="F3372" s="99">
        <v>1770.660034</v>
      </c>
      <c r="G3372" s="99">
        <v>0</v>
      </c>
    </row>
    <row r="3373" spans="1:7" x14ac:dyDescent="0.2">
      <c r="A3373" s="100">
        <v>37014</v>
      </c>
      <c r="B3373" s="99">
        <v>1744.540039</v>
      </c>
      <c r="C3373" s="99">
        <v>1744.540039</v>
      </c>
      <c r="D3373" s="99">
        <v>1744.540039</v>
      </c>
      <c r="E3373" s="99">
        <v>1744.540039</v>
      </c>
      <c r="F3373" s="99">
        <v>1744.540039</v>
      </c>
      <c r="G3373" s="99">
        <v>0</v>
      </c>
    </row>
    <row r="3374" spans="1:7" x14ac:dyDescent="0.2">
      <c r="A3374" s="100">
        <v>37015</v>
      </c>
      <c r="B3374" s="99">
        <v>1769.780029</v>
      </c>
      <c r="C3374" s="99">
        <v>1769.780029</v>
      </c>
      <c r="D3374" s="99">
        <v>1769.780029</v>
      </c>
      <c r="E3374" s="99">
        <v>1769.780029</v>
      </c>
      <c r="F3374" s="99">
        <v>1769.780029</v>
      </c>
      <c r="G3374" s="99">
        <v>0</v>
      </c>
    </row>
    <row r="3375" spans="1:7" x14ac:dyDescent="0.2">
      <c r="A3375" s="100">
        <v>37018</v>
      </c>
      <c r="B3375" s="99">
        <v>1765.48999</v>
      </c>
      <c r="C3375" s="99">
        <v>1765.48999</v>
      </c>
      <c r="D3375" s="99">
        <v>1765.48999</v>
      </c>
      <c r="E3375" s="99">
        <v>1765.48999</v>
      </c>
      <c r="F3375" s="99">
        <v>1765.48999</v>
      </c>
      <c r="G3375" s="99">
        <v>0</v>
      </c>
    </row>
    <row r="3376" spans="1:7" x14ac:dyDescent="0.2">
      <c r="A3376" s="100">
        <v>37019</v>
      </c>
      <c r="B3376" s="99">
        <v>1762.410034</v>
      </c>
      <c r="C3376" s="99">
        <v>1762.410034</v>
      </c>
      <c r="D3376" s="99">
        <v>1762.410034</v>
      </c>
      <c r="E3376" s="99">
        <v>1762.410034</v>
      </c>
      <c r="F3376" s="99">
        <v>1762.410034</v>
      </c>
      <c r="G3376" s="99">
        <v>0</v>
      </c>
    </row>
    <row r="3377" spans="1:7" x14ac:dyDescent="0.2">
      <c r="A3377" s="100">
        <v>37020</v>
      </c>
      <c r="B3377" s="99">
        <v>1754.719971</v>
      </c>
      <c r="C3377" s="99">
        <v>1754.719971</v>
      </c>
      <c r="D3377" s="99">
        <v>1754.719971</v>
      </c>
      <c r="E3377" s="99">
        <v>1754.719971</v>
      </c>
      <c r="F3377" s="99">
        <v>1754.719971</v>
      </c>
      <c r="G3377" s="99">
        <v>0</v>
      </c>
    </row>
    <row r="3378" spans="1:7" x14ac:dyDescent="0.2">
      <c r="A3378" s="100">
        <v>37021</v>
      </c>
      <c r="B3378" s="99">
        <v>1754.459961</v>
      </c>
      <c r="C3378" s="99">
        <v>1754.459961</v>
      </c>
      <c r="D3378" s="99">
        <v>1754.459961</v>
      </c>
      <c r="E3378" s="99">
        <v>1754.459961</v>
      </c>
      <c r="F3378" s="99">
        <v>1754.459961</v>
      </c>
      <c r="G3378" s="99">
        <v>0</v>
      </c>
    </row>
    <row r="3379" spans="1:7" x14ac:dyDescent="0.2">
      <c r="A3379" s="100">
        <v>37022</v>
      </c>
      <c r="B3379" s="99">
        <v>1741.329956</v>
      </c>
      <c r="C3379" s="99">
        <v>1741.329956</v>
      </c>
      <c r="D3379" s="99">
        <v>1741.329956</v>
      </c>
      <c r="E3379" s="99">
        <v>1741.329956</v>
      </c>
      <c r="F3379" s="99">
        <v>1741.329956</v>
      </c>
      <c r="G3379" s="99">
        <v>0</v>
      </c>
    </row>
    <row r="3380" spans="1:7" x14ac:dyDescent="0.2">
      <c r="A3380" s="100">
        <v>37025</v>
      </c>
      <c r="B3380" s="99">
        <v>1746.01001</v>
      </c>
      <c r="C3380" s="99">
        <v>1746.01001</v>
      </c>
      <c r="D3380" s="99">
        <v>1746.01001</v>
      </c>
      <c r="E3380" s="99">
        <v>1746.01001</v>
      </c>
      <c r="F3380" s="99">
        <v>1746.01001</v>
      </c>
      <c r="G3380" s="99">
        <v>0</v>
      </c>
    </row>
    <row r="3381" spans="1:7" x14ac:dyDescent="0.2">
      <c r="A3381" s="100">
        <v>37026</v>
      </c>
      <c r="B3381" s="99">
        <v>1746.75</v>
      </c>
      <c r="C3381" s="99">
        <v>1746.75</v>
      </c>
      <c r="D3381" s="99">
        <v>1746.75</v>
      </c>
      <c r="E3381" s="99">
        <v>1746.75</v>
      </c>
      <c r="F3381" s="99">
        <v>1746.75</v>
      </c>
      <c r="G3381" s="99">
        <v>0</v>
      </c>
    </row>
    <row r="3382" spans="1:7" x14ac:dyDescent="0.2">
      <c r="A3382" s="100">
        <v>37027</v>
      </c>
      <c r="B3382" s="99">
        <v>1796.719971</v>
      </c>
      <c r="C3382" s="99">
        <v>1796.719971</v>
      </c>
      <c r="D3382" s="99">
        <v>1796.719971</v>
      </c>
      <c r="E3382" s="99">
        <v>1796.719971</v>
      </c>
      <c r="F3382" s="99">
        <v>1796.719971</v>
      </c>
      <c r="G3382" s="99">
        <v>0</v>
      </c>
    </row>
    <row r="3383" spans="1:7" x14ac:dyDescent="0.2">
      <c r="A3383" s="100">
        <v>37028</v>
      </c>
      <c r="B3383" s="99">
        <v>1801.630005</v>
      </c>
      <c r="C3383" s="99">
        <v>1801.630005</v>
      </c>
      <c r="D3383" s="99">
        <v>1801.630005</v>
      </c>
      <c r="E3383" s="99">
        <v>1801.630005</v>
      </c>
      <c r="F3383" s="99">
        <v>1801.630005</v>
      </c>
      <c r="G3383" s="99">
        <v>0</v>
      </c>
    </row>
    <row r="3384" spans="1:7" x14ac:dyDescent="0.2">
      <c r="A3384" s="100">
        <v>37029</v>
      </c>
      <c r="B3384" s="99">
        <v>1806.829956</v>
      </c>
      <c r="C3384" s="99">
        <v>1806.829956</v>
      </c>
      <c r="D3384" s="99">
        <v>1806.829956</v>
      </c>
      <c r="E3384" s="99">
        <v>1806.829956</v>
      </c>
      <c r="F3384" s="99">
        <v>1806.829956</v>
      </c>
      <c r="G3384" s="99">
        <v>0</v>
      </c>
    </row>
    <row r="3385" spans="1:7" x14ac:dyDescent="0.2">
      <c r="A3385" s="100">
        <v>37032</v>
      </c>
      <c r="B3385" s="99">
        <v>1836.0200199999999</v>
      </c>
      <c r="C3385" s="99">
        <v>1836.0200199999999</v>
      </c>
      <c r="D3385" s="99">
        <v>1836.0200199999999</v>
      </c>
      <c r="E3385" s="99">
        <v>1836.0200199999999</v>
      </c>
      <c r="F3385" s="99">
        <v>1836.0200199999999</v>
      </c>
      <c r="G3385" s="99">
        <v>0</v>
      </c>
    </row>
    <row r="3386" spans="1:7" x14ac:dyDescent="0.2">
      <c r="A3386" s="100">
        <v>37033</v>
      </c>
      <c r="B3386" s="99">
        <v>1831.1999510000001</v>
      </c>
      <c r="C3386" s="99">
        <v>1831.1999510000001</v>
      </c>
      <c r="D3386" s="99">
        <v>1831.1999510000001</v>
      </c>
      <c r="E3386" s="99">
        <v>1831.1999510000001</v>
      </c>
      <c r="F3386" s="99">
        <v>1831.1999510000001</v>
      </c>
      <c r="G3386" s="99">
        <v>0</v>
      </c>
    </row>
    <row r="3387" spans="1:7" x14ac:dyDescent="0.2">
      <c r="A3387" s="100">
        <v>37034</v>
      </c>
      <c r="B3387" s="99">
        <v>1802.839966</v>
      </c>
      <c r="C3387" s="99">
        <v>1802.839966</v>
      </c>
      <c r="D3387" s="99">
        <v>1802.839966</v>
      </c>
      <c r="E3387" s="99">
        <v>1802.839966</v>
      </c>
      <c r="F3387" s="99">
        <v>1802.839966</v>
      </c>
      <c r="G3387" s="99">
        <v>0</v>
      </c>
    </row>
    <row r="3388" spans="1:7" x14ac:dyDescent="0.2">
      <c r="A3388" s="100">
        <v>37035</v>
      </c>
      <c r="B3388" s="99">
        <v>1808.6400149999999</v>
      </c>
      <c r="C3388" s="99">
        <v>1808.6400149999999</v>
      </c>
      <c r="D3388" s="99">
        <v>1808.6400149999999</v>
      </c>
      <c r="E3388" s="99">
        <v>1808.6400149999999</v>
      </c>
      <c r="F3388" s="99">
        <v>1808.6400149999999</v>
      </c>
      <c r="G3388" s="99">
        <v>0</v>
      </c>
    </row>
    <row r="3389" spans="1:7" x14ac:dyDescent="0.2">
      <c r="A3389" s="100">
        <v>37036</v>
      </c>
      <c r="B3389" s="99">
        <v>1787.280029</v>
      </c>
      <c r="C3389" s="99">
        <v>1787.280029</v>
      </c>
      <c r="D3389" s="99">
        <v>1787.280029</v>
      </c>
      <c r="E3389" s="99">
        <v>1787.280029</v>
      </c>
      <c r="F3389" s="99">
        <v>1787.280029</v>
      </c>
      <c r="G3389" s="99">
        <v>0</v>
      </c>
    </row>
    <row r="3390" spans="1:7" x14ac:dyDescent="0.2">
      <c r="A3390" s="100">
        <v>37040</v>
      </c>
      <c r="B3390" s="99">
        <v>1773.459961</v>
      </c>
      <c r="C3390" s="99">
        <v>1773.459961</v>
      </c>
      <c r="D3390" s="99">
        <v>1773.459961</v>
      </c>
      <c r="E3390" s="99">
        <v>1773.459961</v>
      </c>
      <c r="F3390" s="99">
        <v>1773.459961</v>
      </c>
      <c r="G3390" s="99">
        <v>0</v>
      </c>
    </row>
    <row r="3391" spans="1:7" x14ac:dyDescent="0.2">
      <c r="A3391" s="100">
        <v>37041</v>
      </c>
      <c r="B3391" s="99">
        <v>1746.1099850000001</v>
      </c>
      <c r="C3391" s="99">
        <v>1746.1099850000001</v>
      </c>
      <c r="D3391" s="99">
        <v>1746.1099850000001</v>
      </c>
      <c r="E3391" s="99">
        <v>1746.1099850000001</v>
      </c>
      <c r="F3391" s="99">
        <v>1746.1099850000001</v>
      </c>
      <c r="G3391" s="99">
        <v>0</v>
      </c>
    </row>
    <row r="3392" spans="1:7" x14ac:dyDescent="0.2">
      <c r="A3392" s="100">
        <v>37042</v>
      </c>
      <c r="B3392" s="99">
        <v>1757.089966</v>
      </c>
      <c r="C3392" s="99">
        <v>1757.089966</v>
      </c>
      <c r="D3392" s="99">
        <v>1757.089966</v>
      </c>
      <c r="E3392" s="99">
        <v>1757.089966</v>
      </c>
      <c r="F3392" s="99">
        <v>1757.089966</v>
      </c>
      <c r="G3392" s="99">
        <v>0</v>
      </c>
    </row>
    <row r="3393" spans="1:7" x14ac:dyDescent="0.2">
      <c r="A3393" s="100">
        <v>37043</v>
      </c>
      <c r="B3393" s="99">
        <v>1763.869995</v>
      </c>
      <c r="C3393" s="99">
        <v>1763.869995</v>
      </c>
      <c r="D3393" s="99">
        <v>1763.869995</v>
      </c>
      <c r="E3393" s="99">
        <v>1763.869995</v>
      </c>
      <c r="F3393" s="99">
        <v>1763.869995</v>
      </c>
      <c r="G3393" s="99">
        <v>0</v>
      </c>
    </row>
    <row r="3394" spans="1:7" x14ac:dyDescent="0.2">
      <c r="A3394" s="100">
        <v>37046</v>
      </c>
      <c r="B3394" s="99">
        <v>1772.920044</v>
      </c>
      <c r="C3394" s="99">
        <v>1772.920044</v>
      </c>
      <c r="D3394" s="99">
        <v>1772.920044</v>
      </c>
      <c r="E3394" s="99">
        <v>1772.920044</v>
      </c>
      <c r="F3394" s="99">
        <v>1772.920044</v>
      </c>
      <c r="G3394" s="99">
        <v>0</v>
      </c>
    </row>
    <row r="3395" spans="1:7" x14ac:dyDescent="0.2">
      <c r="A3395" s="100">
        <v>37047</v>
      </c>
      <c r="B3395" s="99">
        <v>1795.959961</v>
      </c>
      <c r="C3395" s="99">
        <v>1795.959961</v>
      </c>
      <c r="D3395" s="99">
        <v>1795.959961</v>
      </c>
      <c r="E3395" s="99">
        <v>1795.959961</v>
      </c>
      <c r="F3395" s="99">
        <v>1795.959961</v>
      </c>
      <c r="G3395" s="99">
        <v>0</v>
      </c>
    </row>
    <row r="3396" spans="1:7" x14ac:dyDescent="0.2">
      <c r="A3396" s="100">
        <v>37048</v>
      </c>
      <c r="B3396" s="99">
        <v>1777.25</v>
      </c>
      <c r="C3396" s="99">
        <v>1777.25</v>
      </c>
      <c r="D3396" s="99">
        <v>1777.25</v>
      </c>
      <c r="E3396" s="99">
        <v>1777.25</v>
      </c>
      <c r="F3396" s="99">
        <v>1777.25</v>
      </c>
      <c r="G3396" s="99">
        <v>0</v>
      </c>
    </row>
    <row r="3397" spans="1:7" x14ac:dyDescent="0.2">
      <c r="A3397" s="100">
        <v>37049</v>
      </c>
      <c r="B3397" s="99">
        <v>1786.98999</v>
      </c>
      <c r="C3397" s="99">
        <v>1786.98999</v>
      </c>
      <c r="D3397" s="99">
        <v>1786.98999</v>
      </c>
      <c r="E3397" s="99">
        <v>1786.98999</v>
      </c>
      <c r="F3397" s="99">
        <v>1786.98999</v>
      </c>
      <c r="G3397" s="99">
        <v>0</v>
      </c>
    </row>
    <row r="3398" spans="1:7" x14ac:dyDescent="0.2">
      <c r="A3398" s="100">
        <v>37050</v>
      </c>
      <c r="B3398" s="99">
        <v>1770.209961</v>
      </c>
      <c r="C3398" s="99">
        <v>1770.209961</v>
      </c>
      <c r="D3398" s="99">
        <v>1770.209961</v>
      </c>
      <c r="E3398" s="99">
        <v>1770.209961</v>
      </c>
      <c r="F3398" s="99">
        <v>1770.209961</v>
      </c>
      <c r="G3398" s="99">
        <v>0</v>
      </c>
    </row>
    <row r="3399" spans="1:7" x14ac:dyDescent="0.2">
      <c r="A3399" s="100">
        <v>37053</v>
      </c>
      <c r="B3399" s="99">
        <v>1755.4300539999999</v>
      </c>
      <c r="C3399" s="99">
        <v>1755.4300539999999</v>
      </c>
      <c r="D3399" s="99">
        <v>1755.4300539999999</v>
      </c>
      <c r="E3399" s="99">
        <v>1755.4300539999999</v>
      </c>
      <c r="F3399" s="99">
        <v>1755.4300539999999</v>
      </c>
      <c r="G3399" s="99">
        <v>0</v>
      </c>
    </row>
    <row r="3400" spans="1:7" x14ac:dyDescent="0.2">
      <c r="A3400" s="100">
        <v>37054</v>
      </c>
      <c r="B3400" s="99">
        <v>1757.4799800000001</v>
      </c>
      <c r="C3400" s="99">
        <v>1757.4799800000001</v>
      </c>
      <c r="D3400" s="99">
        <v>1757.4799800000001</v>
      </c>
      <c r="E3400" s="99">
        <v>1757.4799800000001</v>
      </c>
      <c r="F3400" s="99">
        <v>1757.4799800000001</v>
      </c>
      <c r="G3400" s="99">
        <v>0</v>
      </c>
    </row>
    <row r="3401" spans="1:7" x14ac:dyDescent="0.2">
      <c r="A3401" s="100">
        <v>37055</v>
      </c>
      <c r="B3401" s="99">
        <v>1737.9399410000001</v>
      </c>
      <c r="C3401" s="99">
        <v>1737.9399410000001</v>
      </c>
      <c r="D3401" s="99">
        <v>1737.9399410000001</v>
      </c>
      <c r="E3401" s="99">
        <v>1737.9399410000001</v>
      </c>
      <c r="F3401" s="99">
        <v>1737.9399410000001</v>
      </c>
      <c r="G3401" s="99">
        <v>0</v>
      </c>
    </row>
    <row r="3402" spans="1:7" x14ac:dyDescent="0.2">
      <c r="A3402" s="100">
        <v>37056</v>
      </c>
      <c r="B3402" s="99">
        <v>1707.5600589999999</v>
      </c>
      <c r="C3402" s="99">
        <v>1707.5600589999999</v>
      </c>
      <c r="D3402" s="99">
        <v>1707.5600589999999</v>
      </c>
      <c r="E3402" s="99">
        <v>1707.5600589999999</v>
      </c>
      <c r="F3402" s="99">
        <v>1707.5600589999999</v>
      </c>
      <c r="G3402" s="99">
        <v>0</v>
      </c>
    </row>
    <row r="3403" spans="1:7" x14ac:dyDescent="0.2">
      <c r="A3403" s="100">
        <v>37057</v>
      </c>
      <c r="B3403" s="99">
        <v>1699.849976</v>
      </c>
      <c r="C3403" s="99">
        <v>1699.849976</v>
      </c>
      <c r="D3403" s="99">
        <v>1699.849976</v>
      </c>
      <c r="E3403" s="99">
        <v>1699.849976</v>
      </c>
      <c r="F3403" s="99">
        <v>1699.849976</v>
      </c>
      <c r="G3403" s="99">
        <v>0</v>
      </c>
    </row>
    <row r="3404" spans="1:7" x14ac:dyDescent="0.2">
      <c r="A3404" s="100">
        <v>37060</v>
      </c>
      <c r="B3404" s="99">
        <v>1691.589966</v>
      </c>
      <c r="C3404" s="99">
        <v>1691.589966</v>
      </c>
      <c r="D3404" s="99">
        <v>1691.589966</v>
      </c>
      <c r="E3404" s="99">
        <v>1691.589966</v>
      </c>
      <c r="F3404" s="99">
        <v>1691.589966</v>
      </c>
      <c r="G3404" s="99">
        <v>0</v>
      </c>
    </row>
    <row r="3405" spans="1:7" x14ac:dyDescent="0.2">
      <c r="A3405" s="100">
        <v>37061</v>
      </c>
      <c r="B3405" s="99">
        <v>1697.410034</v>
      </c>
      <c r="C3405" s="99">
        <v>1697.410034</v>
      </c>
      <c r="D3405" s="99">
        <v>1697.410034</v>
      </c>
      <c r="E3405" s="99">
        <v>1697.410034</v>
      </c>
      <c r="F3405" s="99">
        <v>1697.410034</v>
      </c>
      <c r="G3405" s="99">
        <v>0</v>
      </c>
    </row>
    <row r="3406" spans="1:7" x14ac:dyDescent="0.2">
      <c r="A3406" s="100">
        <v>37062</v>
      </c>
      <c r="B3406" s="99">
        <v>1712.26001</v>
      </c>
      <c r="C3406" s="99">
        <v>1712.26001</v>
      </c>
      <c r="D3406" s="99">
        <v>1712.26001</v>
      </c>
      <c r="E3406" s="99">
        <v>1712.26001</v>
      </c>
      <c r="F3406" s="99">
        <v>1712.26001</v>
      </c>
      <c r="G3406" s="99">
        <v>0</v>
      </c>
    </row>
    <row r="3407" spans="1:7" x14ac:dyDescent="0.2">
      <c r="A3407" s="100">
        <v>37063</v>
      </c>
      <c r="B3407" s="99">
        <v>1731.75</v>
      </c>
      <c r="C3407" s="99">
        <v>1731.75</v>
      </c>
      <c r="D3407" s="99">
        <v>1731.75</v>
      </c>
      <c r="E3407" s="99">
        <v>1731.75</v>
      </c>
      <c r="F3407" s="99">
        <v>1731.75</v>
      </c>
      <c r="G3407" s="99">
        <v>0</v>
      </c>
    </row>
    <row r="3408" spans="1:7" x14ac:dyDescent="0.2">
      <c r="A3408" s="100">
        <v>37064</v>
      </c>
      <c r="B3408" s="99">
        <v>1715.3900149999999</v>
      </c>
      <c r="C3408" s="99">
        <v>1715.3900149999999</v>
      </c>
      <c r="D3408" s="99">
        <v>1715.3900149999999</v>
      </c>
      <c r="E3408" s="99">
        <v>1715.3900149999999</v>
      </c>
      <c r="F3408" s="99">
        <v>1715.3900149999999</v>
      </c>
      <c r="G3408" s="99">
        <v>0</v>
      </c>
    </row>
    <row r="3409" spans="1:7" x14ac:dyDescent="0.2">
      <c r="A3409" s="100">
        <v>37067</v>
      </c>
      <c r="B3409" s="99">
        <v>1705.9399410000001</v>
      </c>
      <c r="C3409" s="99">
        <v>1705.9399410000001</v>
      </c>
      <c r="D3409" s="99">
        <v>1705.9399410000001</v>
      </c>
      <c r="E3409" s="99">
        <v>1705.9399410000001</v>
      </c>
      <c r="F3409" s="99">
        <v>1705.9399410000001</v>
      </c>
      <c r="G3409" s="99">
        <v>0</v>
      </c>
    </row>
    <row r="3410" spans="1:7" x14ac:dyDescent="0.2">
      <c r="A3410" s="100">
        <v>37068</v>
      </c>
      <c r="B3410" s="99">
        <v>1703.369995</v>
      </c>
      <c r="C3410" s="99">
        <v>1703.369995</v>
      </c>
      <c r="D3410" s="99">
        <v>1703.369995</v>
      </c>
      <c r="E3410" s="99">
        <v>1703.369995</v>
      </c>
      <c r="F3410" s="99">
        <v>1703.369995</v>
      </c>
      <c r="G3410" s="99">
        <v>0</v>
      </c>
    </row>
    <row r="3411" spans="1:7" x14ac:dyDescent="0.2">
      <c r="A3411" s="100">
        <v>37069</v>
      </c>
      <c r="B3411" s="99">
        <v>1695.6099850000001</v>
      </c>
      <c r="C3411" s="99">
        <v>1695.6099850000001</v>
      </c>
      <c r="D3411" s="99">
        <v>1695.6099850000001</v>
      </c>
      <c r="E3411" s="99">
        <v>1695.6099850000001</v>
      </c>
      <c r="F3411" s="99">
        <v>1695.6099850000001</v>
      </c>
      <c r="G3411" s="99">
        <v>0</v>
      </c>
    </row>
    <row r="3412" spans="1:7" x14ac:dyDescent="0.2">
      <c r="A3412" s="100">
        <v>37070</v>
      </c>
      <c r="B3412" s="99">
        <v>1716.8100589999999</v>
      </c>
      <c r="C3412" s="99">
        <v>1716.8100589999999</v>
      </c>
      <c r="D3412" s="99">
        <v>1716.8100589999999</v>
      </c>
      <c r="E3412" s="99">
        <v>1716.8100589999999</v>
      </c>
      <c r="F3412" s="99">
        <v>1716.8100589999999</v>
      </c>
      <c r="G3412" s="99">
        <v>0</v>
      </c>
    </row>
    <row r="3413" spans="1:7" x14ac:dyDescent="0.2">
      <c r="A3413" s="100">
        <v>37071</v>
      </c>
      <c r="B3413" s="99">
        <v>1714.3199460000001</v>
      </c>
      <c r="C3413" s="99">
        <v>1714.3199460000001</v>
      </c>
      <c r="D3413" s="99">
        <v>1714.3199460000001</v>
      </c>
      <c r="E3413" s="99">
        <v>1714.3199460000001</v>
      </c>
      <c r="F3413" s="99">
        <v>1714.3199460000001</v>
      </c>
      <c r="G3413" s="99">
        <v>0</v>
      </c>
    </row>
    <row r="3414" spans="1:7" x14ac:dyDescent="0.2">
      <c r="A3414" s="100">
        <v>37074</v>
      </c>
      <c r="B3414" s="99">
        <v>1731.530029</v>
      </c>
      <c r="C3414" s="99">
        <v>1731.530029</v>
      </c>
      <c r="D3414" s="99">
        <v>1731.530029</v>
      </c>
      <c r="E3414" s="99">
        <v>1731.530029</v>
      </c>
      <c r="F3414" s="99">
        <v>1731.530029</v>
      </c>
      <c r="G3414" s="99">
        <v>0</v>
      </c>
    </row>
    <row r="3415" spans="1:7" x14ac:dyDescent="0.2">
      <c r="A3415" s="100">
        <v>37075</v>
      </c>
      <c r="B3415" s="99">
        <v>1728.650024</v>
      </c>
      <c r="C3415" s="99">
        <v>1728.650024</v>
      </c>
      <c r="D3415" s="99">
        <v>1728.650024</v>
      </c>
      <c r="E3415" s="99">
        <v>1728.650024</v>
      </c>
      <c r="F3415" s="99">
        <v>1728.650024</v>
      </c>
      <c r="G3415" s="99">
        <v>0</v>
      </c>
    </row>
    <row r="3416" spans="1:7" x14ac:dyDescent="0.2">
      <c r="A3416" s="100">
        <v>37077</v>
      </c>
      <c r="B3416" s="99">
        <v>1707.6800539999999</v>
      </c>
      <c r="C3416" s="99">
        <v>1707.6800539999999</v>
      </c>
      <c r="D3416" s="99">
        <v>1707.6800539999999</v>
      </c>
      <c r="E3416" s="99">
        <v>1707.6800539999999</v>
      </c>
      <c r="F3416" s="99">
        <v>1707.6800539999999</v>
      </c>
      <c r="G3416" s="99">
        <v>0</v>
      </c>
    </row>
    <row r="3417" spans="1:7" x14ac:dyDescent="0.2">
      <c r="A3417" s="100">
        <v>37078</v>
      </c>
      <c r="B3417" s="99">
        <v>1667.900024</v>
      </c>
      <c r="C3417" s="99">
        <v>1667.900024</v>
      </c>
      <c r="D3417" s="99">
        <v>1667.900024</v>
      </c>
      <c r="E3417" s="99">
        <v>1667.900024</v>
      </c>
      <c r="F3417" s="99">
        <v>1667.900024</v>
      </c>
      <c r="G3417" s="99">
        <v>0</v>
      </c>
    </row>
    <row r="3418" spans="1:7" x14ac:dyDescent="0.2">
      <c r="A3418" s="100">
        <v>37081</v>
      </c>
      <c r="B3418" s="99">
        <v>1679.400024</v>
      </c>
      <c r="C3418" s="99">
        <v>1679.400024</v>
      </c>
      <c r="D3418" s="99">
        <v>1679.400024</v>
      </c>
      <c r="E3418" s="99">
        <v>1679.400024</v>
      </c>
      <c r="F3418" s="99">
        <v>1679.400024</v>
      </c>
      <c r="G3418" s="99">
        <v>0</v>
      </c>
    </row>
    <row r="3419" spans="1:7" x14ac:dyDescent="0.2">
      <c r="A3419" s="100">
        <v>37082</v>
      </c>
      <c r="B3419" s="99">
        <v>1655.3100589999999</v>
      </c>
      <c r="C3419" s="99">
        <v>1655.3100589999999</v>
      </c>
      <c r="D3419" s="99">
        <v>1655.3100589999999</v>
      </c>
      <c r="E3419" s="99">
        <v>1655.3100589999999</v>
      </c>
      <c r="F3419" s="99">
        <v>1655.3100589999999</v>
      </c>
      <c r="G3419" s="99">
        <v>0</v>
      </c>
    </row>
    <row r="3420" spans="1:7" x14ac:dyDescent="0.2">
      <c r="A3420" s="100">
        <v>37083</v>
      </c>
      <c r="B3420" s="99">
        <v>1653.540039</v>
      </c>
      <c r="C3420" s="99">
        <v>1653.540039</v>
      </c>
      <c r="D3420" s="99">
        <v>1653.540039</v>
      </c>
      <c r="E3420" s="99">
        <v>1653.540039</v>
      </c>
      <c r="F3420" s="99">
        <v>1653.540039</v>
      </c>
      <c r="G3420" s="99">
        <v>0</v>
      </c>
    </row>
    <row r="3421" spans="1:7" x14ac:dyDescent="0.2">
      <c r="A3421" s="100">
        <v>37084</v>
      </c>
      <c r="B3421" s="99">
        <v>1692.7299800000001</v>
      </c>
      <c r="C3421" s="99">
        <v>1692.7299800000001</v>
      </c>
      <c r="D3421" s="99">
        <v>1692.7299800000001</v>
      </c>
      <c r="E3421" s="99">
        <v>1692.7299800000001</v>
      </c>
      <c r="F3421" s="99">
        <v>1692.7299800000001</v>
      </c>
      <c r="G3421" s="99">
        <v>0</v>
      </c>
    </row>
    <row r="3422" spans="1:7" x14ac:dyDescent="0.2">
      <c r="A3422" s="100">
        <v>37085</v>
      </c>
      <c r="B3422" s="99">
        <v>1703.3100589999999</v>
      </c>
      <c r="C3422" s="99">
        <v>1703.3100589999999</v>
      </c>
      <c r="D3422" s="99">
        <v>1703.3100589999999</v>
      </c>
      <c r="E3422" s="99">
        <v>1703.3100589999999</v>
      </c>
      <c r="F3422" s="99">
        <v>1703.3100589999999</v>
      </c>
      <c r="G3422" s="99">
        <v>0</v>
      </c>
    </row>
    <row r="3423" spans="1:7" x14ac:dyDescent="0.2">
      <c r="A3423" s="100">
        <v>37088</v>
      </c>
      <c r="B3423" s="99">
        <v>1684.7700199999999</v>
      </c>
      <c r="C3423" s="99">
        <v>1684.7700199999999</v>
      </c>
      <c r="D3423" s="99">
        <v>1684.7700199999999</v>
      </c>
      <c r="E3423" s="99">
        <v>1684.7700199999999</v>
      </c>
      <c r="F3423" s="99">
        <v>1684.7700199999999</v>
      </c>
      <c r="G3423" s="99">
        <v>0</v>
      </c>
    </row>
    <row r="3424" spans="1:7" x14ac:dyDescent="0.2">
      <c r="A3424" s="100">
        <v>37089</v>
      </c>
      <c r="B3424" s="99">
        <v>1701.5699460000001</v>
      </c>
      <c r="C3424" s="99">
        <v>1701.5699460000001</v>
      </c>
      <c r="D3424" s="99">
        <v>1701.5699460000001</v>
      </c>
      <c r="E3424" s="99">
        <v>1701.5699460000001</v>
      </c>
      <c r="F3424" s="99">
        <v>1701.5699460000001</v>
      </c>
      <c r="G3424" s="99">
        <v>0</v>
      </c>
    </row>
    <row r="3425" spans="1:7" x14ac:dyDescent="0.2">
      <c r="A3425" s="100">
        <v>37090</v>
      </c>
      <c r="B3425" s="99">
        <v>1692.2700199999999</v>
      </c>
      <c r="C3425" s="99">
        <v>1692.2700199999999</v>
      </c>
      <c r="D3425" s="99">
        <v>1692.2700199999999</v>
      </c>
      <c r="E3425" s="99">
        <v>1692.2700199999999</v>
      </c>
      <c r="F3425" s="99">
        <v>1692.2700199999999</v>
      </c>
      <c r="G3425" s="99">
        <v>0</v>
      </c>
    </row>
    <row r="3426" spans="1:7" x14ac:dyDescent="0.2">
      <c r="A3426" s="100">
        <v>37091</v>
      </c>
      <c r="B3426" s="99">
        <v>1702.5200199999999</v>
      </c>
      <c r="C3426" s="99">
        <v>1702.5200199999999</v>
      </c>
      <c r="D3426" s="99">
        <v>1702.5200199999999</v>
      </c>
      <c r="E3426" s="99">
        <v>1702.5200199999999</v>
      </c>
      <c r="F3426" s="99">
        <v>1702.5200199999999</v>
      </c>
      <c r="G3426" s="99">
        <v>0</v>
      </c>
    </row>
    <row r="3427" spans="1:7" x14ac:dyDescent="0.2">
      <c r="A3427" s="100">
        <v>37092</v>
      </c>
      <c r="B3427" s="99">
        <v>1696.670044</v>
      </c>
      <c r="C3427" s="99">
        <v>1696.670044</v>
      </c>
      <c r="D3427" s="99">
        <v>1696.670044</v>
      </c>
      <c r="E3427" s="99">
        <v>1696.670044</v>
      </c>
      <c r="F3427" s="99">
        <v>1696.670044</v>
      </c>
      <c r="G3427" s="99">
        <v>0</v>
      </c>
    </row>
    <row r="3428" spans="1:7" x14ac:dyDescent="0.2">
      <c r="A3428" s="100">
        <v>37095</v>
      </c>
      <c r="B3428" s="99">
        <v>1668.900024</v>
      </c>
      <c r="C3428" s="99">
        <v>1668.900024</v>
      </c>
      <c r="D3428" s="99">
        <v>1668.900024</v>
      </c>
      <c r="E3428" s="99">
        <v>1668.900024</v>
      </c>
      <c r="F3428" s="99">
        <v>1668.900024</v>
      </c>
      <c r="G3428" s="99">
        <v>0</v>
      </c>
    </row>
    <row r="3429" spans="1:7" x14ac:dyDescent="0.2">
      <c r="A3429" s="100">
        <v>37096</v>
      </c>
      <c r="B3429" s="99">
        <v>1641.76001</v>
      </c>
      <c r="C3429" s="99">
        <v>1641.76001</v>
      </c>
      <c r="D3429" s="99">
        <v>1641.76001</v>
      </c>
      <c r="E3429" s="99">
        <v>1641.76001</v>
      </c>
      <c r="F3429" s="99">
        <v>1641.76001</v>
      </c>
      <c r="G3429" s="99">
        <v>0</v>
      </c>
    </row>
    <row r="3430" spans="1:7" x14ac:dyDescent="0.2">
      <c r="A3430" s="100">
        <v>37097</v>
      </c>
      <c r="B3430" s="99">
        <v>1668.160034</v>
      </c>
      <c r="C3430" s="99">
        <v>1668.160034</v>
      </c>
      <c r="D3430" s="99">
        <v>1668.160034</v>
      </c>
      <c r="E3430" s="99">
        <v>1668.160034</v>
      </c>
      <c r="F3430" s="99">
        <v>1668.160034</v>
      </c>
      <c r="G3430" s="99">
        <v>0</v>
      </c>
    </row>
    <row r="3431" spans="1:7" x14ac:dyDescent="0.2">
      <c r="A3431" s="100">
        <v>37098</v>
      </c>
      <c r="B3431" s="99">
        <v>1685.619995</v>
      </c>
      <c r="C3431" s="99">
        <v>1685.619995</v>
      </c>
      <c r="D3431" s="99">
        <v>1685.619995</v>
      </c>
      <c r="E3431" s="99">
        <v>1685.619995</v>
      </c>
      <c r="F3431" s="99">
        <v>1685.619995</v>
      </c>
      <c r="G3431" s="99">
        <v>0</v>
      </c>
    </row>
    <row r="3432" spans="1:7" x14ac:dyDescent="0.2">
      <c r="A3432" s="100">
        <v>37099</v>
      </c>
      <c r="B3432" s="99">
        <v>1689.790039</v>
      </c>
      <c r="C3432" s="99">
        <v>1689.790039</v>
      </c>
      <c r="D3432" s="99">
        <v>1689.790039</v>
      </c>
      <c r="E3432" s="99">
        <v>1689.790039</v>
      </c>
      <c r="F3432" s="99">
        <v>1689.790039</v>
      </c>
      <c r="G3432" s="99">
        <v>0</v>
      </c>
    </row>
    <row r="3433" spans="1:7" x14ac:dyDescent="0.2">
      <c r="A3433" s="100">
        <v>37102</v>
      </c>
      <c r="B3433" s="99">
        <v>1688.030029</v>
      </c>
      <c r="C3433" s="99">
        <v>1688.030029</v>
      </c>
      <c r="D3433" s="99">
        <v>1688.030029</v>
      </c>
      <c r="E3433" s="99">
        <v>1688.030029</v>
      </c>
      <c r="F3433" s="99">
        <v>1688.030029</v>
      </c>
      <c r="G3433" s="99">
        <v>0</v>
      </c>
    </row>
    <row r="3434" spans="1:7" x14ac:dyDescent="0.2">
      <c r="A3434" s="100">
        <v>37103</v>
      </c>
      <c r="B3434" s="99">
        <v>1697.4499510000001</v>
      </c>
      <c r="C3434" s="99">
        <v>1697.4499510000001</v>
      </c>
      <c r="D3434" s="99">
        <v>1697.4499510000001</v>
      </c>
      <c r="E3434" s="99">
        <v>1697.4499510000001</v>
      </c>
      <c r="F3434" s="99">
        <v>1697.4499510000001</v>
      </c>
      <c r="G3434" s="99">
        <v>0</v>
      </c>
    </row>
    <row r="3435" spans="1:7" x14ac:dyDescent="0.2">
      <c r="A3435" s="100">
        <v>37104</v>
      </c>
      <c r="B3435" s="99">
        <v>1704.23999</v>
      </c>
      <c r="C3435" s="99">
        <v>1704.23999</v>
      </c>
      <c r="D3435" s="99">
        <v>1704.23999</v>
      </c>
      <c r="E3435" s="99">
        <v>1704.23999</v>
      </c>
      <c r="F3435" s="99">
        <v>1704.23999</v>
      </c>
      <c r="G3435" s="99">
        <v>0</v>
      </c>
    </row>
    <row r="3436" spans="1:7" x14ac:dyDescent="0.2">
      <c r="A3436" s="100">
        <v>37105</v>
      </c>
      <c r="B3436" s="99">
        <v>1711.170044</v>
      </c>
      <c r="C3436" s="99">
        <v>1711.170044</v>
      </c>
      <c r="D3436" s="99">
        <v>1711.170044</v>
      </c>
      <c r="E3436" s="99">
        <v>1711.170044</v>
      </c>
      <c r="F3436" s="99">
        <v>1711.170044</v>
      </c>
      <c r="G3436" s="99">
        <v>0</v>
      </c>
    </row>
    <row r="3437" spans="1:7" x14ac:dyDescent="0.2">
      <c r="A3437" s="100">
        <v>37106</v>
      </c>
      <c r="B3437" s="99">
        <v>1702.4300539999999</v>
      </c>
      <c r="C3437" s="99">
        <v>1702.4300539999999</v>
      </c>
      <c r="D3437" s="99">
        <v>1702.4300539999999</v>
      </c>
      <c r="E3437" s="99">
        <v>1702.4300539999999</v>
      </c>
      <c r="F3437" s="99">
        <v>1702.4300539999999</v>
      </c>
      <c r="G3437" s="99">
        <v>0</v>
      </c>
    </row>
    <row r="3438" spans="1:7" x14ac:dyDescent="0.2">
      <c r="A3438" s="100">
        <v>37109</v>
      </c>
      <c r="B3438" s="99">
        <v>1683.030029</v>
      </c>
      <c r="C3438" s="99">
        <v>1683.030029</v>
      </c>
      <c r="D3438" s="99">
        <v>1683.030029</v>
      </c>
      <c r="E3438" s="99">
        <v>1683.030029</v>
      </c>
      <c r="F3438" s="99">
        <v>1683.030029</v>
      </c>
      <c r="G3438" s="99">
        <v>0</v>
      </c>
    </row>
    <row r="3439" spans="1:7" x14ac:dyDescent="0.2">
      <c r="A3439" s="100">
        <v>37110</v>
      </c>
      <c r="B3439" s="99">
        <v>1688.599976</v>
      </c>
      <c r="C3439" s="99">
        <v>1688.599976</v>
      </c>
      <c r="D3439" s="99">
        <v>1688.599976</v>
      </c>
      <c r="E3439" s="99">
        <v>1688.599976</v>
      </c>
      <c r="F3439" s="99">
        <v>1688.599976</v>
      </c>
      <c r="G3439" s="99">
        <v>0</v>
      </c>
    </row>
    <row r="3440" spans="1:7" x14ac:dyDescent="0.2">
      <c r="A3440" s="100">
        <v>37111</v>
      </c>
      <c r="B3440" s="99">
        <v>1659.579956</v>
      </c>
      <c r="C3440" s="99">
        <v>1659.579956</v>
      </c>
      <c r="D3440" s="99">
        <v>1659.579956</v>
      </c>
      <c r="E3440" s="99">
        <v>1659.579956</v>
      </c>
      <c r="F3440" s="99">
        <v>1659.579956</v>
      </c>
      <c r="G3440" s="99">
        <v>0</v>
      </c>
    </row>
    <row r="3441" spans="1:7" x14ac:dyDescent="0.2">
      <c r="A3441" s="100">
        <v>37112</v>
      </c>
      <c r="B3441" s="99">
        <v>1659.76001</v>
      </c>
      <c r="C3441" s="99">
        <v>1659.76001</v>
      </c>
      <c r="D3441" s="99">
        <v>1659.76001</v>
      </c>
      <c r="E3441" s="99">
        <v>1659.76001</v>
      </c>
      <c r="F3441" s="99">
        <v>1659.76001</v>
      </c>
      <c r="G3441" s="99">
        <v>0</v>
      </c>
    </row>
    <row r="3442" spans="1:7" x14ac:dyDescent="0.2">
      <c r="A3442" s="100">
        <v>37113</v>
      </c>
      <c r="B3442" s="99">
        <v>1669.209961</v>
      </c>
      <c r="C3442" s="99">
        <v>1669.209961</v>
      </c>
      <c r="D3442" s="99">
        <v>1669.209961</v>
      </c>
      <c r="E3442" s="99">
        <v>1669.209961</v>
      </c>
      <c r="F3442" s="99">
        <v>1669.209961</v>
      </c>
      <c r="G3442" s="99">
        <v>0</v>
      </c>
    </row>
    <row r="3443" spans="1:7" x14ac:dyDescent="0.2">
      <c r="A3443" s="100">
        <v>37116</v>
      </c>
      <c r="B3443" s="99">
        <v>1670.959961</v>
      </c>
      <c r="C3443" s="99">
        <v>1670.959961</v>
      </c>
      <c r="D3443" s="99">
        <v>1670.959961</v>
      </c>
      <c r="E3443" s="99">
        <v>1670.959961</v>
      </c>
      <c r="F3443" s="99">
        <v>1670.959961</v>
      </c>
      <c r="G3443" s="99">
        <v>0</v>
      </c>
    </row>
    <row r="3444" spans="1:7" x14ac:dyDescent="0.2">
      <c r="A3444" s="100">
        <v>37117</v>
      </c>
      <c r="B3444" s="99">
        <v>1664.6099850000001</v>
      </c>
      <c r="C3444" s="99">
        <v>1664.6099850000001</v>
      </c>
      <c r="D3444" s="99">
        <v>1664.6099850000001</v>
      </c>
      <c r="E3444" s="99">
        <v>1664.6099850000001</v>
      </c>
      <c r="F3444" s="99">
        <v>1664.6099850000001</v>
      </c>
      <c r="G3444" s="99">
        <v>0</v>
      </c>
    </row>
    <row r="3445" spans="1:7" x14ac:dyDescent="0.2">
      <c r="A3445" s="100">
        <v>37118</v>
      </c>
      <c r="B3445" s="99">
        <v>1652.709961</v>
      </c>
      <c r="C3445" s="99">
        <v>1652.709961</v>
      </c>
      <c r="D3445" s="99">
        <v>1652.709961</v>
      </c>
      <c r="E3445" s="99">
        <v>1652.709961</v>
      </c>
      <c r="F3445" s="99">
        <v>1652.709961</v>
      </c>
      <c r="G3445" s="99">
        <v>0</v>
      </c>
    </row>
    <row r="3446" spans="1:7" x14ac:dyDescent="0.2">
      <c r="A3446" s="100">
        <v>37119</v>
      </c>
      <c r="B3446" s="99">
        <v>1657.880005</v>
      </c>
      <c r="C3446" s="99">
        <v>1657.880005</v>
      </c>
      <c r="D3446" s="99">
        <v>1657.880005</v>
      </c>
      <c r="E3446" s="99">
        <v>1657.880005</v>
      </c>
      <c r="F3446" s="99">
        <v>1657.880005</v>
      </c>
      <c r="G3446" s="99">
        <v>0</v>
      </c>
    </row>
    <row r="3447" spans="1:7" x14ac:dyDescent="0.2">
      <c r="A3447" s="100">
        <v>37120</v>
      </c>
      <c r="B3447" s="99">
        <v>1630.349976</v>
      </c>
      <c r="C3447" s="99">
        <v>1630.349976</v>
      </c>
      <c r="D3447" s="99">
        <v>1630.349976</v>
      </c>
      <c r="E3447" s="99">
        <v>1630.349976</v>
      </c>
      <c r="F3447" s="99">
        <v>1630.349976</v>
      </c>
      <c r="G3447" s="99">
        <v>0</v>
      </c>
    </row>
    <row r="3448" spans="1:7" x14ac:dyDescent="0.2">
      <c r="A3448" s="100">
        <v>37123</v>
      </c>
      <c r="B3448" s="99">
        <v>1643.589966</v>
      </c>
      <c r="C3448" s="99">
        <v>1643.589966</v>
      </c>
      <c r="D3448" s="99">
        <v>1643.589966</v>
      </c>
      <c r="E3448" s="99">
        <v>1643.589966</v>
      </c>
      <c r="F3448" s="99">
        <v>1643.589966</v>
      </c>
      <c r="G3448" s="99">
        <v>0</v>
      </c>
    </row>
    <row r="3449" spans="1:7" x14ac:dyDescent="0.2">
      <c r="A3449" s="100">
        <v>37124</v>
      </c>
      <c r="B3449" s="99">
        <v>1623.73999</v>
      </c>
      <c r="C3449" s="99">
        <v>1623.73999</v>
      </c>
      <c r="D3449" s="99">
        <v>1623.73999</v>
      </c>
      <c r="E3449" s="99">
        <v>1623.73999</v>
      </c>
      <c r="F3449" s="99">
        <v>1623.73999</v>
      </c>
      <c r="G3449" s="99">
        <v>0</v>
      </c>
    </row>
    <row r="3450" spans="1:7" x14ac:dyDescent="0.2">
      <c r="A3450" s="100">
        <v>37125</v>
      </c>
      <c r="B3450" s="99">
        <v>1635.160034</v>
      </c>
      <c r="C3450" s="99">
        <v>1635.160034</v>
      </c>
      <c r="D3450" s="99">
        <v>1635.160034</v>
      </c>
      <c r="E3450" s="99">
        <v>1635.160034</v>
      </c>
      <c r="F3450" s="99">
        <v>1635.160034</v>
      </c>
      <c r="G3450" s="99">
        <v>0</v>
      </c>
    </row>
    <row r="3451" spans="1:7" x14ac:dyDescent="0.2">
      <c r="A3451" s="100">
        <v>37126</v>
      </c>
      <c r="B3451" s="99">
        <v>1630.670044</v>
      </c>
      <c r="C3451" s="99">
        <v>1630.670044</v>
      </c>
      <c r="D3451" s="99">
        <v>1630.670044</v>
      </c>
      <c r="E3451" s="99">
        <v>1630.670044</v>
      </c>
      <c r="F3451" s="99">
        <v>1630.670044</v>
      </c>
      <c r="G3451" s="99">
        <v>0</v>
      </c>
    </row>
    <row r="3452" spans="1:7" x14ac:dyDescent="0.2">
      <c r="A3452" s="100">
        <v>37127</v>
      </c>
      <c r="B3452" s="99">
        <v>1662.73999</v>
      </c>
      <c r="C3452" s="99">
        <v>1662.73999</v>
      </c>
      <c r="D3452" s="99">
        <v>1662.73999</v>
      </c>
      <c r="E3452" s="99">
        <v>1662.73999</v>
      </c>
      <c r="F3452" s="99">
        <v>1662.73999</v>
      </c>
      <c r="G3452" s="99">
        <v>0</v>
      </c>
    </row>
    <row r="3453" spans="1:7" x14ac:dyDescent="0.2">
      <c r="A3453" s="100">
        <v>37130</v>
      </c>
      <c r="B3453" s="99">
        <v>1654.719971</v>
      </c>
      <c r="C3453" s="99">
        <v>1654.719971</v>
      </c>
      <c r="D3453" s="99">
        <v>1654.719971</v>
      </c>
      <c r="E3453" s="99">
        <v>1654.719971</v>
      </c>
      <c r="F3453" s="99">
        <v>1654.719971</v>
      </c>
      <c r="G3453" s="99">
        <v>0</v>
      </c>
    </row>
    <row r="3454" spans="1:7" x14ac:dyDescent="0.2">
      <c r="A3454" s="100">
        <v>37131</v>
      </c>
      <c r="B3454" s="99">
        <v>1629.910034</v>
      </c>
      <c r="C3454" s="99">
        <v>1629.910034</v>
      </c>
      <c r="D3454" s="99">
        <v>1629.910034</v>
      </c>
      <c r="E3454" s="99">
        <v>1629.910034</v>
      </c>
      <c r="F3454" s="99">
        <v>1629.910034</v>
      </c>
      <c r="G3454" s="99">
        <v>0</v>
      </c>
    </row>
    <row r="3455" spans="1:7" x14ac:dyDescent="0.2">
      <c r="A3455" s="100">
        <v>37132</v>
      </c>
      <c r="B3455" s="99">
        <v>1612.0500489999999</v>
      </c>
      <c r="C3455" s="99">
        <v>1612.0500489999999</v>
      </c>
      <c r="D3455" s="99">
        <v>1612.0500489999999</v>
      </c>
      <c r="E3455" s="99">
        <v>1612.0500489999999</v>
      </c>
      <c r="F3455" s="99">
        <v>1612.0500489999999</v>
      </c>
      <c r="G3455" s="99">
        <v>0</v>
      </c>
    </row>
    <row r="3456" spans="1:7" x14ac:dyDescent="0.2">
      <c r="A3456" s="100">
        <v>37133</v>
      </c>
      <c r="B3456" s="99">
        <v>1584.7700199999999</v>
      </c>
      <c r="C3456" s="99">
        <v>1584.7700199999999</v>
      </c>
      <c r="D3456" s="99">
        <v>1584.7700199999999</v>
      </c>
      <c r="E3456" s="99">
        <v>1584.7700199999999</v>
      </c>
      <c r="F3456" s="99">
        <v>1584.7700199999999</v>
      </c>
      <c r="G3456" s="99">
        <v>0</v>
      </c>
    </row>
    <row r="3457" spans="1:7" x14ac:dyDescent="0.2">
      <c r="A3457" s="100">
        <v>37134</v>
      </c>
      <c r="B3457" s="99">
        <v>1591.1800539999999</v>
      </c>
      <c r="C3457" s="99">
        <v>1591.1800539999999</v>
      </c>
      <c r="D3457" s="99">
        <v>1591.1800539999999</v>
      </c>
      <c r="E3457" s="99">
        <v>1591.1800539999999</v>
      </c>
      <c r="F3457" s="99">
        <v>1591.1800539999999</v>
      </c>
      <c r="G3457" s="99">
        <v>0</v>
      </c>
    </row>
    <row r="3458" spans="1:7" x14ac:dyDescent="0.2">
      <c r="A3458" s="100">
        <v>37138</v>
      </c>
      <c r="B3458" s="99">
        <v>1590.290039</v>
      </c>
      <c r="C3458" s="99">
        <v>1590.290039</v>
      </c>
      <c r="D3458" s="99">
        <v>1590.290039</v>
      </c>
      <c r="E3458" s="99">
        <v>1590.290039</v>
      </c>
      <c r="F3458" s="99">
        <v>1590.290039</v>
      </c>
      <c r="G3458" s="99">
        <v>0</v>
      </c>
    </row>
    <row r="3459" spans="1:7" x14ac:dyDescent="0.2">
      <c r="A3459" s="100">
        <v>37139</v>
      </c>
      <c r="B3459" s="99">
        <v>1588.9300539999999</v>
      </c>
      <c r="C3459" s="99">
        <v>1588.9300539999999</v>
      </c>
      <c r="D3459" s="99">
        <v>1588.9300539999999</v>
      </c>
      <c r="E3459" s="99">
        <v>1588.9300539999999</v>
      </c>
      <c r="F3459" s="99">
        <v>1588.9300539999999</v>
      </c>
      <c r="G3459" s="99">
        <v>0</v>
      </c>
    </row>
    <row r="3460" spans="1:7" x14ac:dyDescent="0.2">
      <c r="A3460" s="100">
        <v>37140</v>
      </c>
      <c r="B3460" s="99">
        <v>1553.410034</v>
      </c>
      <c r="C3460" s="99">
        <v>1553.410034</v>
      </c>
      <c r="D3460" s="99">
        <v>1553.410034</v>
      </c>
      <c r="E3460" s="99">
        <v>1553.410034</v>
      </c>
      <c r="F3460" s="99">
        <v>1553.410034</v>
      </c>
      <c r="G3460" s="99">
        <v>0</v>
      </c>
    </row>
    <row r="3461" spans="1:7" x14ac:dyDescent="0.2">
      <c r="A3461" s="100">
        <v>37141</v>
      </c>
      <c r="B3461" s="99">
        <v>1524.469971</v>
      </c>
      <c r="C3461" s="99">
        <v>1524.469971</v>
      </c>
      <c r="D3461" s="99">
        <v>1524.469971</v>
      </c>
      <c r="E3461" s="99">
        <v>1524.469971</v>
      </c>
      <c r="F3461" s="99">
        <v>1524.469971</v>
      </c>
      <c r="G3461" s="99">
        <v>0</v>
      </c>
    </row>
    <row r="3462" spans="1:7" x14ac:dyDescent="0.2">
      <c r="A3462" s="100">
        <v>37144</v>
      </c>
      <c r="B3462" s="99">
        <v>1533.9799800000001</v>
      </c>
      <c r="C3462" s="99">
        <v>1533.9799800000001</v>
      </c>
      <c r="D3462" s="99">
        <v>1533.9799800000001</v>
      </c>
      <c r="E3462" s="99">
        <v>1533.9799800000001</v>
      </c>
      <c r="F3462" s="99">
        <v>1533.9799800000001</v>
      </c>
      <c r="G3462" s="99">
        <v>0</v>
      </c>
    </row>
    <row r="3463" spans="1:7" x14ac:dyDescent="0.2">
      <c r="A3463" s="100">
        <v>37151</v>
      </c>
      <c r="B3463" s="99">
        <v>1533.9799800000001</v>
      </c>
      <c r="C3463" s="99">
        <v>1533.9799800000001</v>
      </c>
      <c r="D3463" s="99">
        <v>1459</v>
      </c>
      <c r="E3463" s="99">
        <v>1459</v>
      </c>
      <c r="F3463" s="99">
        <v>1459</v>
      </c>
      <c r="G3463" s="99">
        <v>0</v>
      </c>
    </row>
    <row r="3464" spans="1:7" x14ac:dyDescent="0.2">
      <c r="A3464" s="100">
        <v>37152</v>
      </c>
      <c r="B3464" s="99">
        <v>1450.540039</v>
      </c>
      <c r="C3464" s="99">
        <v>1450.540039</v>
      </c>
      <c r="D3464" s="99">
        <v>1450.540039</v>
      </c>
      <c r="E3464" s="99">
        <v>1450.540039</v>
      </c>
      <c r="F3464" s="99">
        <v>1450.540039</v>
      </c>
      <c r="G3464" s="99">
        <v>0</v>
      </c>
    </row>
    <row r="3465" spans="1:7" x14ac:dyDescent="0.2">
      <c r="A3465" s="100">
        <v>37153</v>
      </c>
      <c r="B3465" s="99">
        <v>1427.25</v>
      </c>
      <c r="C3465" s="99">
        <v>1427.25</v>
      </c>
      <c r="D3465" s="99">
        <v>1427.25</v>
      </c>
      <c r="E3465" s="99">
        <v>1427.25</v>
      </c>
      <c r="F3465" s="99">
        <v>1427.25</v>
      </c>
      <c r="G3465" s="99">
        <v>0</v>
      </c>
    </row>
    <row r="3466" spans="1:7" x14ac:dyDescent="0.2">
      <c r="A3466" s="100">
        <v>37154</v>
      </c>
      <c r="B3466" s="99">
        <v>1382.9300539999999</v>
      </c>
      <c r="C3466" s="99">
        <v>1382.9300539999999</v>
      </c>
      <c r="D3466" s="99">
        <v>1382.9300539999999</v>
      </c>
      <c r="E3466" s="99">
        <v>1382.9300539999999</v>
      </c>
      <c r="F3466" s="99">
        <v>1382.9300539999999</v>
      </c>
      <c r="G3466" s="99">
        <v>0</v>
      </c>
    </row>
    <row r="3467" spans="1:7" x14ac:dyDescent="0.2">
      <c r="A3467" s="100">
        <v>37155</v>
      </c>
      <c r="B3467" s="99">
        <v>1356.6099850000001</v>
      </c>
      <c r="C3467" s="99">
        <v>1356.6099850000001</v>
      </c>
      <c r="D3467" s="99">
        <v>1356.6099850000001</v>
      </c>
      <c r="E3467" s="99">
        <v>1356.6099850000001</v>
      </c>
      <c r="F3467" s="99">
        <v>1356.6099850000001</v>
      </c>
      <c r="G3467" s="99">
        <v>0</v>
      </c>
    </row>
    <row r="3468" spans="1:7" x14ac:dyDescent="0.2">
      <c r="A3468" s="100">
        <v>37158</v>
      </c>
      <c r="B3468" s="99">
        <v>1409.5</v>
      </c>
      <c r="C3468" s="99">
        <v>1409.5</v>
      </c>
      <c r="D3468" s="99">
        <v>1409.5</v>
      </c>
      <c r="E3468" s="99">
        <v>1409.5</v>
      </c>
      <c r="F3468" s="99">
        <v>1409.5</v>
      </c>
      <c r="G3468" s="99">
        <v>0</v>
      </c>
    </row>
    <row r="3469" spans="1:7" x14ac:dyDescent="0.2">
      <c r="A3469" s="100">
        <v>37159</v>
      </c>
      <c r="B3469" s="99">
        <v>1421.910034</v>
      </c>
      <c r="C3469" s="99">
        <v>1421.910034</v>
      </c>
      <c r="D3469" s="99">
        <v>1421.910034</v>
      </c>
      <c r="E3469" s="99">
        <v>1421.910034</v>
      </c>
      <c r="F3469" s="99">
        <v>1421.910034</v>
      </c>
      <c r="G3469" s="99">
        <v>0</v>
      </c>
    </row>
    <row r="3470" spans="1:7" x14ac:dyDescent="0.2">
      <c r="A3470" s="100">
        <v>37160</v>
      </c>
      <c r="B3470" s="99">
        <v>1415.01001</v>
      </c>
      <c r="C3470" s="99">
        <v>1415.01001</v>
      </c>
      <c r="D3470" s="99">
        <v>1415.01001</v>
      </c>
      <c r="E3470" s="99">
        <v>1415.01001</v>
      </c>
      <c r="F3470" s="99">
        <v>1415.01001</v>
      </c>
      <c r="G3470" s="99">
        <v>0</v>
      </c>
    </row>
    <row r="3471" spans="1:7" x14ac:dyDescent="0.2">
      <c r="A3471" s="100">
        <v>37161</v>
      </c>
      <c r="B3471" s="99">
        <v>1431.290039</v>
      </c>
      <c r="C3471" s="99">
        <v>1431.290039</v>
      </c>
      <c r="D3471" s="99">
        <v>1431.290039</v>
      </c>
      <c r="E3471" s="99">
        <v>1431.290039</v>
      </c>
      <c r="F3471" s="99">
        <v>1431.290039</v>
      </c>
      <c r="G3471" s="99">
        <v>0</v>
      </c>
    </row>
    <row r="3472" spans="1:7" x14ac:dyDescent="0.2">
      <c r="A3472" s="100">
        <v>37162</v>
      </c>
      <c r="B3472" s="99">
        <v>1462.6899410000001</v>
      </c>
      <c r="C3472" s="99">
        <v>1462.6899410000001</v>
      </c>
      <c r="D3472" s="99">
        <v>1462.6899410000001</v>
      </c>
      <c r="E3472" s="99">
        <v>1462.6899410000001</v>
      </c>
      <c r="F3472" s="99">
        <v>1462.6899410000001</v>
      </c>
      <c r="G3472" s="99">
        <v>0</v>
      </c>
    </row>
    <row r="3473" spans="1:7" x14ac:dyDescent="0.2">
      <c r="A3473" s="100">
        <v>37165</v>
      </c>
      <c r="B3473" s="99">
        <v>1459.329956</v>
      </c>
      <c r="C3473" s="99">
        <v>1459.329956</v>
      </c>
      <c r="D3473" s="99">
        <v>1459.329956</v>
      </c>
      <c r="E3473" s="99">
        <v>1459.329956</v>
      </c>
      <c r="F3473" s="99">
        <v>1459.329956</v>
      </c>
      <c r="G3473" s="99">
        <v>0</v>
      </c>
    </row>
    <row r="3474" spans="1:7" x14ac:dyDescent="0.2">
      <c r="A3474" s="100">
        <v>37166</v>
      </c>
      <c r="B3474" s="99">
        <v>1477.290039</v>
      </c>
      <c r="C3474" s="99">
        <v>1477.290039</v>
      </c>
      <c r="D3474" s="99">
        <v>1477.290039</v>
      </c>
      <c r="E3474" s="99">
        <v>1477.290039</v>
      </c>
      <c r="F3474" s="99">
        <v>1477.290039</v>
      </c>
      <c r="G3474" s="99">
        <v>0</v>
      </c>
    </row>
    <row r="3475" spans="1:7" x14ac:dyDescent="0.2">
      <c r="A3475" s="100">
        <v>37167</v>
      </c>
      <c r="B3475" s="99">
        <v>1507.030029</v>
      </c>
      <c r="C3475" s="99">
        <v>1507.030029</v>
      </c>
      <c r="D3475" s="99">
        <v>1507.030029</v>
      </c>
      <c r="E3475" s="99">
        <v>1507.030029</v>
      </c>
      <c r="F3475" s="99">
        <v>1507.030029</v>
      </c>
      <c r="G3475" s="99">
        <v>0</v>
      </c>
    </row>
    <row r="3476" spans="1:7" x14ac:dyDescent="0.2">
      <c r="A3476" s="100">
        <v>37168</v>
      </c>
      <c r="B3476" s="99">
        <v>1503.3100589999999</v>
      </c>
      <c r="C3476" s="99">
        <v>1503.3100589999999</v>
      </c>
      <c r="D3476" s="99">
        <v>1503.3100589999999</v>
      </c>
      <c r="E3476" s="99">
        <v>1503.3100589999999</v>
      </c>
      <c r="F3476" s="99">
        <v>1503.3100589999999</v>
      </c>
      <c r="G3476" s="99">
        <v>0</v>
      </c>
    </row>
    <row r="3477" spans="1:7" x14ac:dyDescent="0.2">
      <c r="A3477" s="100">
        <v>37169</v>
      </c>
      <c r="B3477" s="99">
        <v>1506.1099850000001</v>
      </c>
      <c r="C3477" s="99">
        <v>1506.1099850000001</v>
      </c>
      <c r="D3477" s="99">
        <v>1506.1099850000001</v>
      </c>
      <c r="E3477" s="99">
        <v>1506.1099850000001</v>
      </c>
      <c r="F3477" s="99">
        <v>1506.1099850000001</v>
      </c>
      <c r="G3477" s="99">
        <v>0</v>
      </c>
    </row>
    <row r="3478" spans="1:7" x14ac:dyDescent="0.2">
      <c r="A3478" s="100">
        <v>37172</v>
      </c>
      <c r="B3478" s="99">
        <v>1493.540039</v>
      </c>
      <c r="C3478" s="99">
        <v>1493.540039</v>
      </c>
      <c r="D3478" s="99">
        <v>1493.540039</v>
      </c>
      <c r="E3478" s="99">
        <v>1493.540039</v>
      </c>
      <c r="F3478" s="99">
        <v>1493.540039</v>
      </c>
      <c r="G3478" s="99">
        <v>0</v>
      </c>
    </row>
    <row r="3479" spans="1:7" x14ac:dyDescent="0.2">
      <c r="A3479" s="100">
        <v>37173</v>
      </c>
      <c r="B3479" s="99">
        <v>1485.630005</v>
      </c>
      <c r="C3479" s="99">
        <v>1485.630005</v>
      </c>
      <c r="D3479" s="99">
        <v>1485.630005</v>
      </c>
      <c r="E3479" s="99">
        <v>1485.630005</v>
      </c>
      <c r="F3479" s="99">
        <v>1485.630005</v>
      </c>
      <c r="G3479" s="99">
        <v>0</v>
      </c>
    </row>
    <row r="3480" spans="1:7" x14ac:dyDescent="0.2">
      <c r="A3480" s="100">
        <v>37174</v>
      </c>
      <c r="B3480" s="99">
        <v>1519.7700199999999</v>
      </c>
      <c r="C3480" s="99">
        <v>1519.7700199999999</v>
      </c>
      <c r="D3480" s="99">
        <v>1519.7700199999999</v>
      </c>
      <c r="E3480" s="99">
        <v>1519.7700199999999</v>
      </c>
      <c r="F3480" s="99">
        <v>1519.7700199999999</v>
      </c>
      <c r="G3480" s="99">
        <v>0</v>
      </c>
    </row>
    <row r="3481" spans="1:7" x14ac:dyDescent="0.2">
      <c r="A3481" s="100">
        <v>37175</v>
      </c>
      <c r="B3481" s="99">
        <v>1542.9799800000001</v>
      </c>
      <c r="C3481" s="99">
        <v>1542.9799800000001</v>
      </c>
      <c r="D3481" s="99">
        <v>1542.9799800000001</v>
      </c>
      <c r="E3481" s="99">
        <v>1542.9799800000001</v>
      </c>
      <c r="F3481" s="99">
        <v>1542.9799800000001</v>
      </c>
      <c r="G3481" s="99">
        <v>0</v>
      </c>
    </row>
    <row r="3482" spans="1:7" x14ac:dyDescent="0.2">
      <c r="A3482" s="100">
        <v>37176</v>
      </c>
      <c r="B3482" s="99">
        <v>1534.8599850000001</v>
      </c>
      <c r="C3482" s="99">
        <v>1534.8599850000001</v>
      </c>
      <c r="D3482" s="99">
        <v>1534.8599850000001</v>
      </c>
      <c r="E3482" s="99">
        <v>1534.8599850000001</v>
      </c>
      <c r="F3482" s="99">
        <v>1534.8599850000001</v>
      </c>
      <c r="G3482" s="99">
        <v>0</v>
      </c>
    </row>
    <row r="3483" spans="1:7" x14ac:dyDescent="0.2">
      <c r="A3483" s="100">
        <v>37179</v>
      </c>
      <c r="B3483" s="99">
        <v>1532.5200199999999</v>
      </c>
      <c r="C3483" s="99">
        <v>1532.5200199999999</v>
      </c>
      <c r="D3483" s="99">
        <v>1532.5200199999999</v>
      </c>
      <c r="E3483" s="99">
        <v>1532.5200199999999</v>
      </c>
      <c r="F3483" s="99">
        <v>1532.5200199999999</v>
      </c>
      <c r="G3483" s="99">
        <v>0</v>
      </c>
    </row>
    <row r="3484" spans="1:7" x14ac:dyDescent="0.2">
      <c r="A3484" s="100">
        <v>37180</v>
      </c>
      <c r="B3484" s="99">
        <v>1543.150024</v>
      </c>
      <c r="C3484" s="99">
        <v>1543.150024</v>
      </c>
      <c r="D3484" s="99">
        <v>1543.150024</v>
      </c>
      <c r="E3484" s="99">
        <v>1543.150024</v>
      </c>
      <c r="F3484" s="99">
        <v>1543.150024</v>
      </c>
      <c r="G3484" s="99">
        <v>0</v>
      </c>
    </row>
    <row r="3485" spans="1:7" x14ac:dyDescent="0.2">
      <c r="A3485" s="100">
        <v>37181</v>
      </c>
      <c r="B3485" s="99">
        <v>1514.5</v>
      </c>
      <c r="C3485" s="99">
        <v>1514.5</v>
      </c>
      <c r="D3485" s="99">
        <v>1514.5</v>
      </c>
      <c r="E3485" s="99">
        <v>1514.5</v>
      </c>
      <c r="F3485" s="99">
        <v>1514.5</v>
      </c>
      <c r="G3485" s="99">
        <v>0</v>
      </c>
    </row>
    <row r="3486" spans="1:7" x14ac:dyDescent="0.2">
      <c r="A3486" s="100">
        <v>37182</v>
      </c>
      <c r="B3486" s="99">
        <v>1502.6099850000001</v>
      </c>
      <c r="C3486" s="99">
        <v>1502.6099850000001</v>
      </c>
      <c r="D3486" s="99">
        <v>1502.6099850000001</v>
      </c>
      <c r="E3486" s="99">
        <v>1502.6099850000001</v>
      </c>
      <c r="F3486" s="99">
        <v>1502.6099850000001</v>
      </c>
      <c r="G3486" s="99">
        <v>0</v>
      </c>
    </row>
    <row r="3487" spans="1:7" x14ac:dyDescent="0.2">
      <c r="A3487" s="100">
        <v>37183</v>
      </c>
      <c r="B3487" s="99">
        <v>1509.459961</v>
      </c>
      <c r="C3487" s="99">
        <v>1509.459961</v>
      </c>
      <c r="D3487" s="99">
        <v>1509.459961</v>
      </c>
      <c r="E3487" s="99">
        <v>1509.459961</v>
      </c>
      <c r="F3487" s="99">
        <v>1509.459961</v>
      </c>
      <c r="G3487" s="99">
        <v>0</v>
      </c>
    </row>
    <row r="3488" spans="1:7" x14ac:dyDescent="0.2">
      <c r="A3488" s="100">
        <v>37186</v>
      </c>
      <c r="B3488" s="99">
        <v>1532.5500489999999</v>
      </c>
      <c r="C3488" s="99">
        <v>1532.5500489999999</v>
      </c>
      <c r="D3488" s="99">
        <v>1532.5500489999999</v>
      </c>
      <c r="E3488" s="99">
        <v>1532.5500489999999</v>
      </c>
      <c r="F3488" s="99">
        <v>1532.5500489999999</v>
      </c>
      <c r="G3488" s="99">
        <v>0</v>
      </c>
    </row>
    <row r="3489" spans="1:7" x14ac:dyDescent="0.2">
      <c r="A3489" s="100">
        <v>37187</v>
      </c>
      <c r="B3489" s="99">
        <v>1525.349976</v>
      </c>
      <c r="C3489" s="99">
        <v>1525.349976</v>
      </c>
      <c r="D3489" s="99">
        <v>1525.349976</v>
      </c>
      <c r="E3489" s="99">
        <v>1525.349976</v>
      </c>
      <c r="F3489" s="99">
        <v>1525.349976</v>
      </c>
      <c r="G3489" s="99">
        <v>0</v>
      </c>
    </row>
    <row r="3490" spans="1:7" x14ac:dyDescent="0.2">
      <c r="A3490" s="100">
        <v>37188</v>
      </c>
      <c r="B3490" s="99">
        <v>1525.959961</v>
      </c>
      <c r="C3490" s="99">
        <v>1525.959961</v>
      </c>
      <c r="D3490" s="99">
        <v>1525.959961</v>
      </c>
      <c r="E3490" s="99">
        <v>1525.959961</v>
      </c>
      <c r="F3490" s="99">
        <v>1525.959961</v>
      </c>
      <c r="G3490" s="99">
        <v>0</v>
      </c>
    </row>
    <row r="3491" spans="1:7" x14ac:dyDescent="0.2">
      <c r="A3491" s="100">
        <v>37189</v>
      </c>
      <c r="B3491" s="99">
        <v>1546.900024</v>
      </c>
      <c r="C3491" s="99">
        <v>1546.900024</v>
      </c>
      <c r="D3491" s="99">
        <v>1546.900024</v>
      </c>
      <c r="E3491" s="99">
        <v>1546.900024</v>
      </c>
      <c r="F3491" s="99">
        <v>1546.900024</v>
      </c>
      <c r="G3491" s="99">
        <v>0</v>
      </c>
    </row>
    <row r="3492" spans="1:7" x14ac:dyDescent="0.2">
      <c r="A3492" s="100">
        <v>37190</v>
      </c>
      <c r="B3492" s="99">
        <v>1553.26001</v>
      </c>
      <c r="C3492" s="99">
        <v>1553.26001</v>
      </c>
      <c r="D3492" s="99">
        <v>1553.26001</v>
      </c>
      <c r="E3492" s="99">
        <v>1553.26001</v>
      </c>
      <c r="F3492" s="99">
        <v>1553.26001</v>
      </c>
      <c r="G3492" s="99">
        <v>0</v>
      </c>
    </row>
    <row r="3493" spans="1:7" x14ac:dyDescent="0.2">
      <c r="A3493" s="100">
        <v>37193</v>
      </c>
      <c r="B3493" s="99">
        <v>1516.3900149999999</v>
      </c>
      <c r="C3493" s="99">
        <v>1516.3900149999999</v>
      </c>
      <c r="D3493" s="99">
        <v>1516.3900149999999</v>
      </c>
      <c r="E3493" s="99">
        <v>1516.3900149999999</v>
      </c>
      <c r="F3493" s="99">
        <v>1516.3900149999999</v>
      </c>
      <c r="G3493" s="99">
        <v>0</v>
      </c>
    </row>
    <row r="3494" spans="1:7" x14ac:dyDescent="0.2">
      <c r="A3494" s="100">
        <v>37194</v>
      </c>
      <c r="B3494" s="99">
        <v>1490.4399410000001</v>
      </c>
      <c r="C3494" s="99">
        <v>1490.4399410000001</v>
      </c>
      <c r="D3494" s="99">
        <v>1490.4399410000001</v>
      </c>
      <c r="E3494" s="99">
        <v>1490.4399410000001</v>
      </c>
      <c r="F3494" s="99">
        <v>1490.4399410000001</v>
      </c>
      <c r="G3494" s="99">
        <v>0</v>
      </c>
    </row>
    <row r="3495" spans="1:7" x14ac:dyDescent="0.2">
      <c r="A3495" s="100">
        <v>37195</v>
      </c>
      <c r="B3495" s="99">
        <v>1490.579956</v>
      </c>
      <c r="C3495" s="99">
        <v>1490.579956</v>
      </c>
      <c r="D3495" s="99">
        <v>1490.579956</v>
      </c>
      <c r="E3495" s="99">
        <v>1490.579956</v>
      </c>
      <c r="F3495" s="99">
        <v>1490.579956</v>
      </c>
      <c r="G3495" s="99">
        <v>0</v>
      </c>
    </row>
    <row r="3496" spans="1:7" x14ac:dyDescent="0.2">
      <c r="A3496" s="100">
        <v>37196</v>
      </c>
      <c r="B3496" s="99">
        <v>1524.959961</v>
      </c>
      <c r="C3496" s="99">
        <v>1524.959961</v>
      </c>
      <c r="D3496" s="99">
        <v>1524.959961</v>
      </c>
      <c r="E3496" s="99">
        <v>1524.959961</v>
      </c>
      <c r="F3496" s="99">
        <v>1524.959961</v>
      </c>
      <c r="G3496" s="99">
        <v>0</v>
      </c>
    </row>
    <row r="3497" spans="1:7" x14ac:dyDescent="0.2">
      <c r="A3497" s="100">
        <v>37197</v>
      </c>
      <c r="B3497" s="99">
        <v>1529.349976</v>
      </c>
      <c r="C3497" s="99">
        <v>1529.349976</v>
      </c>
      <c r="D3497" s="99">
        <v>1529.349976</v>
      </c>
      <c r="E3497" s="99">
        <v>1529.349976</v>
      </c>
      <c r="F3497" s="99">
        <v>1529.349976</v>
      </c>
      <c r="G3497" s="99">
        <v>0</v>
      </c>
    </row>
    <row r="3498" spans="1:7" x14ac:dyDescent="0.2">
      <c r="A3498" s="100">
        <v>37200</v>
      </c>
      <c r="B3498" s="99">
        <v>1551.3900149999999</v>
      </c>
      <c r="C3498" s="99">
        <v>1551.3900149999999</v>
      </c>
      <c r="D3498" s="99">
        <v>1551.3900149999999</v>
      </c>
      <c r="E3498" s="99">
        <v>1551.3900149999999</v>
      </c>
      <c r="F3498" s="99">
        <v>1551.3900149999999</v>
      </c>
      <c r="G3498" s="99">
        <v>0</v>
      </c>
    </row>
    <row r="3499" spans="1:7" x14ac:dyDescent="0.2">
      <c r="A3499" s="100">
        <v>37201</v>
      </c>
      <c r="B3499" s="99">
        <v>1573.9300539999999</v>
      </c>
      <c r="C3499" s="99">
        <v>1573.9300539999999</v>
      </c>
      <c r="D3499" s="99">
        <v>1573.9300539999999</v>
      </c>
      <c r="E3499" s="99">
        <v>1573.9300539999999</v>
      </c>
      <c r="F3499" s="99">
        <v>1573.9300539999999</v>
      </c>
      <c r="G3499" s="99">
        <v>0</v>
      </c>
    </row>
    <row r="3500" spans="1:7" x14ac:dyDescent="0.2">
      <c r="A3500" s="100">
        <v>37202</v>
      </c>
      <c r="B3500" s="99">
        <v>1570.160034</v>
      </c>
      <c r="C3500" s="99">
        <v>1570.160034</v>
      </c>
      <c r="D3500" s="99">
        <v>1570.160034</v>
      </c>
      <c r="E3500" s="99">
        <v>1570.160034</v>
      </c>
      <c r="F3500" s="99">
        <v>1570.160034</v>
      </c>
      <c r="G3500" s="99">
        <v>0</v>
      </c>
    </row>
    <row r="3501" spans="1:7" x14ac:dyDescent="0.2">
      <c r="A3501" s="100">
        <v>37203</v>
      </c>
      <c r="B3501" s="99">
        <v>1574.089966</v>
      </c>
      <c r="C3501" s="99">
        <v>1574.089966</v>
      </c>
      <c r="D3501" s="99">
        <v>1574.089966</v>
      </c>
      <c r="E3501" s="99">
        <v>1574.089966</v>
      </c>
      <c r="F3501" s="99">
        <v>1574.089966</v>
      </c>
      <c r="G3501" s="99">
        <v>0</v>
      </c>
    </row>
    <row r="3502" spans="1:7" x14ac:dyDescent="0.2">
      <c r="A3502" s="100">
        <v>37204</v>
      </c>
      <c r="B3502" s="99">
        <v>1576.6099850000001</v>
      </c>
      <c r="C3502" s="99">
        <v>1576.6099850000001</v>
      </c>
      <c r="D3502" s="99">
        <v>1576.6099850000001</v>
      </c>
      <c r="E3502" s="99">
        <v>1576.6099850000001</v>
      </c>
      <c r="F3502" s="99">
        <v>1576.6099850000001</v>
      </c>
      <c r="G3502" s="99">
        <v>0</v>
      </c>
    </row>
    <row r="3503" spans="1:7" x14ac:dyDescent="0.2">
      <c r="A3503" s="100">
        <v>37207</v>
      </c>
      <c r="B3503" s="99">
        <v>1573.8199460000001</v>
      </c>
      <c r="C3503" s="99">
        <v>1573.8199460000001</v>
      </c>
      <c r="D3503" s="99">
        <v>1573.8199460000001</v>
      </c>
      <c r="E3503" s="99">
        <v>1573.8199460000001</v>
      </c>
      <c r="F3503" s="99">
        <v>1573.8199460000001</v>
      </c>
      <c r="G3503" s="99">
        <v>0</v>
      </c>
    </row>
    <row r="3504" spans="1:7" x14ac:dyDescent="0.2">
      <c r="A3504" s="100">
        <v>37208</v>
      </c>
      <c r="B3504" s="99">
        <v>1603.280029</v>
      </c>
      <c r="C3504" s="99">
        <v>1603.280029</v>
      </c>
      <c r="D3504" s="99">
        <v>1603.280029</v>
      </c>
      <c r="E3504" s="99">
        <v>1603.280029</v>
      </c>
      <c r="F3504" s="99">
        <v>1603.280029</v>
      </c>
      <c r="G3504" s="99">
        <v>0</v>
      </c>
    </row>
    <row r="3505" spans="1:7" x14ac:dyDescent="0.2">
      <c r="A3505" s="100">
        <v>37209</v>
      </c>
      <c r="B3505" s="99">
        <v>1606.6400149999999</v>
      </c>
      <c r="C3505" s="99">
        <v>1606.6400149999999</v>
      </c>
      <c r="D3505" s="99">
        <v>1606.6400149999999</v>
      </c>
      <c r="E3505" s="99">
        <v>1606.6400149999999</v>
      </c>
      <c r="F3505" s="99">
        <v>1606.6400149999999</v>
      </c>
      <c r="G3505" s="99">
        <v>0</v>
      </c>
    </row>
    <row r="3506" spans="1:7" x14ac:dyDescent="0.2">
      <c r="A3506" s="100">
        <v>37210</v>
      </c>
      <c r="B3506" s="99">
        <v>1608.089966</v>
      </c>
      <c r="C3506" s="99">
        <v>1608.089966</v>
      </c>
      <c r="D3506" s="99">
        <v>1608.089966</v>
      </c>
      <c r="E3506" s="99">
        <v>1608.089966</v>
      </c>
      <c r="F3506" s="99">
        <v>1608.089966</v>
      </c>
      <c r="G3506" s="99">
        <v>0</v>
      </c>
    </row>
    <row r="3507" spans="1:7" x14ac:dyDescent="0.2">
      <c r="A3507" s="100">
        <v>37211</v>
      </c>
      <c r="B3507" s="99">
        <v>1603.170044</v>
      </c>
      <c r="C3507" s="99">
        <v>1603.170044</v>
      </c>
      <c r="D3507" s="99">
        <v>1603.170044</v>
      </c>
      <c r="E3507" s="99">
        <v>1603.170044</v>
      </c>
      <c r="F3507" s="99">
        <v>1603.170044</v>
      </c>
      <c r="G3507" s="99">
        <v>0</v>
      </c>
    </row>
    <row r="3508" spans="1:7" x14ac:dyDescent="0.2">
      <c r="A3508" s="100">
        <v>37214</v>
      </c>
      <c r="B3508" s="99">
        <v>1620.660034</v>
      </c>
      <c r="C3508" s="99">
        <v>1620.660034</v>
      </c>
      <c r="D3508" s="99">
        <v>1620.660034</v>
      </c>
      <c r="E3508" s="99">
        <v>1620.660034</v>
      </c>
      <c r="F3508" s="99">
        <v>1620.660034</v>
      </c>
      <c r="G3508" s="99">
        <v>0</v>
      </c>
    </row>
    <row r="3509" spans="1:7" x14ac:dyDescent="0.2">
      <c r="A3509" s="100">
        <v>37215</v>
      </c>
      <c r="B3509" s="99">
        <v>1608.900024</v>
      </c>
      <c r="C3509" s="99">
        <v>1608.900024</v>
      </c>
      <c r="D3509" s="99">
        <v>1608.900024</v>
      </c>
      <c r="E3509" s="99">
        <v>1608.900024</v>
      </c>
      <c r="F3509" s="99">
        <v>1608.900024</v>
      </c>
      <c r="G3509" s="99">
        <v>0</v>
      </c>
    </row>
    <row r="3510" spans="1:7" x14ac:dyDescent="0.2">
      <c r="A3510" s="100">
        <v>37216</v>
      </c>
      <c r="B3510" s="99">
        <v>1601.0200199999999</v>
      </c>
      <c r="C3510" s="99">
        <v>1601.0200199999999</v>
      </c>
      <c r="D3510" s="99">
        <v>1601.0200199999999</v>
      </c>
      <c r="E3510" s="99">
        <v>1601.0200199999999</v>
      </c>
      <c r="F3510" s="99">
        <v>1601.0200199999999</v>
      </c>
      <c r="G3510" s="99">
        <v>0</v>
      </c>
    </row>
    <row r="3511" spans="1:7" x14ac:dyDescent="0.2">
      <c r="A3511" s="100">
        <v>37218</v>
      </c>
      <c r="B3511" s="99">
        <v>1619.780029</v>
      </c>
      <c r="C3511" s="99">
        <v>1619.780029</v>
      </c>
      <c r="D3511" s="99">
        <v>1619.780029</v>
      </c>
      <c r="E3511" s="99">
        <v>1619.780029</v>
      </c>
      <c r="F3511" s="99">
        <v>1619.780029</v>
      </c>
      <c r="G3511" s="99">
        <v>0</v>
      </c>
    </row>
    <row r="3512" spans="1:7" x14ac:dyDescent="0.2">
      <c r="A3512" s="100">
        <v>37221</v>
      </c>
      <c r="B3512" s="99">
        <v>1629.76001</v>
      </c>
      <c r="C3512" s="99">
        <v>1629.76001</v>
      </c>
      <c r="D3512" s="99">
        <v>1629.76001</v>
      </c>
      <c r="E3512" s="99">
        <v>1629.76001</v>
      </c>
      <c r="F3512" s="99">
        <v>1629.76001</v>
      </c>
      <c r="G3512" s="99">
        <v>0</v>
      </c>
    </row>
    <row r="3513" spans="1:7" x14ac:dyDescent="0.2">
      <c r="A3513" s="100">
        <v>37222</v>
      </c>
      <c r="B3513" s="99">
        <v>1618.619995</v>
      </c>
      <c r="C3513" s="99">
        <v>1618.619995</v>
      </c>
      <c r="D3513" s="99">
        <v>1618.619995</v>
      </c>
      <c r="E3513" s="99">
        <v>1618.619995</v>
      </c>
      <c r="F3513" s="99">
        <v>1618.619995</v>
      </c>
      <c r="G3513" s="99">
        <v>0</v>
      </c>
    </row>
    <row r="3514" spans="1:7" x14ac:dyDescent="0.2">
      <c r="A3514" s="100">
        <v>37223</v>
      </c>
      <c r="B3514" s="99">
        <v>1589.380005</v>
      </c>
      <c r="C3514" s="99">
        <v>1589.380005</v>
      </c>
      <c r="D3514" s="99">
        <v>1589.380005</v>
      </c>
      <c r="E3514" s="99">
        <v>1589.380005</v>
      </c>
      <c r="F3514" s="99">
        <v>1589.380005</v>
      </c>
      <c r="G3514" s="99">
        <v>0</v>
      </c>
    </row>
    <row r="3515" spans="1:7" x14ac:dyDescent="0.2">
      <c r="A3515" s="100">
        <v>37224</v>
      </c>
      <c r="B3515" s="99">
        <v>1605.98999</v>
      </c>
      <c r="C3515" s="99">
        <v>1605.98999</v>
      </c>
      <c r="D3515" s="99">
        <v>1605.98999</v>
      </c>
      <c r="E3515" s="99">
        <v>1605.98999</v>
      </c>
      <c r="F3515" s="99">
        <v>1605.98999</v>
      </c>
      <c r="G3515" s="99">
        <v>0</v>
      </c>
    </row>
    <row r="3516" spans="1:7" x14ac:dyDescent="0.2">
      <c r="A3516" s="100">
        <v>37225</v>
      </c>
      <c r="B3516" s="99">
        <v>1604.920044</v>
      </c>
      <c r="C3516" s="99">
        <v>1604.920044</v>
      </c>
      <c r="D3516" s="99">
        <v>1604.920044</v>
      </c>
      <c r="E3516" s="99">
        <v>1604.920044</v>
      </c>
      <c r="F3516" s="99">
        <v>1604.920044</v>
      </c>
      <c r="G3516" s="99">
        <v>0</v>
      </c>
    </row>
    <row r="3517" spans="1:7" x14ac:dyDescent="0.2">
      <c r="A3517" s="100">
        <v>37228</v>
      </c>
      <c r="B3517" s="99">
        <v>1591.4799800000001</v>
      </c>
      <c r="C3517" s="99">
        <v>1591.4799800000001</v>
      </c>
      <c r="D3517" s="99">
        <v>1591.4799800000001</v>
      </c>
      <c r="E3517" s="99">
        <v>1591.4799800000001</v>
      </c>
      <c r="F3517" s="99">
        <v>1591.4799800000001</v>
      </c>
      <c r="G3517" s="99">
        <v>0</v>
      </c>
    </row>
    <row r="3518" spans="1:7" x14ac:dyDescent="0.2">
      <c r="A3518" s="100">
        <v>37229</v>
      </c>
      <c r="B3518" s="99">
        <v>1612.469971</v>
      </c>
      <c r="C3518" s="99">
        <v>1612.469971</v>
      </c>
      <c r="D3518" s="99">
        <v>1612.469971</v>
      </c>
      <c r="E3518" s="99">
        <v>1612.469971</v>
      </c>
      <c r="F3518" s="99">
        <v>1612.469971</v>
      </c>
      <c r="G3518" s="99">
        <v>0</v>
      </c>
    </row>
    <row r="3519" spans="1:7" x14ac:dyDescent="0.2">
      <c r="A3519" s="100">
        <v>37230</v>
      </c>
      <c r="B3519" s="99">
        <v>1649</v>
      </c>
      <c r="C3519" s="99">
        <v>1649</v>
      </c>
      <c r="D3519" s="99">
        <v>1649</v>
      </c>
      <c r="E3519" s="99">
        <v>1649</v>
      </c>
      <c r="F3519" s="99">
        <v>1649</v>
      </c>
      <c r="G3519" s="99">
        <v>0</v>
      </c>
    </row>
    <row r="3520" spans="1:7" x14ac:dyDescent="0.2">
      <c r="A3520" s="100">
        <v>37231</v>
      </c>
      <c r="B3520" s="99">
        <v>1644.4799800000001</v>
      </c>
      <c r="C3520" s="99">
        <v>1644.4799800000001</v>
      </c>
      <c r="D3520" s="99">
        <v>1644.4799800000001</v>
      </c>
      <c r="E3520" s="99">
        <v>1644.4799800000001</v>
      </c>
      <c r="F3520" s="99">
        <v>1644.4799800000001</v>
      </c>
      <c r="G3520" s="99">
        <v>0</v>
      </c>
    </row>
    <row r="3521" spans="1:7" x14ac:dyDescent="0.2">
      <c r="A3521" s="100">
        <v>37232</v>
      </c>
      <c r="B3521" s="99">
        <v>1632.099976</v>
      </c>
      <c r="C3521" s="99">
        <v>1632.099976</v>
      </c>
      <c r="D3521" s="99">
        <v>1632.099976</v>
      </c>
      <c r="E3521" s="99">
        <v>1632.099976</v>
      </c>
      <c r="F3521" s="99">
        <v>1632.099976</v>
      </c>
      <c r="G3521" s="99">
        <v>0</v>
      </c>
    </row>
    <row r="3522" spans="1:7" x14ac:dyDescent="0.2">
      <c r="A3522" s="100">
        <v>37235</v>
      </c>
      <c r="B3522" s="99">
        <v>1606.2299800000001</v>
      </c>
      <c r="C3522" s="99">
        <v>1606.2299800000001</v>
      </c>
      <c r="D3522" s="99">
        <v>1606.2299800000001</v>
      </c>
      <c r="E3522" s="99">
        <v>1606.2299800000001</v>
      </c>
      <c r="F3522" s="99">
        <v>1606.2299800000001</v>
      </c>
      <c r="G3522" s="99">
        <v>0</v>
      </c>
    </row>
    <row r="3523" spans="1:7" x14ac:dyDescent="0.2">
      <c r="A3523" s="100">
        <v>37236</v>
      </c>
      <c r="B3523" s="99">
        <v>1601.76001</v>
      </c>
      <c r="C3523" s="99">
        <v>1601.76001</v>
      </c>
      <c r="D3523" s="99">
        <v>1601.76001</v>
      </c>
      <c r="E3523" s="99">
        <v>1601.76001</v>
      </c>
      <c r="F3523" s="99">
        <v>1601.76001</v>
      </c>
      <c r="G3523" s="99">
        <v>0</v>
      </c>
    </row>
    <row r="3524" spans="1:7" x14ac:dyDescent="0.2">
      <c r="A3524" s="100">
        <v>37237</v>
      </c>
      <c r="B3524" s="99">
        <v>1602.4499510000001</v>
      </c>
      <c r="C3524" s="99">
        <v>1602.4499510000001</v>
      </c>
      <c r="D3524" s="99">
        <v>1602.4499510000001</v>
      </c>
      <c r="E3524" s="99">
        <v>1602.4499510000001</v>
      </c>
      <c r="F3524" s="99">
        <v>1602.4499510000001</v>
      </c>
      <c r="G3524" s="99">
        <v>0</v>
      </c>
    </row>
    <row r="3525" spans="1:7" x14ac:dyDescent="0.2">
      <c r="A3525" s="100">
        <v>37238</v>
      </c>
      <c r="B3525" s="99">
        <v>1577.579956</v>
      </c>
      <c r="C3525" s="99">
        <v>1577.579956</v>
      </c>
      <c r="D3525" s="99">
        <v>1577.579956</v>
      </c>
      <c r="E3525" s="99">
        <v>1577.579956</v>
      </c>
      <c r="F3525" s="99">
        <v>1577.579956</v>
      </c>
      <c r="G3525" s="99">
        <v>0</v>
      </c>
    </row>
    <row r="3526" spans="1:7" x14ac:dyDescent="0.2">
      <c r="A3526" s="100">
        <v>37239</v>
      </c>
      <c r="B3526" s="99">
        <v>1582.8100589999999</v>
      </c>
      <c r="C3526" s="99">
        <v>1582.8100589999999</v>
      </c>
      <c r="D3526" s="99">
        <v>1582.8100589999999</v>
      </c>
      <c r="E3526" s="99">
        <v>1582.8100589999999</v>
      </c>
      <c r="F3526" s="99">
        <v>1582.8100589999999</v>
      </c>
      <c r="G3526" s="99">
        <v>0</v>
      </c>
    </row>
    <row r="3527" spans="1:7" x14ac:dyDescent="0.2">
      <c r="A3527" s="100">
        <v>37242</v>
      </c>
      <c r="B3527" s="99">
        <v>1598.73999</v>
      </c>
      <c r="C3527" s="99">
        <v>1598.73999</v>
      </c>
      <c r="D3527" s="99">
        <v>1598.73999</v>
      </c>
      <c r="E3527" s="99">
        <v>1598.73999</v>
      </c>
      <c r="F3527" s="99">
        <v>1598.73999</v>
      </c>
      <c r="G3527" s="99">
        <v>0</v>
      </c>
    </row>
    <row r="3528" spans="1:7" x14ac:dyDescent="0.2">
      <c r="A3528" s="100">
        <v>37243</v>
      </c>
      <c r="B3528" s="99">
        <v>1610.829956</v>
      </c>
      <c r="C3528" s="99">
        <v>1610.829956</v>
      </c>
      <c r="D3528" s="99">
        <v>1610.829956</v>
      </c>
      <c r="E3528" s="99">
        <v>1610.829956</v>
      </c>
      <c r="F3528" s="99">
        <v>1610.829956</v>
      </c>
      <c r="G3528" s="99">
        <v>0</v>
      </c>
    </row>
    <row r="3529" spans="1:7" x14ac:dyDescent="0.2">
      <c r="A3529" s="100">
        <v>37244</v>
      </c>
      <c r="B3529" s="99">
        <v>1620.2700199999999</v>
      </c>
      <c r="C3529" s="99">
        <v>1620.2700199999999</v>
      </c>
      <c r="D3529" s="99">
        <v>1620.2700199999999</v>
      </c>
      <c r="E3529" s="99">
        <v>1620.2700199999999</v>
      </c>
      <c r="F3529" s="99">
        <v>1620.2700199999999</v>
      </c>
      <c r="G3529" s="99">
        <v>0</v>
      </c>
    </row>
    <row r="3530" spans="1:7" x14ac:dyDescent="0.2">
      <c r="A3530" s="100">
        <v>37245</v>
      </c>
      <c r="B3530" s="99">
        <v>1606.920044</v>
      </c>
      <c r="C3530" s="99">
        <v>1606.920044</v>
      </c>
      <c r="D3530" s="99">
        <v>1606.920044</v>
      </c>
      <c r="E3530" s="99">
        <v>1606.920044</v>
      </c>
      <c r="F3530" s="99">
        <v>1606.920044</v>
      </c>
      <c r="G3530" s="99">
        <v>0</v>
      </c>
    </row>
    <row r="3531" spans="1:7" x14ac:dyDescent="0.2">
      <c r="A3531" s="100">
        <v>37246</v>
      </c>
      <c r="B3531" s="99">
        <v>1613.9399410000001</v>
      </c>
      <c r="C3531" s="99">
        <v>1613.9399410000001</v>
      </c>
      <c r="D3531" s="99">
        <v>1613.9399410000001</v>
      </c>
      <c r="E3531" s="99">
        <v>1613.9399410000001</v>
      </c>
      <c r="F3531" s="99">
        <v>1613.9399410000001</v>
      </c>
      <c r="G3531" s="99">
        <v>0</v>
      </c>
    </row>
    <row r="3532" spans="1:7" x14ac:dyDescent="0.2">
      <c r="A3532" s="100">
        <v>37249</v>
      </c>
      <c r="B3532" s="99">
        <v>1613.599976</v>
      </c>
      <c r="C3532" s="99">
        <v>1613.599976</v>
      </c>
      <c r="D3532" s="99">
        <v>1613.599976</v>
      </c>
      <c r="E3532" s="99">
        <v>1613.599976</v>
      </c>
      <c r="F3532" s="99">
        <v>1613.599976</v>
      </c>
      <c r="G3532" s="99">
        <v>0</v>
      </c>
    </row>
    <row r="3533" spans="1:7" x14ac:dyDescent="0.2">
      <c r="A3533" s="100">
        <v>37251</v>
      </c>
      <c r="B3533" s="99">
        <v>1620.26001</v>
      </c>
      <c r="C3533" s="99">
        <v>1620.26001</v>
      </c>
      <c r="D3533" s="99">
        <v>1620.26001</v>
      </c>
      <c r="E3533" s="99">
        <v>1620.26001</v>
      </c>
      <c r="F3533" s="99">
        <v>1620.26001</v>
      </c>
      <c r="G3533" s="99">
        <v>0</v>
      </c>
    </row>
    <row r="3534" spans="1:7" x14ac:dyDescent="0.2">
      <c r="A3534" s="100">
        <v>37252</v>
      </c>
      <c r="B3534" s="99">
        <v>1631.6899410000001</v>
      </c>
      <c r="C3534" s="99">
        <v>1631.6899410000001</v>
      </c>
      <c r="D3534" s="99">
        <v>1631.6899410000001</v>
      </c>
      <c r="E3534" s="99">
        <v>1631.6899410000001</v>
      </c>
      <c r="F3534" s="99">
        <v>1631.6899410000001</v>
      </c>
      <c r="G3534" s="99">
        <v>0</v>
      </c>
    </row>
    <row r="3535" spans="1:7" x14ac:dyDescent="0.2">
      <c r="A3535" s="100">
        <v>37253</v>
      </c>
      <c r="B3535" s="99">
        <v>1637.2299800000001</v>
      </c>
      <c r="C3535" s="99">
        <v>1637.2299800000001</v>
      </c>
      <c r="D3535" s="99">
        <v>1637.2299800000001</v>
      </c>
      <c r="E3535" s="99">
        <v>1637.2299800000001</v>
      </c>
      <c r="F3535" s="99">
        <v>1637.2299800000001</v>
      </c>
      <c r="G3535" s="99">
        <v>0</v>
      </c>
    </row>
    <row r="3536" spans="1:7" x14ac:dyDescent="0.2">
      <c r="A3536" s="100">
        <v>37256</v>
      </c>
      <c r="B3536" s="99">
        <v>1618.9799800000001</v>
      </c>
      <c r="C3536" s="99">
        <v>1618.9799800000001</v>
      </c>
      <c r="D3536" s="99">
        <v>1618.9799800000001</v>
      </c>
      <c r="E3536" s="99">
        <v>1618.9799800000001</v>
      </c>
      <c r="F3536" s="99">
        <v>1618.9799800000001</v>
      </c>
      <c r="G3536" s="99">
        <v>0</v>
      </c>
    </row>
    <row r="3537" spans="1:7" x14ac:dyDescent="0.2">
      <c r="A3537" s="100">
        <v>37258</v>
      </c>
      <c r="B3537" s="99">
        <v>1628.51001</v>
      </c>
      <c r="C3537" s="99">
        <v>1628.51001</v>
      </c>
      <c r="D3537" s="99">
        <v>1628.51001</v>
      </c>
      <c r="E3537" s="99">
        <v>1628.51001</v>
      </c>
      <c r="F3537" s="99">
        <v>1628.51001</v>
      </c>
      <c r="G3537" s="99">
        <v>0</v>
      </c>
    </row>
    <row r="3538" spans="1:7" x14ac:dyDescent="0.2">
      <c r="A3538" s="100">
        <v>37259</v>
      </c>
      <c r="B3538" s="99">
        <v>1643.4799800000001</v>
      </c>
      <c r="C3538" s="99">
        <v>1643.4799800000001</v>
      </c>
      <c r="D3538" s="99">
        <v>1643.4799800000001</v>
      </c>
      <c r="E3538" s="99">
        <v>1643.4799800000001</v>
      </c>
      <c r="F3538" s="99">
        <v>1643.4799800000001</v>
      </c>
      <c r="G3538" s="99">
        <v>0</v>
      </c>
    </row>
    <row r="3539" spans="1:7" x14ac:dyDescent="0.2">
      <c r="A3539" s="100">
        <v>37260</v>
      </c>
      <c r="B3539" s="99">
        <v>1653.6899410000001</v>
      </c>
      <c r="C3539" s="99">
        <v>1653.6899410000001</v>
      </c>
      <c r="D3539" s="99">
        <v>1653.6899410000001</v>
      </c>
      <c r="E3539" s="99">
        <v>1653.6899410000001</v>
      </c>
      <c r="F3539" s="99">
        <v>1653.6899410000001</v>
      </c>
      <c r="G3539" s="99">
        <v>0</v>
      </c>
    </row>
    <row r="3540" spans="1:7" x14ac:dyDescent="0.2">
      <c r="A3540" s="100">
        <v>37263</v>
      </c>
      <c r="B3540" s="99">
        <v>1642.9499510000001</v>
      </c>
      <c r="C3540" s="99">
        <v>1642.9499510000001</v>
      </c>
      <c r="D3540" s="99">
        <v>1642.9499510000001</v>
      </c>
      <c r="E3540" s="99">
        <v>1642.9499510000001</v>
      </c>
      <c r="F3540" s="99">
        <v>1642.9499510000001</v>
      </c>
      <c r="G3540" s="99">
        <v>0</v>
      </c>
    </row>
    <row r="3541" spans="1:7" x14ac:dyDescent="0.2">
      <c r="A3541" s="100">
        <v>37264</v>
      </c>
      <c r="B3541" s="99">
        <v>1637.4799800000001</v>
      </c>
      <c r="C3541" s="99">
        <v>1637.4799800000001</v>
      </c>
      <c r="D3541" s="99">
        <v>1637.4799800000001</v>
      </c>
      <c r="E3541" s="99">
        <v>1637.4799800000001</v>
      </c>
      <c r="F3541" s="99">
        <v>1637.4799800000001</v>
      </c>
      <c r="G3541" s="99">
        <v>0</v>
      </c>
    </row>
    <row r="3542" spans="1:7" x14ac:dyDescent="0.2">
      <c r="A3542" s="100">
        <v>37265</v>
      </c>
      <c r="B3542" s="99">
        <v>1629.6999510000001</v>
      </c>
      <c r="C3542" s="99">
        <v>1629.6999510000001</v>
      </c>
      <c r="D3542" s="99">
        <v>1629.6999510000001</v>
      </c>
      <c r="E3542" s="99">
        <v>1629.6999510000001</v>
      </c>
      <c r="F3542" s="99">
        <v>1629.6999510000001</v>
      </c>
      <c r="G3542" s="99">
        <v>0</v>
      </c>
    </row>
    <row r="3543" spans="1:7" x14ac:dyDescent="0.2">
      <c r="A3543" s="100">
        <v>37266</v>
      </c>
      <c r="B3543" s="99">
        <v>1631.719971</v>
      </c>
      <c r="C3543" s="99">
        <v>1631.719971</v>
      </c>
      <c r="D3543" s="99">
        <v>1631.719971</v>
      </c>
      <c r="E3543" s="99">
        <v>1631.719971</v>
      </c>
      <c r="F3543" s="99">
        <v>1631.719971</v>
      </c>
      <c r="G3543" s="99">
        <v>0</v>
      </c>
    </row>
    <row r="3544" spans="1:7" x14ac:dyDescent="0.2">
      <c r="A3544" s="100">
        <v>37267</v>
      </c>
      <c r="B3544" s="99">
        <v>1616.349976</v>
      </c>
      <c r="C3544" s="99">
        <v>1616.349976</v>
      </c>
      <c r="D3544" s="99">
        <v>1616.349976</v>
      </c>
      <c r="E3544" s="99">
        <v>1616.349976</v>
      </c>
      <c r="F3544" s="99">
        <v>1616.349976</v>
      </c>
      <c r="G3544" s="99">
        <v>0</v>
      </c>
    </row>
    <row r="3545" spans="1:7" x14ac:dyDescent="0.2">
      <c r="A3545" s="100">
        <v>37270</v>
      </c>
      <c r="B3545" s="99">
        <v>1606.1999510000001</v>
      </c>
      <c r="C3545" s="99">
        <v>1606.1999510000001</v>
      </c>
      <c r="D3545" s="99">
        <v>1606.1999510000001</v>
      </c>
      <c r="E3545" s="99">
        <v>1606.1999510000001</v>
      </c>
      <c r="F3545" s="99">
        <v>1606.1999510000001</v>
      </c>
      <c r="G3545" s="99">
        <v>0</v>
      </c>
    </row>
    <row r="3546" spans="1:7" x14ac:dyDescent="0.2">
      <c r="A3546" s="100">
        <v>37271</v>
      </c>
      <c r="B3546" s="99">
        <v>1617.1800539999999</v>
      </c>
      <c r="C3546" s="99">
        <v>1617.1800539999999</v>
      </c>
      <c r="D3546" s="99">
        <v>1617.1800539999999</v>
      </c>
      <c r="E3546" s="99">
        <v>1617.1800539999999</v>
      </c>
      <c r="F3546" s="99">
        <v>1617.1800539999999</v>
      </c>
      <c r="G3546" s="99">
        <v>0</v>
      </c>
    </row>
    <row r="3547" spans="1:7" x14ac:dyDescent="0.2">
      <c r="A3547" s="100">
        <v>37272</v>
      </c>
      <c r="B3547" s="99">
        <v>1591.040039</v>
      </c>
      <c r="C3547" s="99">
        <v>1591.040039</v>
      </c>
      <c r="D3547" s="99">
        <v>1591.040039</v>
      </c>
      <c r="E3547" s="99">
        <v>1591.040039</v>
      </c>
      <c r="F3547" s="99">
        <v>1591.040039</v>
      </c>
      <c r="G3547" s="99">
        <v>0</v>
      </c>
    </row>
    <row r="3548" spans="1:7" x14ac:dyDescent="0.2">
      <c r="A3548" s="100">
        <v>37273</v>
      </c>
      <c r="B3548" s="99">
        <v>1607.0200199999999</v>
      </c>
      <c r="C3548" s="99">
        <v>1607.0200199999999</v>
      </c>
      <c r="D3548" s="99">
        <v>1607.0200199999999</v>
      </c>
      <c r="E3548" s="99">
        <v>1607.0200199999999</v>
      </c>
      <c r="F3548" s="99">
        <v>1607.0200199999999</v>
      </c>
      <c r="G3548" s="99">
        <v>0</v>
      </c>
    </row>
    <row r="3549" spans="1:7" x14ac:dyDescent="0.2">
      <c r="A3549" s="100">
        <v>37274</v>
      </c>
      <c r="B3549" s="99">
        <v>1591.079956</v>
      </c>
      <c r="C3549" s="99">
        <v>1591.079956</v>
      </c>
      <c r="D3549" s="99">
        <v>1591.079956</v>
      </c>
      <c r="E3549" s="99">
        <v>1591.079956</v>
      </c>
      <c r="F3549" s="99">
        <v>1591.079956</v>
      </c>
      <c r="G3549" s="99">
        <v>0</v>
      </c>
    </row>
    <row r="3550" spans="1:7" x14ac:dyDescent="0.2">
      <c r="A3550" s="100">
        <v>37278</v>
      </c>
      <c r="B3550" s="99">
        <v>1579.410034</v>
      </c>
      <c r="C3550" s="99">
        <v>1579.410034</v>
      </c>
      <c r="D3550" s="99">
        <v>1579.410034</v>
      </c>
      <c r="E3550" s="99">
        <v>1579.410034</v>
      </c>
      <c r="F3550" s="99">
        <v>1579.410034</v>
      </c>
      <c r="G3550" s="99">
        <v>0</v>
      </c>
    </row>
    <row r="3551" spans="1:7" x14ac:dyDescent="0.2">
      <c r="A3551" s="100">
        <v>37279</v>
      </c>
      <c r="B3551" s="99">
        <v>1591.9399410000001</v>
      </c>
      <c r="C3551" s="99">
        <v>1591.9399410000001</v>
      </c>
      <c r="D3551" s="99">
        <v>1591.9399410000001</v>
      </c>
      <c r="E3551" s="99">
        <v>1591.9399410000001</v>
      </c>
      <c r="F3551" s="99">
        <v>1591.9399410000001</v>
      </c>
      <c r="G3551" s="99">
        <v>0</v>
      </c>
    </row>
    <row r="3552" spans="1:7" x14ac:dyDescent="0.2">
      <c r="A3552" s="100">
        <v>37280</v>
      </c>
      <c r="B3552" s="99">
        <v>1597.5500489999999</v>
      </c>
      <c r="C3552" s="99">
        <v>1597.5500489999999</v>
      </c>
      <c r="D3552" s="99">
        <v>1597.5500489999999</v>
      </c>
      <c r="E3552" s="99">
        <v>1597.5500489999999</v>
      </c>
      <c r="F3552" s="99">
        <v>1597.5500489999999</v>
      </c>
      <c r="G3552" s="99">
        <v>0</v>
      </c>
    </row>
    <row r="3553" spans="1:7" x14ac:dyDescent="0.2">
      <c r="A3553" s="100">
        <v>37281</v>
      </c>
      <c r="B3553" s="99">
        <v>1599.1400149999999</v>
      </c>
      <c r="C3553" s="99">
        <v>1599.1400149999999</v>
      </c>
      <c r="D3553" s="99">
        <v>1599.1400149999999</v>
      </c>
      <c r="E3553" s="99">
        <v>1599.1400149999999</v>
      </c>
      <c r="F3553" s="99">
        <v>1599.1400149999999</v>
      </c>
      <c r="G3553" s="99">
        <v>0</v>
      </c>
    </row>
    <row r="3554" spans="1:7" x14ac:dyDescent="0.2">
      <c r="A3554" s="100">
        <v>37284</v>
      </c>
      <c r="B3554" s="99">
        <v>1598.8599850000001</v>
      </c>
      <c r="C3554" s="99">
        <v>1598.8599850000001</v>
      </c>
      <c r="D3554" s="99">
        <v>1598.8599850000001</v>
      </c>
      <c r="E3554" s="99">
        <v>1598.8599850000001</v>
      </c>
      <c r="F3554" s="99">
        <v>1598.8599850000001</v>
      </c>
      <c r="G3554" s="99">
        <v>0</v>
      </c>
    </row>
    <row r="3555" spans="1:7" x14ac:dyDescent="0.2">
      <c r="A3555" s="100">
        <v>37285</v>
      </c>
      <c r="B3555" s="99">
        <v>1553.2299800000001</v>
      </c>
      <c r="C3555" s="99">
        <v>1553.2299800000001</v>
      </c>
      <c r="D3555" s="99">
        <v>1553.2299800000001</v>
      </c>
      <c r="E3555" s="99">
        <v>1553.2299800000001</v>
      </c>
      <c r="F3555" s="99">
        <v>1553.2299800000001</v>
      </c>
      <c r="G3555" s="99">
        <v>0</v>
      </c>
    </row>
    <row r="3556" spans="1:7" x14ac:dyDescent="0.2">
      <c r="A3556" s="100">
        <v>37286</v>
      </c>
      <c r="B3556" s="99">
        <v>1571.6899410000001</v>
      </c>
      <c r="C3556" s="99">
        <v>1571.6899410000001</v>
      </c>
      <c r="D3556" s="99">
        <v>1571.6899410000001</v>
      </c>
      <c r="E3556" s="99">
        <v>1571.6899410000001</v>
      </c>
      <c r="F3556" s="99">
        <v>1571.6899410000001</v>
      </c>
      <c r="G3556" s="99">
        <v>0</v>
      </c>
    </row>
    <row r="3557" spans="1:7" x14ac:dyDescent="0.2">
      <c r="A3557" s="100">
        <v>37287</v>
      </c>
      <c r="B3557" s="99">
        <v>1595.349976</v>
      </c>
      <c r="C3557" s="99">
        <v>1595.349976</v>
      </c>
      <c r="D3557" s="99">
        <v>1595.349976</v>
      </c>
      <c r="E3557" s="99">
        <v>1595.349976</v>
      </c>
      <c r="F3557" s="99">
        <v>1595.349976</v>
      </c>
      <c r="G3557" s="99">
        <v>0</v>
      </c>
    </row>
    <row r="3558" spans="1:7" x14ac:dyDescent="0.2">
      <c r="A3558" s="100">
        <v>37288</v>
      </c>
      <c r="B3558" s="99">
        <v>1584.0600589999999</v>
      </c>
      <c r="C3558" s="99">
        <v>1584.0600589999999</v>
      </c>
      <c r="D3558" s="99">
        <v>1584.0600589999999</v>
      </c>
      <c r="E3558" s="99">
        <v>1584.0600589999999</v>
      </c>
      <c r="F3558" s="99">
        <v>1584.0600589999999</v>
      </c>
      <c r="G3558" s="99">
        <v>0</v>
      </c>
    </row>
    <row r="3559" spans="1:7" x14ac:dyDescent="0.2">
      <c r="A3559" s="100">
        <v>37291</v>
      </c>
      <c r="B3559" s="99">
        <v>1544.8900149999999</v>
      </c>
      <c r="C3559" s="99">
        <v>1544.8900149999999</v>
      </c>
      <c r="D3559" s="99">
        <v>1544.8900149999999</v>
      </c>
      <c r="E3559" s="99">
        <v>1544.8900149999999</v>
      </c>
      <c r="F3559" s="99">
        <v>1544.8900149999999</v>
      </c>
      <c r="G3559" s="99">
        <v>0</v>
      </c>
    </row>
    <row r="3560" spans="1:7" x14ac:dyDescent="0.2">
      <c r="A3560" s="100">
        <v>37292</v>
      </c>
      <c r="B3560" s="99">
        <v>1538.6999510000001</v>
      </c>
      <c r="C3560" s="99">
        <v>1538.6999510000001</v>
      </c>
      <c r="D3560" s="99">
        <v>1538.6999510000001</v>
      </c>
      <c r="E3560" s="99">
        <v>1538.6999510000001</v>
      </c>
      <c r="F3560" s="99">
        <v>1538.6999510000001</v>
      </c>
      <c r="G3560" s="99">
        <v>0</v>
      </c>
    </row>
    <row r="3561" spans="1:7" x14ac:dyDescent="0.2">
      <c r="A3561" s="100">
        <v>37293</v>
      </c>
      <c r="B3561" s="99">
        <v>1529.6800539999999</v>
      </c>
      <c r="C3561" s="99">
        <v>1529.6800539999999</v>
      </c>
      <c r="D3561" s="99">
        <v>1529.6800539999999</v>
      </c>
      <c r="E3561" s="99">
        <v>1529.6800539999999</v>
      </c>
      <c r="F3561" s="99">
        <v>1529.6800539999999</v>
      </c>
      <c r="G3561" s="99">
        <v>0</v>
      </c>
    </row>
    <row r="3562" spans="1:7" x14ac:dyDescent="0.2">
      <c r="A3562" s="100">
        <v>37294</v>
      </c>
      <c r="B3562" s="99">
        <v>1525.26001</v>
      </c>
      <c r="C3562" s="99">
        <v>1525.26001</v>
      </c>
      <c r="D3562" s="99">
        <v>1525.26001</v>
      </c>
      <c r="E3562" s="99">
        <v>1525.26001</v>
      </c>
      <c r="F3562" s="99">
        <v>1525.26001</v>
      </c>
      <c r="G3562" s="99">
        <v>0</v>
      </c>
    </row>
    <row r="3563" spans="1:7" x14ac:dyDescent="0.2">
      <c r="A3563" s="100">
        <v>37295</v>
      </c>
      <c r="B3563" s="99">
        <v>1547.9399410000001</v>
      </c>
      <c r="C3563" s="99">
        <v>1547.9399410000001</v>
      </c>
      <c r="D3563" s="99">
        <v>1547.9399410000001</v>
      </c>
      <c r="E3563" s="99">
        <v>1547.9399410000001</v>
      </c>
      <c r="F3563" s="99">
        <v>1547.9399410000001</v>
      </c>
      <c r="G3563" s="99">
        <v>0</v>
      </c>
    </row>
    <row r="3564" spans="1:7" x14ac:dyDescent="0.2">
      <c r="A3564" s="100">
        <v>37298</v>
      </c>
      <c r="B3564" s="99">
        <v>1570.209961</v>
      </c>
      <c r="C3564" s="99">
        <v>1570.209961</v>
      </c>
      <c r="D3564" s="99">
        <v>1570.209961</v>
      </c>
      <c r="E3564" s="99">
        <v>1570.209961</v>
      </c>
      <c r="F3564" s="99">
        <v>1570.209961</v>
      </c>
      <c r="G3564" s="99">
        <v>0</v>
      </c>
    </row>
    <row r="3565" spans="1:7" x14ac:dyDescent="0.2">
      <c r="A3565" s="100">
        <v>37299</v>
      </c>
      <c r="B3565" s="99">
        <v>1563.9499510000001</v>
      </c>
      <c r="C3565" s="99">
        <v>1563.9499510000001</v>
      </c>
      <c r="D3565" s="99">
        <v>1563.9499510000001</v>
      </c>
      <c r="E3565" s="99">
        <v>1563.9499510000001</v>
      </c>
      <c r="F3565" s="99">
        <v>1563.9499510000001</v>
      </c>
      <c r="G3565" s="99">
        <v>0</v>
      </c>
    </row>
    <row r="3566" spans="1:7" x14ac:dyDescent="0.2">
      <c r="A3566" s="100">
        <v>37300</v>
      </c>
      <c r="B3566" s="99">
        <v>1580.030029</v>
      </c>
      <c r="C3566" s="99">
        <v>1580.030029</v>
      </c>
      <c r="D3566" s="99">
        <v>1580.030029</v>
      </c>
      <c r="E3566" s="99">
        <v>1580.030029</v>
      </c>
      <c r="F3566" s="99">
        <v>1580.030029</v>
      </c>
      <c r="G3566" s="99">
        <v>0</v>
      </c>
    </row>
    <row r="3567" spans="1:7" x14ac:dyDescent="0.2">
      <c r="A3567" s="100">
        <v>37301</v>
      </c>
      <c r="B3567" s="99">
        <v>1577.290039</v>
      </c>
      <c r="C3567" s="99">
        <v>1577.290039</v>
      </c>
      <c r="D3567" s="99">
        <v>1577.290039</v>
      </c>
      <c r="E3567" s="99">
        <v>1577.290039</v>
      </c>
      <c r="F3567" s="99">
        <v>1577.290039</v>
      </c>
      <c r="G3567" s="99">
        <v>0</v>
      </c>
    </row>
    <row r="3568" spans="1:7" x14ac:dyDescent="0.2">
      <c r="A3568" s="100">
        <v>37302</v>
      </c>
      <c r="B3568" s="99">
        <v>1559.9799800000001</v>
      </c>
      <c r="C3568" s="99">
        <v>1559.9799800000001</v>
      </c>
      <c r="D3568" s="99">
        <v>1559.9799800000001</v>
      </c>
      <c r="E3568" s="99">
        <v>1559.9799800000001</v>
      </c>
      <c r="F3568" s="99">
        <v>1559.9799800000001</v>
      </c>
      <c r="G3568" s="99">
        <v>0</v>
      </c>
    </row>
    <row r="3569" spans="1:7" x14ac:dyDescent="0.2">
      <c r="A3569" s="100">
        <v>37306</v>
      </c>
      <c r="B3569" s="99">
        <v>1530.579956</v>
      </c>
      <c r="C3569" s="99">
        <v>1530.579956</v>
      </c>
      <c r="D3569" s="99">
        <v>1530.579956</v>
      </c>
      <c r="E3569" s="99">
        <v>1530.579956</v>
      </c>
      <c r="F3569" s="99">
        <v>1530.579956</v>
      </c>
      <c r="G3569" s="99">
        <v>0</v>
      </c>
    </row>
    <row r="3570" spans="1:7" x14ac:dyDescent="0.2">
      <c r="A3570" s="100">
        <v>37307</v>
      </c>
      <c r="B3570" s="99">
        <v>1551.369995</v>
      </c>
      <c r="C3570" s="99">
        <v>1551.369995</v>
      </c>
      <c r="D3570" s="99">
        <v>1551.369995</v>
      </c>
      <c r="E3570" s="99">
        <v>1551.369995</v>
      </c>
      <c r="F3570" s="99">
        <v>1551.369995</v>
      </c>
      <c r="G3570" s="99">
        <v>0</v>
      </c>
    </row>
    <row r="3571" spans="1:7" x14ac:dyDescent="0.2">
      <c r="A3571" s="100">
        <v>37308</v>
      </c>
      <c r="B3571" s="99">
        <v>1527.339966</v>
      </c>
      <c r="C3571" s="99">
        <v>1527.339966</v>
      </c>
      <c r="D3571" s="99">
        <v>1527.339966</v>
      </c>
      <c r="E3571" s="99">
        <v>1527.339966</v>
      </c>
      <c r="F3571" s="99">
        <v>1527.339966</v>
      </c>
      <c r="G3571" s="99">
        <v>0</v>
      </c>
    </row>
    <row r="3572" spans="1:7" x14ac:dyDescent="0.2">
      <c r="A3572" s="100">
        <v>37309</v>
      </c>
      <c r="B3572" s="99">
        <v>1539.910034</v>
      </c>
      <c r="C3572" s="99">
        <v>1539.910034</v>
      </c>
      <c r="D3572" s="99">
        <v>1539.910034</v>
      </c>
      <c r="E3572" s="99">
        <v>1539.910034</v>
      </c>
      <c r="F3572" s="99">
        <v>1539.910034</v>
      </c>
      <c r="G3572" s="99">
        <v>0</v>
      </c>
    </row>
    <row r="3573" spans="1:7" x14ac:dyDescent="0.2">
      <c r="A3573" s="100">
        <v>37312</v>
      </c>
      <c r="B3573" s="99">
        <v>1567.589966</v>
      </c>
      <c r="C3573" s="99">
        <v>1567.589966</v>
      </c>
      <c r="D3573" s="99">
        <v>1567.589966</v>
      </c>
      <c r="E3573" s="99">
        <v>1567.589966</v>
      </c>
      <c r="F3573" s="99">
        <v>1567.589966</v>
      </c>
      <c r="G3573" s="99">
        <v>0</v>
      </c>
    </row>
    <row r="3574" spans="1:7" x14ac:dyDescent="0.2">
      <c r="A3574" s="100">
        <v>37313</v>
      </c>
      <c r="B3574" s="99">
        <v>1567.650024</v>
      </c>
      <c r="C3574" s="99">
        <v>1567.650024</v>
      </c>
      <c r="D3574" s="99">
        <v>1567.650024</v>
      </c>
      <c r="E3574" s="99">
        <v>1567.650024</v>
      </c>
      <c r="F3574" s="99">
        <v>1567.650024</v>
      </c>
      <c r="G3574" s="99">
        <v>0</v>
      </c>
    </row>
    <row r="3575" spans="1:7" x14ac:dyDescent="0.2">
      <c r="A3575" s="100">
        <v>37314</v>
      </c>
      <c r="B3575" s="99">
        <v>1569.01001</v>
      </c>
      <c r="C3575" s="99">
        <v>1569.01001</v>
      </c>
      <c r="D3575" s="99">
        <v>1569.01001</v>
      </c>
      <c r="E3575" s="99">
        <v>1569.01001</v>
      </c>
      <c r="F3575" s="99">
        <v>1569.01001</v>
      </c>
      <c r="G3575" s="99">
        <v>0</v>
      </c>
    </row>
    <row r="3576" spans="1:7" x14ac:dyDescent="0.2">
      <c r="A3576" s="100">
        <v>37315</v>
      </c>
      <c r="B3576" s="99">
        <v>1564.589966</v>
      </c>
      <c r="C3576" s="99">
        <v>1564.589966</v>
      </c>
      <c r="D3576" s="99">
        <v>1564.589966</v>
      </c>
      <c r="E3576" s="99">
        <v>1564.589966</v>
      </c>
      <c r="F3576" s="99">
        <v>1564.589966</v>
      </c>
      <c r="G3576" s="99">
        <v>0</v>
      </c>
    </row>
    <row r="3577" spans="1:7" x14ac:dyDescent="0.2">
      <c r="A3577" s="100">
        <v>37316</v>
      </c>
      <c r="B3577" s="99">
        <v>1600.0200199999999</v>
      </c>
      <c r="C3577" s="99">
        <v>1600.0200199999999</v>
      </c>
      <c r="D3577" s="99">
        <v>1600.0200199999999</v>
      </c>
      <c r="E3577" s="99">
        <v>1600.0200199999999</v>
      </c>
      <c r="F3577" s="99">
        <v>1600.0200199999999</v>
      </c>
      <c r="G3577" s="99">
        <v>0</v>
      </c>
    </row>
    <row r="3578" spans="1:7" x14ac:dyDescent="0.2">
      <c r="A3578" s="100">
        <v>37319</v>
      </c>
      <c r="B3578" s="99">
        <v>1631.25</v>
      </c>
      <c r="C3578" s="99">
        <v>1631.25</v>
      </c>
      <c r="D3578" s="99">
        <v>1631.25</v>
      </c>
      <c r="E3578" s="99">
        <v>1631.25</v>
      </c>
      <c r="F3578" s="99">
        <v>1631.25</v>
      </c>
      <c r="G3578" s="99">
        <v>0</v>
      </c>
    </row>
    <row r="3579" spans="1:7" x14ac:dyDescent="0.2">
      <c r="A3579" s="100">
        <v>37320</v>
      </c>
      <c r="B3579" s="99">
        <v>1620.369995</v>
      </c>
      <c r="C3579" s="99">
        <v>1620.369995</v>
      </c>
      <c r="D3579" s="99">
        <v>1620.369995</v>
      </c>
      <c r="E3579" s="99">
        <v>1620.369995</v>
      </c>
      <c r="F3579" s="99">
        <v>1620.369995</v>
      </c>
      <c r="G3579" s="99">
        <v>0</v>
      </c>
    </row>
    <row r="3580" spans="1:7" x14ac:dyDescent="0.2">
      <c r="A3580" s="100">
        <v>37321</v>
      </c>
      <c r="B3580" s="99">
        <v>1644.1999510000001</v>
      </c>
      <c r="C3580" s="99">
        <v>1644.1999510000001</v>
      </c>
      <c r="D3580" s="99">
        <v>1644.1999510000001</v>
      </c>
      <c r="E3580" s="99">
        <v>1644.1999510000001</v>
      </c>
      <c r="F3580" s="99">
        <v>1644.1999510000001</v>
      </c>
      <c r="G3580" s="99">
        <v>0</v>
      </c>
    </row>
    <row r="3581" spans="1:7" x14ac:dyDescent="0.2">
      <c r="A3581" s="100">
        <v>37322</v>
      </c>
      <c r="B3581" s="99">
        <v>1636.8599850000001</v>
      </c>
      <c r="C3581" s="99">
        <v>1636.8599850000001</v>
      </c>
      <c r="D3581" s="99">
        <v>1636.8599850000001</v>
      </c>
      <c r="E3581" s="99">
        <v>1636.8599850000001</v>
      </c>
      <c r="F3581" s="99">
        <v>1636.8599850000001</v>
      </c>
      <c r="G3581" s="99">
        <v>0</v>
      </c>
    </row>
    <row r="3582" spans="1:7" x14ac:dyDescent="0.2">
      <c r="A3582" s="100">
        <v>37323</v>
      </c>
      <c r="B3582" s="99">
        <v>1646.4399410000001</v>
      </c>
      <c r="C3582" s="99">
        <v>1646.4399410000001</v>
      </c>
      <c r="D3582" s="99">
        <v>1646.4399410000001</v>
      </c>
      <c r="E3582" s="99">
        <v>1646.4399410000001</v>
      </c>
      <c r="F3582" s="99">
        <v>1646.4399410000001</v>
      </c>
      <c r="G3582" s="99">
        <v>0</v>
      </c>
    </row>
    <row r="3583" spans="1:7" x14ac:dyDescent="0.2">
      <c r="A3583" s="100">
        <v>37326</v>
      </c>
      <c r="B3583" s="99">
        <v>1652.040039</v>
      </c>
      <c r="C3583" s="99">
        <v>1652.040039</v>
      </c>
      <c r="D3583" s="99">
        <v>1652.040039</v>
      </c>
      <c r="E3583" s="99">
        <v>1652.040039</v>
      </c>
      <c r="F3583" s="99">
        <v>1652.040039</v>
      </c>
      <c r="G3583" s="99">
        <v>0</v>
      </c>
    </row>
    <row r="3584" spans="1:7" x14ac:dyDescent="0.2">
      <c r="A3584" s="100">
        <v>37327</v>
      </c>
      <c r="B3584" s="99">
        <v>1648.280029</v>
      </c>
      <c r="C3584" s="99">
        <v>1648.280029</v>
      </c>
      <c r="D3584" s="99">
        <v>1648.280029</v>
      </c>
      <c r="E3584" s="99">
        <v>1648.280029</v>
      </c>
      <c r="F3584" s="99">
        <v>1648.280029</v>
      </c>
      <c r="G3584" s="99">
        <v>0</v>
      </c>
    </row>
    <row r="3585" spans="1:7" x14ac:dyDescent="0.2">
      <c r="A3585" s="100">
        <v>37328</v>
      </c>
      <c r="B3585" s="99">
        <v>1632.459961</v>
      </c>
      <c r="C3585" s="99">
        <v>1632.459961</v>
      </c>
      <c r="D3585" s="99">
        <v>1632.459961</v>
      </c>
      <c r="E3585" s="99">
        <v>1632.459961</v>
      </c>
      <c r="F3585" s="99">
        <v>1632.459961</v>
      </c>
      <c r="G3585" s="99">
        <v>0</v>
      </c>
    </row>
    <row r="3586" spans="1:7" x14ac:dyDescent="0.2">
      <c r="A3586" s="100">
        <v>37329</v>
      </c>
      <c r="B3586" s="99">
        <v>1631</v>
      </c>
      <c r="C3586" s="99">
        <v>1631</v>
      </c>
      <c r="D3586" s="99">
        <v>1631</v>
      </c>
      <c r="E3586" s="99">
        <v>1631</v>
      </c>
      <c r="F3586" s="99">
        <v>1631</v>
      </c>
      <c r="G3586" s="99">
        <v>0</v>
      </c>
    </row>
    <row r="3587" spans="1:7" x14ac:dyDescent="0.2">
      <c r="A3587" s="100">
        <v>37330</v>
      </c>
      <c r="B3587" s="99">
        <v>1649.5600589999999</v>
      </c>
      <c r="C3587" s="99">
        <v>1649.5600589999999</v>
      </c>
      <c r="D3587" s="99">
        <v>1649.5600589999999</v>
      </c>
      <c r="E3587" s="99">
        <v>1649.5600589999999</v>
      </c>
      <c r="F3587" s="99">
        <v>1649.5600589999999</v>
      </c>
      <c r="G3587" s="99">
        <v>0</v>
      </c>
    </row>
    <row r="3588" spans="1:7" x14ac:dyDescent="0.2">
      <c r="A3588" s="100">
        <v>37333</v>
      </c>
      <c r="B3588" s="99">
        <v>1648.7299800000001</v>
      </c>
      <c r="C3588" s="99">
        <v>1648.7299800000001</v>
      </c>
      <c r="D3588" s="99">
        <v>1648.7299800000001</v>
      </c>
      <c r="E3588" s="99">
        <v>1648.7299800000001</v>
      </c>
      <c r="F3588" s="99">
        <v>1648.7299800000001</v>
      </c>
      <c r="G3588" s="99">
        <v>0</v>
      </c>
    </row>
    <row r="3589" spans="1:7" x14ac:dyDescent="0.2">
      <c r="A3589" s="100">
        <v>37334</v>
      </c>
      <c r="B3589" s="99">
        <v>1655.4399410000001</v>
      </c>
      <c r="C3589" s="99">
        <v>1655.4399410000001</v>
      </c>
      <c r="D3589" s="99">
        <v>1655.4399410000001</v>
      </c>
      <c r="E3589" s="99">
        <v>1655.4399410000001</v>
      </c>
      <c r="F3589" s="99">
        <v>1655.4399410000001</v>
      </c>
      <c r="G3589" s="99">
        <v>0</v>
      </c>
    </row>
    <row r="3590" spans="1:7" x14ac:dyDescent="0.2">
      <c r="A3590" s="100">
        <v>37335</v>
      </c>
      <c r="B3590" s="99">
        <v>1629.4300539999999</v>
      </c>
      <c r="C3590" s="99">
        <v>1629.4300539999999</v>
      </c>
      <c r="D3590" s="99">
        <v>1629.4300539999999</v>
      </c>
      <c r="E3590" s="99">
        <v>1629.4300539999999</v>
      </c>
      <c r="F3590" s="99">
        <v>1629.4300539999999</v>
      </c>
      <c r="G3590" s="99">
        <v>0</v>
      </c>
    </row>
    <row r="3591" spans="1:7" x14ac:dyDescent="0.2">
      <c r="A3591" s="100">
        <v>37336</v>
      </c>
      <c r="B3591" s="99">
        <v>1631.9300539999999</v>
      </c>
      <c r="C3591" s="99">
        <v>1631.9300539999999</v>
      </c>
      <c r="D3591" s="99">
        <v>1631.9300539999999</v>
      </c>
      <c r="E3591" s="99">
        <v>1631.9300539999999</v>
      </c>
      <c r="F3591" s="99">
        <v>1631.9300539999999</v>
      </c>
      <c r="G3591" s="99">
        <v>0</v>
      </c>
    </row>
    <row r="3592" spans="1:7" x14ac:dyDescent="0.2">
      <c r="A3592" s="100">
        <v>37337</v>
      </c>
      <c r="B3592" s="99">
        <v>1625.0200199999999</v>
      </c>
      <c r="C3592" s="99">
        <v>1625.0200199999999</v>
      </c>
      <c r="D3592" s="99">
        <v>1625.0200199999999</v>
      </c>
      <c r="E3592" s="99">
        <v>1625.0200199999999</v>
      </c>
      <c r="F3592" s="99">
        <v>1625.0200199999999</v>
      </c>
      <c r="G3592" s="99">
        <v>0</v>
      </c>
    </row>
    <row r="3593" spans="1:7" x14ac:dyDescent="0.2">
      <c r="A3593" s="100">
        <v>37340</v>
      </c>
      <c r="B3593" s="99">
        <v>1601.209961</v>
      </c>
      <c r="C3593" s="99">
        <v>1601.209961</v>
      </c>
      <c r="D3593" s="99">
        <v>1601.209961</v>
      </c>
      <c r="E3593" s="99">
        <v>1601.209961</v>
      </c>
      <c r="F3593" s="99">
        <v>1601.209961</v>
      </c>
      <c r="G3593" s="99">
        <v>0</v>
      </c>
    </row>
    <row r="3594" spans="1:7" x14ac:dyDescent="0.2">
      <c r="A3594" s="100">
        <v>37341</v>
      </c>
      <c r="B3594" s="99">
        <v>1610.8100589999999</v>
      </c>
      <c r="C3594" s="99">
        <v>1610.8100589999999</v>
      </c>
      <c r="D3594" s="99">
        <v>1610.8100589999999</v>
      </c>
      <c r="E3594" s="99">
        <v>1610.8100589999999</v>
      </c>
      <c r="F3594" s="99">
        <v>1610.8100589999999</v>
      </c>
      <c r="G3594" s="99">
        <v>0</v>
      </c>
    </row>
    <row r="3595" spans="1:7" x14ac:dyDescent="0.2">
      <c r="A3595" s="100">
        <v>37342</v>
      </c>
      <c r="B3595" s="99">
        <v>1619.4499510000001</v>
      </c>
      <c r="C3595" s="99">
        <v>1619.4499510000001</v>
      </c>
      <c r="D3595" s="99">
        <v>1619.4499510000001</v>
      </c>
      <c r="E3595" s="99">
        <v>1619.4499510000001</v>
      </c>
      <c r="F3595" s="99">
        <v>1619.4499510000001</v>
      </c>
      <c r="G3595" s="99">
        <v>0</v>
      </c>
    </row>
    <row r="3596" spans="1:7" x14ac:dyDescent="0.2">
      <c r="A3596" s="100">
        <v>37343</v>
      </c>
      <c r="B3596" s="99">
        <v>1623.4300539999999</v>
      </c>
      <c r="C3596" s="99">
        <v>1623.4300539999999</v>
      </c>
      <c r="D3596" s="99">
        <v>1623.4300539999999</v>
      </c>
      <c r="E3596" s="99">
        <v>1623.4300539999999</v>
      </c>
      <c r="F3596" s="99">
        <v>1623.4300539999999</v>
      </c>
      <c r="G3596" s="99">
        <v>0</v>
      </c>
    </row>
    <row r="3597" spans="1:7" x14ac:dyDescent="0.2">
      <c r="A3597" s="100">
        <v>37347</v>
      </c>
      <c r="B3597" s="99">
        <v>1622.2299800000001</v>
      </c>
      <c r="C3597" s="99">
        <v>1622.2299800000001</v>
      </c>
      <c r="D3597" s="99">
        <v>1622.2299800000001</v>
      </c>
      <c r="E3597" s="99">
        <v>1622.2299800000001</v>
      </c>
      <c r="F3597" s="99">
        <v>1622.2299800000001</v>
      </c>
      <c r="G3597" s="99">
        <v>0</v>
      </c>
    </row>
    <row r="3598" spans="1:7" x14ac:dyDescent="0.2">
      <c r="A3598" s="100">
        <v>37348</v>
      </c>
      <c r="B3598" s="99">
        <v>1608.3900149999999</v>
      </c>
      <c r="C3598" s="99">
        <v>1608.3900149999999</v>
      </c>
      <c r="D3598" s="99">
        <v>1608.3900149999999</v>
      </c>
      <c r="E3598" s="99">
        <v>1608.3900149999999</v>
      </c>
      <c r="F3598" s="99">
        <v>1608.3900149999999</v>
      </c>
      <c r="G3598" s="99">
        <v>0</v>
      </c>
    </row>
    <row r="3599" spans="1:7" x14ac:dyDescent="0.2">
      <c r="A3599" s="100">
        <v>37349</v>
      </c>
      <c r="B3599" s="99">
        <v>1592.599976</v>
      </c>
      <c r="C3599" s="99">
        <v>1592.599976</v>
      </c>
      <c r="D3599" s="99">
        <v>1592.599976</v>
      </c>
      <c r="E3599" s="99">
        <v>1592.599976</v>
      </c>
      <c r="F3599" s="99">
        <v>1592.599976</v>
      </c>
      <c r="G3599" s="99">
        <v>0</v>
      </c>
    </row>
    <row r="3600" spans="1:7" x14ac:dyDescent="0.2">
      <c r="A3600" s="100">
        <v>37350</v>
      </c>
      <c r="B3600" s="99">
        <v>1593.959961</v>
      </c>
      <c r="C3600" s="99">
        <v>1593.959961</v>
      </c>
      <c r="D3600" s="99">
        <v>1593.959961</v>
      </c>
      <c r="E3600" s="99">
        <v>1593.959961</v>
      </c>
      <c r="F3600" s="99">
        <v>1593.959961</v>
      </c>
      <c r="G3600" s="99">
        <v>0</v>
      </c>
    </row>
    <row r="3601" spans="1:7" x14ac:dyDescent="0.2">
      <c r="A3601" s="100">
        <v>37351</v>
      </c>
      <c r="B3601" s="99">
        <v>1588.880005</v>
      </c>
      <c r="C3601" s="99">
        <v>1588.880005</v>
      </c>
      <c r="D3601" s="99">
        <v>1588.880005</v>
      </c>
      <c r="E3601" s="99">
        <v>1588.880005</v>
      </c>
      <c r="F3601" s="99">
        <v>1588.880005</v>
      </c>
      <c r="G3601" s="99">
        <v>0</v>
      </c>
    </row>
    <row r="3602" spans="1:7" x14ac:dyDescent="0.2">
      <c r="A3602" s="100">
        <v>37354</v>
      </c>
      <c r="B3602" s="99">
        <v>1592.880005</v>
      </c>
      <c r="C3602" s="99">
        <v>1592.880005</v>
      </c>
      <c r="D3602" s="99">
        <v>1592.880005</v>
      </c>
      <c r="E3602" s="99">
        <v>1592.880005</v>
      </c>
      <c r="F3602" s="99">
        <v>1592.880005</v>
      </c>
      <c r="G3602" s="99">
        <v>0</v>
      </c>
    </row>
    <row r="3603" spans="1:7" x14ac:dyDescent="0.2">
      <c r="A3603" s="100">
        <v>37355</v>
      </c>
      <c r="B3603" s="99">
        <v>1582.3599850000001</v>
      </c>
      <c r="C3603" s="99">
        <v>1582.3599850000001</v>
      </c>
      <c r="D3603" s="99">
        <v>1582.3599850000001</v>
      </c>
      <c r="E3603" s="99">
        <v>1582.3599850000001</v>
      </c>
      <c r="F3603" s="99">
        <v>1582.3599850000001</v>
      </c>
      <c r="G3603" s="99">
        <v>0</v>
      </c>
    </row>
    <row r="3604" spans="1:7" x14ac:dyDescent="0.2">
      <c r="A3604" s="100">
        <v>37356</v>
      </c>
      <c r="B3604" s="99">
        <v>1600.3599850000001</v>
      </c>
      <c r="C3604" s="99">
        <v>1600.3599850000001</v>
      </c>
      <c r="D3604" s="99">
        <v>1600.3599850000001</v>
      </c>
      <c r="E3604" s="99">
        <v>1600.3599850000001</v>
      </c>
      <c r="F3604" s="99">
        <v>1600.3599850000001</v>
      </c>
      <c r="G3604" s="99">
        <v>0</v>
      </c>
    </row>
    <row r="3605" spans="1:7" x14ac:dyDescent="0.2">
      <c r="A3605" s="100">
        <v>37357</v>
      </c>
      <c r="B3605" s="99">
        <v>1562.5200199999999</v>
      </c>
      <c r="C3605" s="99">
        <v>1562.5200199999999</v>
      </c>
      <c r="D3605" s="99">
        <v>1562.5200199999999</v>
      </c>
      <c r="E3605" s="99">
        <v>1562.5200199999999</v>
      </c>
      <c r="F3605" s="99">
        <v>1562.5200199999999</v>
      </c>
      <c r="G3605" s="99">
        <v>0</v>
      </c>
    </row>
    <row r="3606" spans="1:7" x14ac:dyDescent="0.2">
      <c r="A3606" s="100">
        <v>37358</v>
      </c>
      <c r="B3606" s="99">
        <v>1572.8900149999999</v>
      </c>
      <c r="C3606" s="99">
        <v>1572.8900149999999</v>
      </c>
      <c r="D3606" s="99">
        <v>1572.8900149999999</v>
      </c>
      <c r="E3606" s="99">
        <v>1572.8900149999999</v>
      </c>
      <c r="F3606" s="99">
        <v>1572.8900149999999</v>
      </c>
      <c r="G3606" s="99">
        <v>0</v>
      </c>
    </row>
    <row r="3607" spans="1:7" x14ac:dyDescent="0.2">
      <c r="A3607" s="100">
        <v>37361</v>
      </c>
      <c r="B3607" s="99">
        <v>1560.920044</v>
      </c>
      <c r="C3607" s="99">
        <v>1560.920044</v>
      </c>
      <c r="D3607" s="99">
        <v>1560.920044</v>
      </c>
      <c r="E3607" s="99">
        <v>1560.920044</v>
      </c>
      <c r="F3607" s="99">
        <v>1560.920044</v>
      </c>
      <c r="G3607" s="99">
        <v>0</v>
      </c>
    </row>
    <row r="3608" spans="1:7" x14ac:dyDescent="0.2">
      <c r="A3608" s="100">
        <v>37362</v>
      </c>
      <c r="B3608" s="99">
        <v>1597.4799800000001</v>
      </c>
      <c r="C3608" s="99">
        <v>1597.4799800000001</v>
      </c>
      <c r="D3608" s="99">
        <v>1597.4799800000001</v>
      </c>
      <c r="E3608" s="99">
        <v>1597.4799800000001</v>
      </c>
      <c r="F3608" s="99">
        <v>1597.4799800000001</v>
      </c>
      <c r="G3608" s="99">
        <v>0</v>
      </c>
    </row>
    <row r="3609" spans="1:7" x14ac:dyDescent="0.2">
      <c r="A3609" s="100">
        <v>37363</v>
      </c>
      <c r="B3609" s="99">
        <v>1594.3199460000001</v>
      </c>
      <c r="C3609" s="99">
        <v>1594.3199460000001</v>
      </c>
      <c r="D3609" s="99">
        <v>1594.3199460000001</v>
      </c>
      <c r="E3609" s="99">
        <v>1594.3199460000001</v>
      </c>
      <c r="F3609" s="99">
        <v>1594.3199460000001</v>
      </c>
      <c r="G3609" s="99">
        <v>0</v>
      </c>
    </row>
    <row r="3610" spans="1:7" x14ac:dyDescent="0.2">
      <c r="A3610" s="100">
        <v>37364</v>
      </c>
      <c r="B3610" s="99">
        <v>1592.079956</v>
      </c>
      <c r="C3610" s="99">
        <v>1592.079956</v>
      </c>
      <c r="D3610" s="99">
        <v>1592.079956</v>
      </c>
      <c r="E3610" s="99">
        <v>1592.079956</v>
      </c>
      <c r="F3610" s="99">
        <v>1592.079956</v>
      </c>
      <c r="G3610" s="99">
        <v>0</v>
      </c>
    </row>
    <row r="3611" spans="1:7" x14ac:dyDescent="0.2">
      <c r="A3611" s="100">
        <v>37365</v>
      </c>
      <c r="B3611" s="99">
        <v>1593.0699460000001</v>
      </c>
      <c r="C3611" s="99">
        <v>1593.0699460000001</v>
      </c>
      <c r="D3611" s="99">
        <v>1593.0699460000001</v>
      </c>
      <c r="E3611" s="99">
        <v>1593.0699460000001</v>
      </c>
      <c r="F3611" s="99">
        <v>1593.0699460000001</v>
      </c>
      <c r="G3611" s="99">
        <v>0</v>
      </c>
    </row>
    <row r="3612" spans="1:7" x14ac:dyDescent="0.2">
      <c r="A3612" s="100">
        <v>37368</v>
      </c>
      <c r="B3612" s="99">
        <v>1568.5200199999999</v>
      </c>
      <c r="C3612" s="99">
        <v>1568.5200199999999</v>
      </c>
      <c r="D3612" s="99">
        <v>1568.5200199999999</v>
      </c>
      <c r="E3612" s="99">
        <v>1568.5200199999999</v>
      </c>
      <c r="F3612" s="99">
        <v>1568.5200199999999</v>
      </c>
      <c r="G3612" s="99">
        <v>0</v>
      </c>
    </row>
    <row r="3613" spans="1:7" x14ac:dyDescent="0.2">
      <c r="A3613" s="100">
        <v>37369</v>
      </c>
      <c r="B3613" s="99">
        <v>1558.790039</v>
      </c>
      <c r="C3613" s="99">
        <v>1558.790039</v>
      </c>
      <c r="D3613" s="99">
        <v>1558.790039</v>
      </c>
      <c r="E3613" s="99">
        <v>1558.790039</v>
      </c>
      <c r="F3613" s="99">
        <v>1558.790039</v>
      </c>
      <c r="G3613" s="99">
        <v>0</v>
      </c>
    </row>
    <row r="3614" spans="1:7" x14ac:dyDescent="0.2">
      <c r="A3614" s="100">
        <v>37370</v>
      </c>
      <c r="B3614" s="99">
        <v>1547.73999</v>
      </c>
      <c r="C3614" s="99">
        <v>1547.73999</v>
      </c>
      <c r="D3614" s="99">
        <v>1547.73999</v>
      </c>
      <c r="E3614" s="99">
        <v>1547.73999</v>
      </c>
      <c r="F3614" s="99">
        <v>1547.73999</v>
      </c>
      <c r="G3614" s="99">
        <v>0</v>
      </c>
    </row>
    <row r="3615" spans="1:7" x14ac:dyDescent="0.2">
      <c r="A3615" s="100">
        <v>37371</v>
      </c>
      <c r="B3615" s="99">
        <v>1545.400024</v>
      </c>
      <c r="C3615" s="99">
        <v>1545.400024</v>
      </c>
      <c r="D3615" s="99">
        <v>1545.400024</v>
      </c>
      <c r="E3615" s="99">
        <v>1545.400024</v>
      </c>
      <c r="F3615" s="99">
        <v>1545.400024</v>
      </c>
      <c r="G3615" s="99">
        <v>0</v>
      </c>
    </row>
    <row r="3616" spans="1:7" x14ac:dyDescent="0.2">
      <c r="A3616" s="100">
        <v>37372</v>
      </c>
      <c r="B3616" s="99">
        <v>1524.079956</v>
      </c>
      <c r="C3616" s="99">
        <v>1524.079956</v>
      </c>
      <c r="D3616" s="99">
        <v>1524.079956</v>
      </c>
      <c r="E3616" s="99">
        <v>1524.079956</v>
      </c>
      <c r="F3616" s="99">
        <v>1524.079956</v>
      </c>
      <c r="G3616" s="99">
        <v>0</v>
      </c>
    </row>
    <row r="3617" spans="1:7" x14ac:dyDescent="0.2">
      <c r="A3617" s="100">
        <v>37375</v>
      </c>
      <c r="B3617" s="99">
        <v>1508.75</v>
      </c>
      <c r="C3617" s="99">
        <v>1508.75</v>
      </c>
      <c r="D3617" s="99">
        <v>1508.75</v>
      </c>
      <c r="E3617" s="99">
        <v>1508.75</v>
      </c>
      <c r="F3617" s="99">
        <v>1508.75</v>
      </c>
      <c r="G3617" s="99">
        <v>0</v>
      </c>
    </row>
    <row r="3618" spans="1:7" x14ac:dyDescent="0.2">
      <c r="A3618" s="100">
        <v>37376</v>
      </c>
      <c r="B3618" s="99">
        <v>1525</v>
      </c>
      <c r="C3618" s="99">
        <v>1525</v>
      </c>
      <c r="D3618" s="99">
        <v>1525</v>
      </c>
      <c r="E3618" s="99">
        <v>1525</v>
      </c>
      <c r="F3618" s="99">
        <v>1525</v>
      </c>
      <c r="G3618" s="99">
        <v>0</v>
      </c>
    </row>
    <row r="3619" spans="1:7" x14ac:dyDescent="0.2">
      <c r="A3619" s="100">
        <v>37377</v>
      </c>
      <c r="B3619" s="99">
        <v>1538.650024</v>
      </c>
      <c r="C3619" s="99">
        <v>1538.650024</v>
      </c>
      <c r="D3619" s="99">
        <v>1538.650024</v>
      </c>
      <c r="E3619" s="99">
        <v>1538.650024</v>
      </c>
      <c r="F3619" s="99">
        <v>1538.650024</v>
      </c>
      <c r="G3619" s="99">
        <v>0</v>
      </c>
    </row>
    <row r="3620" spans="1:7" x14ac:dyDescent="0.2">
      <c r="A3620" s="100">
        <v>37378</v>
      </c>
      <c r="B3620" s="99">
        <v>1536.160034</v>
      </c>
      <c r="C3620" s="99">
        <v>1536.160034</v>
      </c>
      <c r="D3620" s="99">
        <v>1536.160034</v>
      </c>
      <c r="E3620" s="99">
        <v>1536.160034</v>
      </c>
      <c r="F3620" s="99">
        <v>1536.160034</v>
      </c>
      <c r="G3620" s="99">
        <v>0</v>
      </c>
    </row>
    <row r="3621" spans="1:7" x14ac:dyDescent="0.2">
      <c r="A3621" s="100">
        <v>37379</v>
      </c>
      <c r="B3621" s="99">
        <v>1520.4399410000001</v>
      </c>
      <c r="C3621" s="99">
        <v>1520.4399410000001</v>
      </c>
      <c r="D3621" s="99">
        <v>1520.4399410000001</v>
      </c>
      <c r="E3621" s="99">
        <v>1520.4399410000001</v>
      </c>
      <c r="F3621" s="99">
        <v>1520.4399410000001</v>
      </c>
      <c r="G3621" s="99">
        <v>0</v>
      </c>
    </row>
    <row r="3622" spans="1:7" x14ac:dyDescent="0.2">
      <c r="A3622" s="100">
        <v>37382</v>
      </c>
      <c r="B3622" s="99">
        <v>1491.0500489999999</v>
      </c>
      <c r="C3622" s="99">
        <v>1491.0500489999999</v>
      </c>
      <c r="D3622" s="99">
        <v>1491.0500489999999</v>
      </c>
      <c r="E3622" s="99">
        <v>1491.0500489999999</v>
      </c>
      <c r="F3622" s="99">
        <v>1491.0500489999999</v>
      </c>
      <c r="G3622" s="99">
        <v>0</v>
      </c>
    </row>
    <row r="3623" spans="1:7" x14ac:dyDescent="0.2">
      <c r="A3623" s="100">
        <v>37383</v>
      </c>
      <c r="B3623" s="99">
        <v>1486.5699460000001</v>
      </c>
      <c r="C3623" s="99">
        <v>1486.5699460000001</v>
      </c>
      <c r="D3623" s="99">
        <v>1486.5699460000001</v>
      </c>
      <c r="E3623" s="99">
        <v>1486.5699460000001</v>
      </c>
      <c r="F3623" s="99">
        <v>1486.5699460000001</v>
      </c>
      <c r="G3623" s="99">
        <v>0</v>
      </c>
    </row>
    <row r="3624" spans="1:7" x14ac:dyDescent="0.2">
      <c r="A3624" s="100">
        <v>37384</v>
      </c>
      <c r="B3624" s="99">
        <v>1542.530029</v>
      </c>
      <c r="C3624" s="99">
        <v>1542.530029</v>
      </c>
      <c r="D3624" s="99">
        <v>1542.530029</v>
      </c>
      <c r="E3624" s="99">
        <v>1542.530029</v>
      </c>
      <c r="F3624" s="99">
        <v>1542.530029</v>
      </c>
      <c r="G3624" s="99">
        <v>0</v>
      </c>
    </row>
    <row r="3625" spans="1:7" x14ac:dyDescent="0.2">
      <c r="A3625" s="100">
        <v>37385</v>
      </c>
      <c r="B3625" s="99">
        <v>1520.3900149999999</v>
      </c>
      <c r="C3625" s="99">
        <v>1520.3900149999999</v>
      </c>
      <c r="D3625" s="99">
        <v>1520.3900149999999</v>
      </c>
      <c r="E3625" s="99">
        <v>1520.3900149999999</v>
      </c>
      <c r="F3625" s="99">
        <v>1520.3900149999999</v>
      </c>
      <c r="G3625" s="99">
        <v>0</v>
      </c>
    </row>
    <row r="3626" spans="1:7" x14ac:dyDescent="0.2">
      <c r="A3626" s="100">
        <v>37386</v>
      </c>
      <c r="B3626" s="99">
        <v>1494.869995</v>
      </c>
      <c r="C3626" s="99">
        <v>1494.869995</v>
      </c>
      <c r="D3626" s="99">
        <v>1494.869995</v>
      </c>
      <c r="E3626" s="99">
        <v>1494.869995</v>
      </c>
      <c r="F3626" s="99">
        <v>1494.869995</v>
      </c>
      <c r="G3626" s="99">
        <v>0</v>
      </c>
    </row>
    <row r="3627" spans="1:7" x14ac:dyDescent="0.2">
      <c r="A3627" s="100">
        <v>37389</v>
      </c>
      <c r="B3627" s="99">
        <v>1522.8000489999999</v>
      </c>
      <c r="C3627" s="99">
        <v>1522.8000489999999</v>
      </c>
      <c r="D3627" s="99">
        <v>1522.8000489999999</v>
      </c>
      <c r="E3627" s="99">
        <v>1522.8000489999999</v>
      </c>
      <c r="F3627" s="99">
        <v>1522.8000489999999</v>
      </c>
      <c r="G3627" s="99">
        <v>0</v>
      </c>
    </row>
    <row r="3628" spans="1:7" x14ac:dyDescent="0.2">
      <c r="A3628" s="100">
        <v>37390</v>
      </c>
      <c r="B3628" s="99">
        <v>1555.040039</v>
      </c>
      <c r="C3628" s="99">
        <v>1555.040039</v>
      </c>
      <c r="D3628" s="99">
        <v>1555.040039</v>
      </c>
      <c r="E3628" s="99">
        <v>1555.040039</v>
      </c>
      <c r="F3628" s="99">
        <v>1555.040039</v>
      </c>
      <c r="G3628" s="99">
        <v>0</v>
      </c>
    </row>
    <row r="3629" spans="1:7" x14ac:dyDescent="0.2">
      <c r="A3629" s="100">
        <v>37391</v>
      </c>
      <c r="B3629" s="99">
        <v>1546.7299800000001</v>
      </c>
      <c r="C3629" s="99">
        <v>1546.7299800000001</v>
      </c>
      <c r="D3629" s="99">
        <v>1546.7299800000001</v>
      </c>
      <c r="E3629" s="99">
        <v>1546.7299800000001</v>
      </c>
      <c r="F3629" s="99">
        <v>1546.7299800000001</v>
      </c>
      <c r="G3629" s="99">
        <v>0</v>
      </c>
    </row>
    <row r="3630" spans="1:7" x14ac:dyDescent="0.2">
      <c r="A3630" s="100">
        <v>37392</v>
      </c>
      <c r="B3630" s="99">
        <v>1556.9300539999999</v>
      </c>
      <c r="C3630" s="99">
        <v>1556.9300539999999</v>
      </c>
      <c r="D3630" s="99">
        <v>1556.9300539999999</v>
      </c>
      <c r="E3630" s="99">
        <v>1556.9300539999999</v>
      </c>
      <c r="F3630" s="99">
        <v>1556.9300539999999</v>
      </c>
      <c r="G3630" s="99">
        <v>0</v>
      </c>
    </row>
    <row r="3631" spans="1:7" x14ac:dyDescent="0.2">
      <c r="A3631" s="100">
        <v>37393</v>
      </c>
      <c r="B3631" s="99">
        <v>1569.170044</v>
      </c>
      <c r="C3631" s="99">
        <v>1569.170044</v>
      </c>
      <c r="D3631" s="99">
        <v>1569.170044</v>
      </c>
      <c r="E3631" s="99">
        <v>1569.170044</v>
      </c>
      <c r="F3631" s="99">
        <v>1569.170044</v>
      </c>
      <c r="G3631" s="99">
        <v>0</v>
      </c>
    </row>
    <row r="3632" spans="1:7" x14ac:dyDescent="0.2">
      <c r="A3632" s="100">
        <v>37396</v>
      </c>
      <c r="B3632" s="99">
        <v>1548.3100589999999</v>
      </c>
      <c r="C3632" s="99">
        <v>1548.3100589999999</v>
      </c>
      <c r="D3632" s="99">
        <v>1548.3100589999999</v>
      </c>
      <c r="E3632" s="99">
        <v>1548.3100589999999</v>
      </c>
      <c r="F3632" s="99">
        <v>1548.3100589999999</v>
      </c>
      <c r="G3632" s="99">
        <v>0</v>
      </c>
    </row>
    <row r="3633" spans="1:7" x14ac:dyDescent="0.2">
      <c r="A3633" s="100">
        <v>37397</v>
      </c>
      <c r="B3633" s="99">
        <v>1531.3199460000001</v>
      </c>
      <c r="C3633" s="99">
        <v>1531.3199460000001</v>
      </c>
      <c r="D3633" s="99">
        <v>1531.3199460000001</v>
      </c>
      <c r="E3633" s="99">
        <v>1531.3199460000001</v>
      </c>
      <c r="F3633" s="99">
        <v>1531.3199460000001</v>
      </c>
      <c r="G3633" s="99">
        <v>0</v>
      </c>
    </row>
    <row r="3634" spans="1:7" x14ac:dyDescent="0.2">
      <c r="A3634" s="100">
        <v>37398</v>
      </c>
      <c r="B3634" s="99">
        <v>1540.119995</v>
      </c>
      <c r="C3634" s="99">
        <v>1540.119995</v>
      </c>
      <c r="D3634" s="99">
        <v>1540.119995</v>
      </c>
      <c r="E3634" s="99">
        <v>1540.119995</v>
      </c>
      <c r="F3634" s="99">
        <v>1540.119995</v>
      </c>
      <c r="G3634" s="99">
        <v>0</v>
      </c>
    </row>
    <row r="3635" spans="1:7" x14ac:dyDescent="0.2">
      <c r="A3635" s="100">
        <v>37399</v>
      </c>
      <c r="B3635" s="99">
        <v>1555.8199460000001</v>
      </c>
      <c r="C3635" s="99">
        <v>1555.8199460000001</v>
      </c>
      <c r="D3635" s="99">
        <v>1555.8199460000001</v>
      </c>
      <c r="E3635" s="99">
        <v>1555.8199460000001</v>
      </c>
      <c r="F3635" s="99">
        <v>1555.8199460000001</v>
      </c>
      <c r="G3635" s="99">
        <v>0</v>
      </c>
    </row>
    <row r="3636" spans="1:7" x14ac:dyDescent="0.2">
      <c r="A3636" s="100">
        <v>37400</v>
      </c>
      <c r="B3636" s="99">
        <v>1537.0200199999999</v>
      </c>
      <c r="C3636" s="99">
        <v>1537.0200199999999</v>
      </c>
      <c r="D3636" s="99">
        <v>1537.0200199999999</v>
      </c>
      <c r="E3636" s="99">
        <v>1537.0200199999999</v>
      </c>
      <c r="F3636" s="99">
        <v>1537.0200199999999</v>
      </c>
      <c r="G3636" s="99">
        <v>0</v>
      </c>
    </row>
    <row r="3637" spans="1:7" x14ac:dyDescent="0.2">
      <c r="A3637" s="100">
        <v>37404</v>
      </c>
      <c r="B3637" s="99">
        <v>1523.8900149999999</v>
      </c>
      <c r="C3637" s="99">
        <v>1523.8900149999999</v>
      </c>
      <c r="D3637" s="99">
        <v>1523.8900149999999</v>
      </c>
      <c r="E3637" s="99">
        <v>1523.8900149999999</v>
      </c>
      <c r="F3637" s="99">
        <v>1523.8900149999999</v>
      </c>
      <c r="G3637" s="99">
        <v>0</v>
      </c>
    </row>
    <row r="3638" spans="1:7" x14ac:dyDescent="0.2">
      <c r="A3638" s="100">
        <v>37405</v>
      </c>
      <c r="B3638" s="99">
        <v>1514.329956</v>
      </c>
      <c r="C3638" s="99">
        <v>1514.329956</v>
      </c>
      <c r="D3638" s="99">
        <v>1514.329956</v>
      </c>
      <c r="E3638" s="99">
        <v>1514.329956</v>
      </c>
      <c r="F3638" s="99">
        <v>1514.329956</v>
      </c>
      <c r="G3638" s="99">
        <v>0</v>
      </c>
    </row>
    <row r="3639" spans="1:7" x14ac:dyDescent="0.2">
      <c r="A3639" s="100">
        <v>37406</v>
      </c>
      <c r="B3639" s="99">
        <v>1510.25</v>
      </c>
      <c r="C3639" s="99">
        <v>1510.25</v>
      </c>
      <c r="D3639" s="99">
        <v>1510.25</v>
      </c>
      <c r="E3639" s="99">
        <v>1510.25</v>
      </c>
      <c r="F3639" s="99">
        <v>1510.25</v>
      </c>
      <c r="G3639" s="99">
        <v>0</v>
      </c>
    </row>
    <row r="3640" spans="1:7" x14ac:dyDescent="0.2">
      <c r="A3640" s="100">
        <v>37407</v>
      </c>
      <c r="B3640" s="99">
        <v>1513.7700199999999</v>
      </c>
      <c r="C3640" s="99">
        <v>1513.7700199999999</v>
      </c>
      <c r="D3640" s="99">
        <v>1513.7700199999999</v>
      </c>
      <c r="E3640" s="99">
        <v>1513.7700199999999</v>
      </c>
      <c r="F3640" s="99">
        <v>1513.7700199999999</v>
      </c>
      <c r="G3640" s="99">
        <v>0</v>
      </c>
    </row>
    <row r="3641" spans="1:7" x14ac:dyDescent="0.2">
      <c r="A3641" s="100">
        <v>37410</v>
      </c>
      <c r="B3641" s="99">
        <v>1476.26001</v>
      </c>
      <c r="C3641" s="99">
        <v>1476.26001</v>
      </c>
      <c r="D3641" s="99">
        <v>1476.26001</v>
      </c>
      <c r="E3641" s="99">
        <v>1476.26001</v>
      </c>
      <c r="F3641" s="99">
        <v>1476.26001</v>
      </c>
      <c r="G3641" s="99">
        <v>0</v>
      </c>
    </row>
    <row r="3642" spans="1:7" x14ac:dyDescent="0.2">
      <c r="A3642" s="100">
        <v>37411</v>
      </c>
      <c r="B3642" s="99">
        <v>1476.280029</v>
      </c>
      <c r="C3642" s="99">
        <v>1476.280029</v>
      </c>
      <c r="D3642" s="99">
        <v>1476.280029</v>
      </c>
      <c r="E3642" s="99">
        <v>1476.280029</v>
      </c>
      <c r="F3642" s="99">
        <v>1476.280029</v>
      </c>
      <c r="G3642" s="99">
        <v>0</v>
      </c>
    </row>
    <row r="3643" spans="1:7" x14ac:dyDescent="0.2">
      <c r="A3643" s="100">
        <v>37412</v>
      </c>
      <c r="B3643" s="99">
        <v>1489.880005</v>
      </c>
      <c r="C3643" s="99">
        <v>1489.880005</v>
      </c>
      <c r="D3643" s="99">
        <v>1489.880005</v>
      </c>
      <c r="E3643" s="99">
        <v>1489.880005</v>
      </c>
      <c r="F3643" s="99">
        <v>1489.880005</v>
      </c>
      <c r="G3643" s="99">
        <v>0</v>
      </c>
    </row>
    <row r="3644" spans="1:7" x14ac:dyDescent="0.2">
      <c r="A3644" s="100">
        <v>37413</v>
      </c>
      <c r="B3644" s="99">
        <v>1460.5</v>
      </c>
      <c r="C3644" s="99">
        <v>1460.5</v>
      </c>
      <c r="D3644" s="99">
        <v>1460.5</v>
      </c>
      <c r="E3644" s="99">
        <v>1460.5</v>
      </c>
      <c r="F3644" s="99">
        <v>1460.5</v>
      </c>
      <c r="G3644" s="99">
        <v>0</v>
      </c>
    </row>
    <row r="3645" spans="1:7" x14ac:dyDescent="0.2">
      <c r="A3645" s="100">
        <v>37414</v>
      </c>
      <c r="B3645" s="99">
        <v>1458.209961</v>
      </c>
      <c r="C3645" s="99">
        <v>1458.209961</v>
      </c>
      <c r="D3645" s="99">
        <v>1458.209961</v>
      </c>
      <c r="E3645" s="99">
        <v>1458.209961</v>
      </c>
      <c r="F3645" s="99">
        <v>1458.209961</v>
      </c>
      <c r="G3645" s="99">
        <v>0</v>
      </c>
    </row>
    <row r="3646" spans="1:7" x14ac:dyDescent="0.2">
      <c r="A3646" s="100">
        <v>37417</v>
      </c>
      <c r="B3646" s="99">
        <v>1462.780029</v>
      </c>
      <c r="C3646" s="99">
        <v>1462.780029</v>
      </c>
      <c r="D3646" s="99">
        <v>1462.780029</v>
      </c>
      <c r="E3646" s="99">
        <v>1462.780029</v>
      </c>
      <c r="F3646" s="99">
        <v>1462.780029</v>
      </c>
      <c r="G3646" s="99">
        <v>0</v>
      </c>
    </row>
    <row r="3647" spans="1:7" x14ac:dyDescent="0.2">
      <c r="A3647" s="100">
        <v>37418</v>
      </c>
      <c r="B3647" s="99">
        <v>1438.469971</v>
      </c>
      <c r="C3647" s="99">
        <v>1438.469971</v>
      </c>
      <c r="D3647" s="99">
        <v>1438.469971</v>
      </c>
      <c r="E3647" s="99">
        <v>1438.469971</v>
      </c>
      <c r="F3647" s="99">
        <v>1438.469971</v>
      </c>
      <c r="G3647" s="99">
        <v>0</v>
      </c>
    </row>
    <row r="3648" spans="1:7" x14ac:dyDescent="0.2">
      <c r="A3648" s="100">
        <v>37419</v>
      </c>
      <c r="B3648" s="99">
        <v>1448.160034</v>
      </c>
      <c r="C3648" s="99">
        <v>1448.160034</v>
      </c>
      <c r="D3648" s="99">
        <v>1448.160034</v>
      </c>
      <c r="E3648" s="99">
        <v>1448.160034</v>
      </c>
      <c r="F3648" s="99">
        <v>1448.160034</v>
      </c>
      <c r="G3648" s="99">
        <v>0</v>
      </c>
    </row>
    <row r="3649" spans="1:7" x14ac:dyDescent="0.2">
      <c r="A3649" s="100">
        <v>37420</v>
      </c>
      <c r="B3649" s="99">
        <v>1433.01001</v>
      </c>
      <c r="C3649" s="99">
        <v>1433.01001</v>
      </c>
      <c r="D3649" s="99">
        <v>1433.01001</v>
      </c>
      <c r="E3649" s="99">
        <v>1433.01001</v>
      </c>
      <c r="F3649" s="99">
        <v>1433.01001</v>
      </c>
      <c r="G3649" s="99">
        <v>0</v>
      </c>
    </row>
    <row r="3650" spans="1:7" x14ac:dyDescent="0.2">
      <c r="A3650" s="100">
        <v>37421</v>
      </c>
      <c r="B3650" s="99">
        <v>1429.780029</v>
      </c>
      <c r="C3650" s="99">
        <v>1429.780029</v>
      </c>
      <c r="D3650" s="99">
        <v>1429.780029</v>
      </c>
      <c r="E3650" s="99">
        <v>1429.780029</v>
      </c>
      <c r="F3650" s="99">
        <v>1429.780029</v>
      </c>
      <c r="G3650" s="99">
        <v>0</v>
      </c>
    </row>
    <row r="3651" spans="1:7" x14ac:dyDescent="0.2">
      <c r="A3651" s="100">
        <v>37424</v>
      </c>
      <c r="B3651" s="99">
        <v>1470.839966</v>
      </c>
      <c r="C3651" s="99">
        <v>1470.839966</v>
      </c>
      <c r="D3651" s="99">
        <v>1470.839966</v>
      </c>
      <c r="E3651" s="99">
        <v>1470.839966</v>
      </c>
      <c r="F3651" s="99">
        <v>1470.839966</v>
      </c>
      <c r="G3651" s="99">
        <v>0</v>
      </c>
    </row>
    <row r="3652" spans="1:7" x14ac:dyDescent="0.2">
      <c r="A3652" s="100">
        <v>37425</v>
      </c>
      <c r="B3652" s="99">
        <v>1472.25</v>
      </c>
      <c r="C3652" s="99">
        <v>1472.25</v>
      </c>
      <c r="D3652" s="99">
        <v>1472.25</v>
      </c>
      <c r="E3652" s="99">
        <v>1472.25</v>
      </c>
      <c r="F3652" s="99">
        <v>1472.25</v>
      </c>
      <c r="G3652" s="99">
        <v>0</v>
      </c>
    </row>
    <row r="3653" spans="1:7" x14ac:dyDescent="0.2">
      <c r="A3653" s="100">
        <v>37426</v>
      </c>
      <c r="B3653" s="99">
        <v>1447.9799800000001</v>
      </c>
      <c r="C3653" s="99">
        <v>1447.9799800000001</v>
      </c>
      <c r="D3653" s="99">
        <v>1447.9799800000001</v>
      </c>
      <c r="E3653" s="99">
        <v>1447.9799800000001</v>
      </c>
      <c r="F3653" s="99">
        <v>1447.9799800000001</v>
      </c>
      <c r="G3653" s="99">
        <v>0</v>
      </c>
    </row>
    <row r="3654" spans="1:7" x14ac:dyDescent="0.2">
      <c r="A3654" s="100">
        <v>37427</v>
      </c>
      <c r="B3654" s="99">
        <v>1428.5500489999999</v>
      </c>
      <c r="C3654" s="99">
        <v>1428.5500489999999</v>
      </c>
      <c r="D3654" s="99">
        <v>1428.5500489999999</v>
      </c>
      <c r="E3654" s="99">
        <v>1428.5500489999999</v>
      </c>
      <c r="F3654" s="99">
        <v>1428.5500489999999</v>
      </c>
      <c r="G3654" s="99">
        <v>0</v>
      </c>
    </row>
    <row r="3655" spans="1:7" x14ac:dyDescent="0.2">
      <c r="A3655" s="100">
        <v>37428</v>
      </c>
      <c r="B3655" s="99">
        <v>1404.209961</v>
      </c>
      <c r="C3655" s="99">
        <v>1404.209961</v>
      </c>
      <c r="D3655" s="99">
        <v>1404.209961</v>
      </c>
      <c r="E3655" s="99">
        <v>1404.209961</v>
      </c>
      <c r="F3655" s="99">
        <v>1404.209961</v>
      </c>
      <c r="G3655" s="99">
        <v>0</v>
      </c>
    </row>
    <row r="3656" spans="1:7" x14ac:dyDescent="0.2">
      <c r="A3656" s="100">
        <v>37431</v>
      </c>
      <c r="B3656" s="99">
        <v>1409.3000489999999</v>
      </c>
      <c r="C3656" s="99">
        <v>1409.3000489999999</v>
      </c>
      <c r="D3656" s="99">
        <v>1409.3000489999999</v>
      </c>
      <c r="E3656" s="99">
        <v>1409.3000489999999</v>
      </c>
      <c r="F3656" s="99">
        <v>1409.3000489999999</v>
      </c>
      <c r="G3656" s="99">
        <v>0</v>
      </c>
    </row>
    <row r="3657" spans="1:7" x14ac:dyDescent="0.2">
      <c r="A3657" s="100">
        <v>37432</v>
      </c>
      <c r="B3657" s="99">
        <v>1385.7700199999999</v>
      </c>
      <c r="C3657" s="99">
        <v>1385.7700199999999</v>
      </c>
      <c r="D3657" s="99">
        <v>1385.7700199999999</v>
      </c>
      <c r="E3657" s="99">
        <v>1385.7700199999999</v>
      </c>
      <c r="F3657" s="99">
        <v>1385.7700199999999</v>
      </c>
      <c r="G3657" s="99">
        <v>0</v>
      </c>
    </row>
    <row r="3658" spans="1:7" x14ac:dyDescent="0.2">
      <c r="A3658" s="100">
        <v>37433</v>
      </c>
      <c r="B3658" s="99">
        <v>1382.780029</v>
      </c>
      <c r="C3658" s="99">
        <v>1382.780029</v>
      </c>
      <c r="D3658" s="99">
        <v>1382.780029</v>
      </c>
      <c r="E3658" s="99">
        <v>1382.780029</v>
      </c>
      <c r="F3658" s="99">
        <v>1382.780029</v>
      </c>
      <c r="G3658" s="99">
        <v>0</v>
      </c>
    </row>
    <row r="3659" spans="1:7" x14ac:dyDescent="0.2">
      <c r="A3659" s="100">
        <v>37434</v>
      </c>
      <c r="B3659" s="99">
        <v>1407.1099850000001</v>
      </c>
      <c r="C3659" s="99">
        <v>1407.1099850000001</v>
      </c>
      <c r="D3659" s="99">
        <v>1407.1099850000001</v>
      </c>
      <c r="E3659" s="99">
        <v>1407.1099850000001</v>
      </c>
      <c r="F3659" s="99">
        <v>1407.1099850000001</v>
      </c>
      <c r="G3659" s="99">
        <v>0</v>
      </c>
    </row>
    <row r="3660" spans="1:7" x14ac:dyDescent="0.2">
      <c r="A3660" s="100">
        <v>37435</v>
      </c>
      <c r="B3660" s="99">
        <v>1405.9399410000001</v>
      </c>
      <c r="C3660" s="99">
        <v>1405.9399410000001</v>
      </c>
      <c r="D3660" s="99">
        <v>1405.9399410000001</v>
      </c>
      <c r="E3660" s="99">
        <v>1405.9399410000001</v>
      </c>
      <c r="F3660" s="99">
        <v>1405.9399410000001</v>
      </c>
      <c r="G3660" s="99">
        <v>0</v>
      </c>
    </row>
    <row r="3661" spans="1:7" x14ac:dyDescent="0.2">
      <c r="A3661" s="100">
        <v>37438</v>
      </c>
      <c r="B3661" s="99">
        <v>1375.880005</v>
      </c>
      <c r="C3661" s="99">
        <v>1375.880005</v>
      </c>
      <c r="D3661" s="99">
        <v>1375.880005</v>
      </c>
      <c r="E3661" s="99">
        <v>1375.880005</v>
      </c>
      <c r="F3661" s="99">
        <v>1375.880005</v>
      </c>
      <c r="G3661" s="99">
        <v>0</v>
      </c>
    </row>
    <row r="3662" spans="1:7" x14ac:dyDescent="0.2">
      <c r="A3662" s="100">
        <v>37439</v>
      </c>
      <c r="B3662" s="99">
        <v>1346.959961</v>
      </c>
      <c r="C3662" s="99">
        <v>1346.959961</v>
      </c>
      <c r="D3662" s="99">
        <v>1346.959961</v>
      </c>
      <c r="E3662" s="99">
        <v>1346.959961</v>
      </c>
      <c r="F3662" s="99">
        <v>1346.959961</v>
      </c>
      <c r="G3662" s="99">
        <v>0</v>
      </c>
    </row>
    <row r="3663" spans="1:7" x14ac:dyDescent="0.2">
      <c r="A3663" s="100">
        <v>37440</v>
      </c>
      <c r="B3663" s="99">
        <v>1355.400024</v>
      </c>
      <c r="C3663" s="99">
        <v>1355.400024</v>
      </c>
      <c r="D3663" s="99">
        <v>1355.400024</v>
      </c>
      <c r="E3663" s="99">
        <v>1355.400024</v>
      </c>
      <c r="F3663" s="99">
        <v>1355.400024</v>
      </c>
      <c r="G3663" s="99">
        <v>0</v>
      </c>
    </row>
    <row r="3664" spans="1:7" x14ac:dyDescent="0.2">
      <c r="A3664" s="100">
        <v>37442</v>
      </c>
      <c r="B3664" s="99">
        <v>1405.1999510000001</v>
      </c>
      <c r="C3664" s="99">
        <v>1405.1999510000001</v>
      </c>
      <c r="D3664" s="99">
        <v>1405.1999510000001</v>
      </c>
      <c r="E3664" s="99">
        <v>1405.1999510000001</v>
      </c>
      <c r="F3664" s="99">
        <v>1405.1999510000001</v>
      </c>
      <c r="G3664" s="99">
        <v>0</v>
      </c>
    </row>
    <row r="3665" spans="1:7" x14ac:dyDescent="0.2">
      <c r="A3665" s="100">
        <v>37445</v>
      </c>
      <c r="B3665" s="99">
        <v>1388.4399410000001</v>
      </c>
      <c r="C3665" s="99">
        <v>1388.4399410000001</v>
      </c>
      <c r="D3665" s="99">
        <v>1388.4399410000001</v>
      </c>
      <c r="E3665" s="99">
        <v>1388.4399410000001</v>
      </c>
      <c r="F3665" s="99">
        <v>1388.4399410000001</v>
      </c>
      <c r="G3665" s="99">
        <v>0</v>
      </c>
    </row>
    <row r="3666" spans="1:7" x14ac:dyDescent="0.2">
      <c r="A3666" s="100">
        <v>37446</v>
      </c>
      <c r="B3666" s="99">
        <v>1354.2299800000001</v>
      </c>
      <c r="C3666" s="99">
        <v>1354.2299800000001</v>
      </c>
      <c r="D3666" s="99">
        <v>1354.2299800000001</v>
      </c>
      <c r="E3666" s="99">
        <v>1354.2299800000001</v>
      </c>
      <c r="F3666" s="99">
        <v>1354.2299800000001</v>
      </c>
      <c r="G3666" s="99">
        <v>0</v>
      </c>
    </row>
    <row r="3667" spans="1:7" x14ac:dyDescent="0.2">
      <c r="A3667" s="100">
        <v>37447</v>
      </c>
      <c r="B3667" s="99">
        <v>1308.3000489999999</v>
      </c>
      <c r="C3667" s="99">
        <v>1308.3000489999999</v>
      </c>
      <c r="D3667" s="99">
        <v>1308.3000489999999</v>
      </c>
      <c r="E3667" s="99">
        <v>1308.3000489999999</v>
      </c>
      <c r="F3667" s="99">
        <v>1308.3000489999999</v>
      </c>
      <c r="G3667" s="99">
        <v>0</v>
      </c>
    </row>
    <row r="3668" spans="1:7" x14ac:dyDescent="0.2">
      <c r="A3668" s="100">
        <v>37448</v>
      </c>
      <c r="B3668" s="99">
        <v>1318.1800539999999</v>
      </c>
      <c r="C3668" s="99">
        <v>1318.1800539999999</v>
      </c>
      <c r="D3668" s="99">
        <v>1318.1800539999999</v>
      </c>
      <c r="E3668" s="99">
        <v>1318.1800539999999</v>
      </c>
      <c r="F3668" s="99">
        <v>1318.1800539999999</v>
      </c>
      <c r="G3668" s="99">
        <v>0</v>
      </c>
    </row>
    <row r="3669" spans="1:7" x14ac:dyDescent="0.2">
      <c r="A3669" s="100">
        <v>37449</v>
      </c>
      <c r="B3669" s="99">
        <v>1309.6800539999999</v>
      </c>
      <c r="C3669" s="99">
        <v>1309.6800539999999</v>
      </c>
      <c r="D3669" s="99">
        <v>1309.6800539999999</v>
      </c>
      <c r="E3669" s="99">
        <v>1309.6800539999999</v>
      </c>
      <c r="F3669" s="99">
        <v>1309.6800539999999</v>
      </c>
      <c r="G3669" s="99">
        <v>0</v>
      </c>
    </row>
    <row r="3670" spans="1:7" x14ac:dyDescent="0.2">
      <c r="A3670" s="100">
        <v>37452</v>
      </c>
      <c r="B3670" s="99">
        <v>1304.76001</v>
      </c>
      <c r="C3670" s="99">
        <v>1304.76001</v>
      </c>
      <c r="D3670" s="99">
        <v>1304.76001</v>
      </c>
      <c r="E3670" s="99">
        <v>1304.76001</v>
      </c>
      <c r="F3670" s="99">
        <v>1304.76001</v>
      </c>
      <c r="G3670" s="99">
        <v>0</v>
      </c>
    </row>
    <row r="3671" spans="1:7" x14ac:dyDescent="0.2">
      <c r="A3671" s="100">
        <v>37453</v>
      </c>
      <c r="B3671" s="99">
        <v>1280.780029</v>
      </c>
      <c r="C3671" s="99">
        <v>1280.780029</v>
      </c>
      <c r="D3671" s="99">
        <v>1280.780029</v>
      </c>
      <c r="E3671" s="99">
        <v>1280.780029</v>
      </c>
      <c r="F3671" s="99">
        <v>1280.780029</v>
      </c>
      <c r="G3671" s="99">
        <v>0</v>
      </c>
    </row>
    <row r="3672" spans="1:7" x14ac:dyDescent="0.2">
      <c r="A3672" s="100">
        <v>37454</v>
      </c>
      <c r="B3672" s="99">
        <v>1287.9799800000001</v>
      </c>
      <c r="C3672" s="99">
        <v>1287.9799800000001</v>
      </c>
      <c r="D3672" s="99">
        <v>1287.9799800000001</v>
      </c>
      <c r="E3672" s="99">
        <v>1287.9799800000001</v>
      </c>
      <c r="F3672" s="99">
        <v>1287.9799800000001</v>
      </c>
      <c r="G3672" s="99">
        <v>0</v>
      </c>
    </row>
    <row r="3673" spans="1:7" x14ac:dyDescent="0.2">
      <c r="A3673" s="100">
        <v>37455</v>
      </c>
      <c r="B3673" s="99">
        <v>1253.209961</v>
      </c>
      <c r="C3673" s="99">
        <v>1253.209961</v>
      </c>
      <c r="D3673" s="99">
        <v>1253.209961</v>
      </c>
      <c r="E3673" s="99">
        <v>1253.209961</v>
      </c>
      <c r="F3673" s="99">
        <v>1253.209961</v>
      </c>
      <c r="G3673" s="99">
        <v>0</v>
      </c>
    </row>
    <row r="3674" spans="1:7" x14ac:dyDescent="0.2">
      <c r="A3674" s="100">
        <v>37456</v>
      </c>
      <c r="B3674" s="99">
        <v>1205.160034</v>
      </c>
      <c r="C3674" s="99">
        <v>1205.160034</v>
      </c>
      <c r="D3674" s="99">
        <v>1205.160034</v>
      </c>
      <c r="E3674" s="99">
        <v>1205.160034</v>
      </c>
      <c r="F3674" s="99">
        <v>1205.160034</v>
      </c>
      <c r="G3674" s="99">
        <v>0</v>
      </c>
    </row>
    <row r="3675" spans="1:7" x14ac:dyDescent="0.2">
      <c r="A3675" s="100">
        <v>37459</v>
      </c>
      <c r="B3675" s="99">
        <v>1165.4799800000001</v>
      </c>
      <c r="C3675" s="99">
        <v>1165.4799800000001</v>
      </c>
      <c r="D3675" s="99">
        <v>1165.4799800000001</v>
      </c>
      <c r="E3675" s="99">
        <v>1165.4799800000001</v>
      </c>
      <c r="F3675" s="99">
        <v>1165.4799800000001</v>
      </c>
      <c r="G3675" s="99">
        <v>0</v>
      </c>
    </row>
    <row r="3676" spans="1:7" x14ac:dyDescent="0.2">
      <c r="A3676" s="100">
        <v>37460</v>
      </c>
      <c r="B3676" s="99">
        <v>1133.98999</v>
      </c>
      <c r="C3676" s="99">
        <v>1133.98999</v>
      </c>
      <c r="D3676" s="99">
        <v>1133.98999</v>
      </c>
      <c r="E3676" s="99">
        <v>1133.98999</v>
      </c>
      <c r="F3676" s="99">
        <v>1133.98999</v>
      </c>
      <c r="G3676" s="99">
        <v>0</v>
      </c>
    </row>
    <row r="3677" spans="1:7" x14ac:dyDescent="0.2">
      <c r="A3677" s="100">
        <v>37461</v>
      </c>
      <c r="B3677" s="99">
        <v>1199.01001</v>
      </c>
      <c r="C3677" s="99">
        <v>1199.01001</v>
      </c>
      <c r="D3677" s="99">
        <v>1199.01001</v>
      </c>
      <c r="E3677" s="99">
        <v>1199.01001</v>
      </c>
      <c r="F3677" s="99">
        <v>1199.01001</v>
      </c>
      <c r="G3677" s="99">
        <v>0</v>
      </c>
    </row>
    <row r="3678" spans="1:7" x14ac:dyDescent="0.2">
      <c r="A3678" s="100">
        <v>37462</v>
      </c>
      <c r="B3678" s="99">
        <v>1192.280029</v>
      </c>
      <c r="C3678" s="99">
        <v>1192.280029</v>
      </c>
      <c r="D3678" s="99">
        <v>1192.280029</v>
      </c>
      <c r="E3678" s="99">
        <v>1192.280029</v>
      </c>
      <c r="F3678" s="99">
        <v>1192.280029</v>
      </c>
      <c r="G3678" s="99">
        <v>0</v>
      </c>
    </row>
    <row r="3679" spans="1:7" x14ac:dyDescent="0.2">
      <c r="A3679" s="100">
        <v>37463</v>
      </c>
      <c r="B3679" s="99">
        <v>1212.410034</v>
      </c>
      <c r="C3679" s="99">
        <v>1212.410034</v>
      </c>
      <c r="D3679" s="99">
        <v>1212.410034</v>
      </c>
      <c r="E3679" s="99">
        <v>1212.410034</v>
      </c>
      <c r="F3679" s="99">
        <v>1212.410034</v>
      </c>
      <c r="G3679" s="99">
        <v>0</v>
      </c>
    </row>
    <row r="3680" spans="1:7" x14ac:dyDescent="0.2">
      <c r="A3680" s="100">
        <v>37466</v>
      </c>
      <c r="B3680" s="99">
        <v>1278.099976</v>
      </c>
      <c r="C3680" s="99">
        <v>1278.099976</v>
      </c>
      <c r="D3680" s="99">
        <v>1278.099976</v>
      </c>
      <c r="E3680" s="99">
        <v>1278.099976</v>
      </c>
      <c r="F3680" s="99">
        <v>1278.099976</v>
      </c>
      <c r="G3680" s="99">
        <v>0</v>
      </c>
    </row>
    <row r="3681" spans="1:7" x14ac:dyDescent="0.2">
      <c r="A3681" s="100">
        <v>37467</v>
      </c>
      <c r="B3681" s="99">
        <v>1283.619995</v>
      </c>
      <c r="C3681" s="99">
        <v>1283.619995</v>
      </c>
      <c r="D3681" s="99">
        <v>1283.619995</v>
      </c>
      <c r="E3681" s="99">
        <v>1283.619995</v>
      </c>
      <c r="F3681" s="99">
        <v>1283.619995</v>
      </c>
      <c r="G3681" s="99">
        <v>0</v>
      </c>
    </row>
    <row r="3682" spans="1:7" x14ac:dyDescent="0.2">
      <c r="A3682" s="100">
        <v>37468</v>
      </c>
      <c r="B3682" s="99">
        <v>1296.339966</v>
      </c>
      <c r="C3682" s="99">
        <v>1296.339966</v>
      </c>
      <c r="D3682" s="99">
        <v>1296.339966</v>
      </c>
      <c r="E3682" s="99">
        <v>1296.339966</v>
      </c>
      <c r="F3682" s="99">
        <v>1296.339966</v>
      </c>
      <c r="G3682" s="99">
        <v>0</v>
      </c>
    </row>
    <row r="3683" spans="1:7" x14ac:dyDescent="0.2">
      <c r="A3683" s="100">
        <v>37469</v>
      </c>
      <c r="B3683" s="99">
        <v>1258.219971</v>
      </c>
      <c r="C3683" s="99">
        <v>1258.219971</v>
      </c>
      <c r="D3683" s="99">
        <v>1258.219971</v>
      </c>
      <c r="E3683" s="99">
        <v>1258.219971</v>
      </c>
      <c r="F3683" s="99">
        <v>1258.219971</v>
      </c>
      <c r="G3683" s="99">
        <v>0</v>
      </c>
    </row>
    <row r="3684" spans="1:7" x14ac:dyDescent="0.2">
      <c r="A3684" s="100">
        <v>37470</v>
      </c>
      <c r="B3684" s="99">
        <v>1229.1899410000001</v>
      </c>
      <c r="C3684" s="99">
        <v>1229.1899410000001</v>
      </c>
      <c r="D3684" s="99">
        <v>1229.1899410000001</v>
      </c>
      <c r="E3684" s="99">
        <v>1229.1899410000001</v>
      </c>
      <c r="F3684" s="99">
        <v>1229.1899410000001</v>
      </c>
      <c r="G3684" s="99">
        <v>0</v>
      </c>
    </row>
    <row r="3685" spans="1:7" x14ac:dyDescent="0.2">
      <c r="A3685" s="100">
        <v>37473</v>
      </c>
      <c r="B3685" s="99">
        <v>1187.0699460000001</v>
      </c>
      <c r="C3685" s="99">
        <v>1187.0699460000001</v>
      </c>
      <c r="D3685" s="99">
        <v>1187.0699460000001</v>
      </c>
      <c r="E3685" s="99">
        <v>1187.0699460000001</v>
      </c>
      <c r="F3685" s="99">
        <v>1187.0699460000001</v>
      </c>
      <c r="G3685" s="99">
        <v>0</v>
      </c>
    </row>
    <row r="3686" spans="1:7" x14ac:dyDescent="0.2">
      <c r="A3686" s="100">
        <v>37474</v>
      </c>
      <c r="B3686" s="99">
        <v>1222.589966</v>
      </c>
      <c r="C3686" s="99">
        <v>1222.589966</v>
      </c>
      <c r="D3686" s="99">
        <v>1222.589966</v>
      </c>
      <c r="E3686" s="99">
        <v>1222.589966</v>
      </c>
      <c r="F3686" s="99">
        <v>1222.589966</v>
      </c>
      <c r="G3686" s="99">
        <v>0</v>
      </c>
    </row>
    <row r="3687" spans="1:7" x14ac:dyDescent="0.2">
      <c r="A3687" s="100">
        <v>37475</v>
      </c>
      <c r="B3687" s="99">
        <v>1247.280029</v>
      </c>
      <c r="C3687" s="99">
        <v>1247.280029</v>
      </c>
      <c r="D3687" s="99">
        <v>1247.280029</v>
      </c>
      <c r="E3687" s="99">
        <v>1247.280029</v>
      </c>
      <c r="F3687" s="99">
        <v>1247.280029</v>
      </c>
      <c r="G3687" s="99">
        <v>0</v>
      </c>
    </row>
    <row r="3688" spans="1:7" x14ac:dyDescent="0.2">
      <c r="A3688" s="100">
        <v>37476</v>
      </c>
      <c r="B3688" s="99">
        <v>1288.119995</v>
      </c>
      <c r="C3688" s="99">
        <v>1288.119995</v>
      </c>
      <c r="D3688" s="99">
        <v>1288.119995</v>
      </c>
      <c r="E3688" s="99">
        <v>1288.119995</v>
      </c>
      <c r="F3688" s="99">
        <v>1288.119995</v>
      </c>
      <c r="G3688" s="99">
        <v>0</v>
      </c>
    </row>
    <row r="3689" spans="1:7" x14ac:dyDescent="0.2">
      <c r="A3689" s="100">
        <v>37477</v>
      </c>
      <c r="B3689" s="99">
        <v>1292.9399410000001</v>
      </c>
      <c r="C3689" s="99">
        <v>1292.9399410000001</v>
      </c>
      <c r="D3689" s="99">
        <v>1292.9399410000001</v>
      </c>
      <c r="E3689" s="99">
        <v>1292.9399410000001</v>
      </c>
      <c r="F3689" s="99">
        <v>1292.9399410000001</v>
      </c>
      <c r="G3689" s="99">
        <v>0</v>
      </c>
    </row>
    <row r="3690" spans="1:7" x14ac:dyDescent="0.2">
      <c r="A3690" s="100">
        <v>37480</v>
      </c>
      <c r="B3690" s="99">
        <v>1286.089966</v>
      </c>
      <c r="C3690" s="99">
        <v>1286.089966</v>
      </c>
      <c r="D3690" s="99">
        <v>1286.089966</v>
      </c>
      <c r="E3690" s="99">
        <v>1286.089966</v>
      </c>
      <c r="F3690" s="99">
        <v>1286.089966</v>
      </c>
      <c r="G3690" s="99">
        <v>0</v>
      </c>
    </row>
    <row r="3691" spans="1:7" x14ac:dyDescent="0.2">
      <c r="A3691" s="100">
        <v>37481</v>
      </c>
      <c r="B3691" s="99">
        <v>1258.3599850000001</v>
      </c>
      <c r="C3691" s="99">
        <v>1258.3599850000001</v>
      </c>
      <c r="D3691" s="99">
        <v>1258.3599850000001</v>
      </c>
      <c r="E3691" s="99">
        <v>1258.3599850000001</v>
      </c>
      <c r="F3691" s="99">
        <v>1258.3599850000001</v>
      </c>
      <c r="G3691" s="99">
        <v>0</v>
      </c>
    </row>
    <row r="3692" spans="1:7" x14ac:dyDescent="0.2">
      <c r="A3692" s="100">
        <v>37482</v>
      </c>
      <c r="B3692" s="99">
        <v>1309.040039</v>
      </c>
      <c r="C3692" s="99">
        <v>1309.040039</v>
      </c>
      <c r="D3692" s="99">
        <v>1309.040039</v>
      </c>
      <c r="E3692" s="99">
        <v>1309.040039</v>
      </c>
      <c r="F3692" s="99">
        <v>1309.040039</v>
      </c>
      <c r="G3692" s="99">
        <v>0</v>
      </c>
    </row>
    <row r="3693" spans="1:7" x14ac:dyDescent="0.2">
      <c r="A3693" s="100">
        <v>37483</v>
      </c>
      <c r="B3693" s="99">
        <v>1324.3199460000001</v>
      </c>
      <c r="C3693" s="99">
        <v>1324.3199460000001</v>
      </c>
      <c r="D3693" s="99">
        <v>1324.3199460000001</v>
      </c>
      <c r="E3693" s="99">
        <v>1324.3199460000001</v>
      </c>
      <c r="F3693" s="99">
        <v>1324.3199460000001</v>
      </c>
      <c r="G3693" s="99">
        <v>0</v>
      </c>
    </row>
    <row r="3694" spans="1:7" x14ac:dyDescent="0.2">
      <c r="A3694" s="100">
        <v>37484</v>
      </c>
      <c r="B3694" s="99">
        <v>1322.3599850000001</v>
      </c>
      <c r="C3694" s="99">
        <v>1322.3599850000001</v>
      </c>
      <c r="D3694" s="99">
        <v>1322.3599850000001</v>
      </c>
      <c r="E3694" s="99">
        <v>1322.3599850000001</v>
      </c>
      <c r="F3694" s="99">
        <v>1322.3599850000001</v>
      </c>
      <c r="G3694" s="99">
        <v>0</v>
      </c>
    </row>
    <row r="3695" spans="1:7" x14ac:dyDescent="0.2">
      <c r="A3695" s="100">
        <v>37487</v>
      </c>
      <c r="B3695" s="99">
        <v>1353.630005</v>
      </c>
      <c r="C3695" s="99">
        <v>1353.630005</v>
      </c>
      <c r="D3695" s="99">
        <v>1353.630005</v>
      </c>
      <c r="E3695" s="99">
        <v>1353.630005</v>
      </c>
      <c r="F3695" s="99">
        <v>1353.630005</v>
      </c>
      <c r="G3695" s="99">
        <v>0</v>
      </c>
    </row>
    <row r="3696" spans="1:7" x14ac:dyDescent="0.2">
      <c r="A3696" s="100">
        <v>37488</v>
      </c>
      <c r="B3696" s="99">
        <v>1334.6999510000001</v>
      </c>
      <c r="C3696" s="99">
        <v>1334.6999510000001</v>
      </c>
      <c r="D3696" s="99">
        <v>1334.6999510000001</v>
      </c>
      <c r="E3696" s="99">
        <v>1334.6999510000001</v>
      </c>
      <c r="F3696" s="99">
        <v>1334.6999510000001</v>
      </c>
      <c r="G3696" s="99">
        <v>0</v>
      </c>
    </row>
    <row r="3697" spans="1:7" x14ac:dyDescent="0.2">
      <c r="A3697" s="100">
        <v>37489</v>
      </c>
      <c r="B3697" s="99">
        <v>1351.8199460000001</v>
      </c>
      <c r="C3697" s="99">
        <v>1351.8199460000001</v>
      </c>
      <c r="D3697" s="99">
        <v>1351.8199460000001</v>
      </c>
      <c r="E3697" s="99">
        <v>1351.8199460000001</v>
      </c>
      <c r="F3697" s="99">
        <v>1351.8199460000001</v>
      </c>
      <c r="G3697" s="99">
        <v>0</v>
      </c>
    </row>
    <row r="3698" spans="1:7" x14ac:dyDescent="0.2">
      <c r="A3698" s="100">
        <v>37490</v>
      </c>
      <c r="B3698" s="99">
        <v>1370.849976</v>
      </c>
      <c r="C3698" s="99">
        <v>1370.849976</v>
      </c>
      <c r="D3698" s="99">
        <v>1370.849976</v>
      </c>
      <c r="E3698" s="99">
        <v>1370.849976</v>
      </c>
      <c r="F3698" s="99">
        <v>1370.849976</v>
      </c>
      <c r="G3698" s="99">
        <v>0</v>
      </c>
    </row>
    <row r="3699" spans="1:7" x14ac:dyDescent="0.2">
      <c r="A3699" s="100">
        <v>37491</v>
      </c>
      <c r="B3699" s="99">
        <v>1339.790039</v>
      </c>
      <c r="C3699" s="99">
        <v>1339.790039</v>
      </c>
      <c r="D3699" s="99">
        <v>1339.790039</v>
      </c>
      <c r="E3699" s="99">
        <v>1339.790039</v>
      </c>
      <c r="F3699" s="99">
        <v>1339.790039</v>
      </c>
      <c r="G3699" s="99">
        <v>0</v>
      </c>
    </row>
    <row r="3700" spans="1:7" x14ac:dyDescent="0.2">
      <c r="A3700" s="100">
        <v>37494</v>
      </c>
      <c r="B3700" s="99">
        <v>1349.880005</v>
      </c>
      <c r="C3700" s="99">
        <v>1349.880005</v>
      </c>
      <c r="D3700" s="99">
        <v>1349.880005</v>
      </c>
      <c r="E3700" s="99">
        <v>1349.880005</v>
      </c>
      <c r="F3700" s="99">
        <v>1349.880005</v>
      </c>
      <c r="G3700" s="99">
        <v>0</v>
      </c>
    </row>
    <row r="3701" spans="1:7" x14ac:dyDescent="0.2">
      <c r="A3701" s="100">
        <v>37495</v>
      </c>
      <c r="B3701" s="99">
        <v>1331.1999510000001</v>
      </c>
      <c r="C3701" s="99">
        <v>1331.1999510000001</v>
      </c>
      <c r="D3701" s="99">
        <v>1331.1999510000001</v>
      </c>
      <c r="E3701" s="99">
        <v>1331.1999510000001</v>
      </c>
      <c r="F3701" s="99">
        <v>1331.1999510000001</v>
      </c>
      <c r="G3701" s="99">
        <v>0</v>
      </c>
    </row>
    <row r="3702" spans="1:7" x14ac:dyDescent="0.2">
      <c r="A3702" s="100">
        <v>37496</v>
      </c>
      <c r="B3702" s="99">
        <v>1307.280029</v>
      </c>
      <c r="C3702" s="99">
        <v>1307.280029</v>
      </c>
      <c r="D3702" s="99">
        <v>1307.280029</v>
      </c>
      <c r="E3702" s="99">
        <v>1307.280029</v>
      </c>
      <c r="F3702" s="99">
        <v>1307.280029</v>
      </c>
      <c r="G3702" s="99">
        <v>0</v>
      </c>
    </row>
    <row r="3703" spans="1:7" x14ac:dyDescent="0.2">
      <c r="A3703" s="100">
        <v>37497</v>
      </c>
      <c r="B3703" s="99">
        <v>1307.280029</v>
      </c>
      <c r="C3703" s="99">
        <v>1307.280029</v>
      </c>
      <c r="D3703" s="99">
        <v>1307.280029</v>
      </c>
      <c r="E3703" s="99">
        <v>1307.280029</v>
      </c>
      <c r="F3703" s="99">
        <v>1307.280029</v>
      </c>
      <c r="G3703" s="99">
        <v>0</v>
      </c>
    </row>
    <row r="3704" spans="1:7" x14ac:dyDescent="0.2">
      <c r="A3704" s="100">
        <v>37498</v>
      </c>
      <c r="B3704" s="99">
        <v>1304.8599850000001</v>
      </c>
      <c r="C3704" s="99">
        <v>1304.8599850000001</v>
      </c>
      <c r="D3704" s="99">
        <v>1304.8599850000001</v>
      </c>
      <c r="E3704" s="99">
        <v>1304.8599850000001</v>
      </c>
      <c r="F3704" s="99">
        <v>1304.8599850000001</v>
      </c>
      <c r="G3704" s="99">
        <v>0</v>
      </c>
    </row>
    <row r="3705" spans="1:7" x14ac:dyDescent="0.2">
      <c r="A3705" s="100">
        <v>37502</v>
      </c>
      <c r="B3705" s="99">
        <v>1250.6800539999999</v>
      </c>
      <c r="C3705" s="99">
        <v>1250.6800539999999</v>
      </c>
      <c r="D3705" s="99">
        <v>1250.6800539999999</v>
      </c>
      <c r="E3705" s="99">
        <v>1250.6800539999999</v>
      </c>
      <c r="F3705" s="99">
        <v>1250.6800539999999</v>
      </c>
      <c r="G3705" s="99">
        <v>0</v>
      </c>
    </row>
    <row r="3706" spans="1:7" x14ac:dyDescent="0.2">
      <c r="A3706" s="100">
        <v>37503</v>
      </c>
      <c r="B3706" s="99">
        <v>1273.030029</v>
      </c>
      <c r="C3706" s="99">
        <v>1273.030029</v>
      </c>
      <c r="D3706" s="99">
        <v>1273.030029</v>
      </c>
      <c r="E3706" s="99">
        <v>1273.030029</v>
      </c>
      <c r="F3706" s="99">
        <v>1273.030029</v>
      </c>
      <c r="G3706" s="99">
        <v>0</v>
      </c>
    </row>
    <row r="3707" spans="1:7" x14ac:dyDescent="0.2">
      <c r="A3707" s="100">
        <v>37504</v>
      </c>
      <c r="B3707" s="99">
        <v>1252.7700199999999</v>
      </c>
      <c r="C3707" s="99">
        <v>1252.7700199999999</v>
      </c>
      <c r="D3707" s="99">
        <v>1252.7700199999999</v>
      </c>
      <c r="E3707" s="99">
        <v>1252.7700199999999</v>
      </c>
      <c r="F3707" s="99">
        <v>1252.7700199999999</v>
      </c>
      <c r="G3707" s="99">
        <v>0</v>
      </c>
    </row>
    <row r="3708" spans="1:7" x14ac:dyDescent="0.2">
      <c r="A3708" s="100">
        <v>37505</v>
      </c>
      <c r="B3708" s="99">
        <v>1273.880005</v>
      </c>
      <c r="C3708" s="99">
        <v>1273.880005</v>
      </c>
      <c r="D3708" s="99">
        <v>1273.880005</v>
      </c>
      <c r="E3708" s="99">
        <v>1273.880005</v>
      </c>
      <c r="F3708" s="99">
        <v>1273.880005</v>
      </c>
      <c r="G3708" s="99">
        <v>0</v>
      </c>
    </row>
    <row r="3709" spans="1:7" x14ac:dyDescent="0.2">
      <c r="A3709" s="100">
        <v>37508</v>
      </c>
      <c r="B3709" s="99">
        <v>1286.790039</v>
      </c>
      <c r="C3709" s="99">
        <v>1286.790039</v>
      </c>
      <c r="D3709" s="99">
        <v>1286.790039</v>
      </c>
      <c r="E3709" s="99">
        <v>1286.790039</v>
      </c>
      <c r="F3709" s="99">
        <v>1286.790039</v>
      </c>
      <c r="G3709" s="99">
        <v>0</v>
      </c>
    </row>
    <row r="3710" spans="1:7" x14ac:dyDescent="0.2">
      <c r="A3710" s="100">
        <v>37509</v>
      </c>
      <c r="B3710" s="99">
        <v>1296.2299800000001</v>
      </c>
      <c r="C3710" s="99">
        <v>1296.2299800000001</v>
      </c>
      <c r="D3710" s="99">
        <v>1296.2299800000001</v>
      </c>
      <c r="E3710" s="99">
        <v>1296.2299800000001</v>
      </c>
      <c r="F3710" s="99">
        <v>1296.2299800000001</v>
      </c>
      <c r="G3710" s="99">
        <v>0</v>
      </c>
    </row>
    <row r="3711" spans="1:7" x14ac:dyDescent="0.2">
      <c r="A3711" s="100">
        <v>37510</v>
      </c>
      <c r="B3711" s="99">
        <v>1296.25</v>
      </c>
      <c r="C3711" s="99">
        <v>1296.25</v>
      </c>
      <c r="D3711" s="99">
        <v>1296.25</v>
      </c>
      <c r="E3711" s="99">
        <v>1296.25</v>
      </c>
      <c r="F3711" s="99">
        <v>1296.25</v>
      </c>
      <c r="G3711" s="99">
        <v>0</v>
      </c>
    </row>
    <row r="3712" spans="1:7" x14ac:dyDescent="0.2">
      <c r="A3712" s="100">
        <v>37511</v>
      </c>
      <c r="B3712" s="99">
        <v>1264.420044</v>
      </c>
      <c r="C3712" s="99">
        <v>1264.420044</v>
      </c>
      <c r="D3712" s="99">
        <v>1264.420044</v>
      </c>
      <c r="E3712" s="99">
        <v>1264.420044</v>
      </c>
      <c r="F3712" s="99">
        <v>1264.420044</v>
      </c>
      <c r="G3712" s="99">
        <v>0</v>
      </c>
    </row>
    <row r="3713" spans="1:7" x14ac:dyDescent="0.2">
      <c r="A3713" s="100">
        <v>37512</v>
      </c>
      <c r="B3713" s="99">
        <v>1268.5699460000001</v>
      </c>
      <c r="C3713" s="99">
        <v>1268.5699460000001</v>
      </c>
      <c r="D3713" s="99">
        <v>1268.5699460000001</v>
      </c>
      <c r="E3713" s="99">
        <v>1268.5699460000001</v>
      </c>
      <c r="F3713" s="99">
        <v>1268.5699460000001</v>
      </c>
      <c r="G3713" s="99">
        <v>0</v>
      </c>
    </row>
    <row r="3714" spans="1:7" x14ac:dyDescent="0.2">
      <c r="A3714" s="100">
        <v>37515</v>
      </c>
      <c r="B3714" s="99">
        <v>1270.4499510000001</v>
      </c>
      <c r="C3714" s="99">
        <v>1270.4499510000001</v>
      </c>
      <c r="D3714" s="99">
        <v>1270.4499510000001</v>
      </c>
      <c r="E3714" s="99">
        <v>1270.4499510000001</v>
      </c>
      <c r="F3714" s="99">
        <v>1270.4499510000001</v>
      </c>
      <c r="G3714" s="99">
        <v>0</v>
      </c>
    </row>
    <row r="3715" spans="1:7" x14ac:dyDescent="0.2">
      <c r="A3715" s="100">
        <v>37516</v>
      </c>
      <c r="B3715" s="99">
        <v>1245.3900149999999</v>
      </c>
      <c r="C3715" s="99">
        <v>1245.3900149999999</v>
      </c>
      <c r="D3715" s="99">
        <v>1245.3900149999999</v>
      </c>
      <c r="E3715" s="99">
        <v>1245.3900149999999</v>
      </c>
      <c r="F3715" s="99">
        <v>1245.3900149999999</v>
      </c>
      <c r="G3715" s="99">
        <v>0</v>
      </c>
    </row>
    <row r="3716" spans="1:7" x14ac:dyDescent="0.2">
      <c r="A3716" s="100">
        <v>37517</v>
      </c>
      <c r="B3716" s="99">
        <v>1239.6999510000001</v>
      </c>
      <c r="C3716" s="99">
        <v>1239.6999510000001</v>
      </c>
      <c r="D3716" s="99">
        <v>1239.6999510000001</v>
      </c>
      <c r="E3716" s="99">
        <v>1239.6999510000001</v>
      </c>
      <c r="F3716" s="99">
        <v>1239.6999510000001</v>
      </c>
      <c r="G3716" s="99">
        <v>0</v>
      </c>
    </row>
    <row r="3717" spans="1:7" x14ac:dyDescent="0.2">
      <c r="A3717" s="100">
        <v>37518</v>
      </c>
      <c r="B3717" s="99">
        <v>1202.469971</v>
      </c>
      <c r="C3717" s="99">
        <v>1202.469971</v>
      </c>
      <c r="D3717" s="99">
        <v>1202.469971</v>
      </c>
      <c r="E3717" s="99">
        <v>1202.469971</v>
      </c>
      <c r="F3717" s="99">
        <v>1202.469971</v>
      </c>
      <c r="G3717" s="99">
        <v>0</v>
      </c>
    </row>
    <row r="3718" spans="1:7" x14ac:dyDescent="0.2">
      <c r="A3718" s="100">
        <v>37519</v>
      </c>
      <c r="B3718" s="99">
        <v>1205.420044</v>
      </c>
      <c r="C3718" s="99">
        <v>1205.420044</v>
      </c>
      <c r="D3718" s="99">
        <v>1205.420044</v>
      </c>
      <c r="E3718" s="99">
        <v>1205.420044</v>
      </c>
      <c r="F3718" s="99">
        <v>1205.420044</v>
      </c>
      <c r="G3718" s="99">
        <v>0</v>
      </c>
    </row>
    <row r="3719" spans="1:7" x14ac:dyDescent="0.2">
      <c r="A3719" s="100">
        <v>37522</v>
      </c>
      <c r="B3719" s="99">
        <v>1188.76001</v>
      </c>
      <c r="C3719" s="99">
        <v>1188.76001</v>
      </c>
      <c r="D3719" s="99">
        <v>1188.76001</v>
      </c>
      <c r="E3719" s="99">
        <v>1188.76001</v>
      </c>
      <c r="F3719" s="99">
        <v>1188.76001</v>
      </c>
      <c r="G3719" s="99">
        <v>0</v>
      </c>
    </row>
    <row r="3720" spans="1:7" x14ac:dyDescent="0.2">
      <c r="A3720" s="100">
        <v>37523</v>
      </c>
      <c r="B3720" s="99">
        <v>1168.219971</v>
      </c>
      <c r="C3720" s="99">
        <v>1168.219971</v>
      </c>
      <c r="D3720" s="99">
        <v>1168.219971</v>
      </c>
      <c r="E3720" s="99">
        <v>1168.219971</v>
      </c>
      <c r="F3720" s="99">
        <v>1168.219971</v>
      </c>
      <c r="G3720" s="99">
        <v>0</v>
      </c>
    </row>
    <row r="3721" spans="1:7" x14ac:dyDescent="0.2">
      <c r="A3721" s="100">
        <v>37524</v>
      </c>
      <c r="B3721" s="99">
        <v>1197.5600589999999</v>
      </c>
      <c r="C3721" s="99">
        <v>1197.5600589999999</v>
      </c>
      <c r="D3721" s="99">
        <v>1197.5600589999999</v>
      </c>
      <c r="E3721" s="99">
        <v>1197.5600589999999</v>
      </c>
      <c r="F3721" s="99">
        <v>1197.5600589999999</v>
      </c>
      <c r="G3721" s="99">
        <v>0</v>
      </c>
    </row>
    <row r="3722" spans="1:7" x14ac:dyDescent="0.2">
      <c r="A3722" s="100">
        <v>37525</v>
      </c>
      <c r="B3722" s="99">
        <v>1219.599976</v>
      </c>
      <c r="C3722" s="99">
        <v>1219.599976</v>
      </c>
      <c r="D3722" s="99">
        <v>1219.599976</v>
      </c>
      <c r="E3722" s="99">
        <v>1219.599976</v>
      </c>
      <c r="F3722" s="99">
        <v>1219.599976</v>
      </c>
      <c r="G3722" s="99">
        <v>0</v>
      </c>
    </row>
    <row r="3723" spans="1:7" x14ac:dyDescent="0.2">
      <c r="A3723" s="100">
        <v>37526</v>
      </c>
      <c r="B3723" s="99">
        <v>1180.280029</v>
      </c>
      <c r="C3723" s="99">
        <v>1180.280029</v>
      </c>
      <c r="D3723" s="99">
        <v>1180.280029</v>
      </c>
      <c r="E3723" s="99">
        <v>1180.280029</v>
      </c>
      <c r="F3723" s="99">
        <v>1180.280029</v>
      </c>
      <c r="G3723" s="99">
        <v>0</v>
      </c>
    </row>
    <row r="3724" spans="1:7" x14ac:dyDescent="0.2">
      <c r="A3724" s="100">
        <v>37529</v>
      </c>
      <c r="B3724" s="99">
        <v>1163.040039</v>
      </c>
      <c r="C3724" s="99">
        <v>1163.040039</v>
      </c>
      <c r="D3724" s="99">
        <v>1163.040039</v>
      </c>
      <c r="E3724" s="99">
        <v>1163.040039</v>
      </c>
      <c r="F3724" s="99">
        <v>1163.040039</v>
      </c>
      <c r="G3724" s="99">
        <v>0</v>
      </c>
    </row>
    <row r="3725" spans="1:7" x14ac:dyDescent="0.2">
      <c r="A3725" s="100">
        <v>37530</v>
      </c>
      <c r="B3725" s="99">
        <v>1209.589966</v>
      </c>
      <c r="C3725" s="99">
        <v>1209.589966</v>
      </c>
      <c r="D3725" s="99">
        <v>1209.589966</v>
      </c>
      <c r="E3725" s="99">
        <v>1209.589966</v>
      </c>
      <c r="F3725" s="99">
        <v>1209.589966</v>
      </c>
      <c r="G3725" s="99">
        <v>0</v>
      </c>
    </row>
    <row r="3726" spans="1:7" x14ac:dyDescent="0.2">
      <c r="A3726" s="100">
        <v>37531</v>
      </c>
      <c r="B3726" s="99">
        <v>1181.3199460000001</v>
      </c>
      <c r="C3726" s="99">
        <v>1181.3199460000001</v>
      </c>
      <c r="D3726" s="99">
        <v>1181.3199460000001</v>
      </c>
      <c r="E3726" s="99">
        <v>1181.3199460000001</v>
      </c>
      <c r="F3726" s="99">
        <v>1181.3199460000001</v>
      </c>
      <c r="G3726" s="99">
        <v>0</v>
      </c>
    </row>
    <row r="3727" spans="1:7" x14ac:dyDescent="0.2">
      <c r="A3727" s="100">
        <v>37532</v>
      </c>
      <c r="B3727" s="99">
        <v>1168.5699460000001</v>
      </c>
      <c r="C3727" s="99">
        <v>1168.5699460000001</v>
      </c>
      <c r="D3727" s="99">
        <v>1168.5699460000001</v>
      </c>
      <c r="E3727" s="99">
        <v>1168.5699460000001</v>
      </c>
      <c r="F3727" s="99">
        <v>1168.5699460000001</v>
      </c>
      <c r="G3727" s="99">
        <v>0</v>
      </c>
    </row>
    <row r="3728" spans="1:7" x14ac:dyDescent="0.2">
      <c r="A3728" s="100">
        <v>37533</v>
      </c>
      <c r="B3728" s="99">
        <v>1142.3599850000001</v>
      </c>
      <c r="C3728" s="99">
        <v>1142.3599850000001</v>
      </c>
      <c r="D3728" s="99">
        <v>1142.3599850000001</v>
      </c>
      <c r="E3728" s="99">
        <v>1142.3599850000001</v>
      </c>
      <c r="F3728" s="99">
        <v>1142.3599850000001</v>
      </c>
      <c r="G3728" s="99">
        <v>0</v>
      </c>
    </row>
    <row r="3729" spans="1:7" x14ac:dyDescent="0.2">
      <c r="A3729" s="100">
        <v>37536</v>
      </c>
      <c r="B3729" s="99">
        <v>1120.5200199999999</v>
      </c>
      <c r="C3729" s="99">
        <v>1120.5200199999999</v>
      </c>
      <c r="D3729" s="99">
        <v>1120.5200199999999</v>
      </c>
      <c r="E3729" s="99">
        <v>1120.5200199999999</v>
      </c>
      <c r="F3729" s="99">
        <v>1120.5200199999999</v>
      </c>
      <c r="G3729" s="99">
        <v>0</v>
      </c>
    </row>
    <row r="3730" spans="1:7" x14ac:dyDescent="0.2">
      <c r="A3730" s="100">
        <v>37537</v>
      </c>
      <c r="B3730" s="99">
        <v>1139.900024</v>
      </c>
      <c r="C3730" s="99">
        <v>1139.900024</v>
      </c>
      <c r="D3730" s="99">
        <v>1139.900024</v>
      </c>
      <c r="E3730" s="99">
        <v>1139.900024</v>
      </c>
      <c r="F3730" s="99">
        <v>1139.900024</v>
      </c>
      <c r="G3730" s="99">
        <v>0</v>
      </c>
    </row>
    <row r="3731" spans="1:7" x14ac:dyDescent="0.2">
      <c r="A3731" s="100">
        <v>37538</v>
      </c>
      <c r="B3731" s="99">
        <v>1108.910034</v>
      </c>
      <c r="C3731" s="99">
        <v>1108.910034</v>
      </c>
      <c r="D3731" s="99">
        <v>1108.910034</v>
      </c>
      <c r="E3731" s="99">
        <v>1108.910034</v>
      </c>
      <c r="F3731" s="99">
        <v>1108.910034</v>
      </c>
      <c r="G3731" s="99">
        <v>0</v>
      </c>
    </row>
    <row r="3732" spans="1:7" x14ac:dyDescent="0.2">
      <c r="A3732" s="100">
        <v>37539</v>
      </c>
      <c r="B3732" s="99">
        <v>1147.8000489999999</v>
      </c>
      <c r="C3732" s="99">
        <v>1147.8000489999999</v>
      </c>
      <c r="D3732" s="99">
        <v>1147.8000489999999</v>
      </c>
      <c r="E3732" s="99">
        <v>1147.8000489999999</v>
      </c>
      <c r="F3732" s="99">
        <v>1147.8000489999999</v>
      </c>
      <c r="G3732" s="99">
        <v>0</v>
      </c>
    </row>
    <row r="3733" spans="1:7" x14ac:dyDescent="0.2">
      <c r="A3733" s="100">
        <v>37540</v>
      </c>
      <c r="B3733" s="99">
        <v>1192.630005</v>
      </c>
      <c r="C3733" s="99">
        <v>1192.630005</v>
      </c>
      <c r="D3733" s="99">
        <v>1192.630005</v>
      </c>
      <c r="E3733" s="99">
        <v>1192.630005</v>
      </c>
      <c r="F3733" s="99">
        <v>1192.630005</v>
      </c>
      <c r="G3733" s="99">
        <v>0</v>
      </c>
    </row>
    <row r="3734" spans="1:7" x14ac:dyDescent="0.2">
      <c r="A3734" s="100">
        <v>37543</v>
      </c>
      <c r="B3734" s="99">
        <v>1201.369995</v>
      </c>
      <c r="C3734" s="99">
        <v>1201.369995</v>
      </c>
      <c r="D3734" s="99">
        <v>1201.369995</v>
      </c>
      <c r="E3734" s="99">
        <v>1201.369995</v>
      </c>
      <c r="F3734" s="99">
        <v>1201.369995</v>
      </c>
      <c r="G3734" s="99">
        <v>0</v>
      </c>
    </row>
    <row r="3735" spans="1:7" x14ac:dyDescent="0.2">
      <c r="A3735" s="100">
        <v>37544</v>
      </c>
      <c r="B3735" s="99">
        <v>1258.23999</v>
      </c>
      <c r="C3735" s="99">
        <v>1258.23999</v>
      </c>
      <c r="D3735" s="99">
        <v>1258.23999</v>
      </c>
      <c r="E3735" s="99">
        <v>1258.23999</v>
      </c>
      <c r="F3735" s="99">
        <v>1258.23999</v>
      </c>
      <c r="G3735" s="99">
        <v>0</v>
      </c>
    </row>
    <row r="3736" spans="1:7" x14ac:dyDescent="0.2">
      <c r="A3736" s="100">
        <v>37545</v>
      </c>
      <c r="B3736" s="99">
        <v>1228.01001</v>
      </c>
      <c r="C3736" s="99">
        <v>1228.01001</v>
      </c>
      <c r="D3736" s="99">
        <v>1228.01001</v>
      </c>
      <c r="E3736" s="99">
        <v>1228.01001</v>
      </c>
      <c r="F3736" s="99">
        <v>1228.01001</v>
      </c>
      <c r="G3736" s="99">
        <v>0</v>
      </c>
    </row>
    <row r="3737" spans="1:7" x14ac:dyDescent="0.2">
      <c r="A3737" s="100">
        <v>37546</v>
      </c>
      <c r="B3737" s="99">
        <v>1255.420044</v>
      </c>
      <c r="C3737" s="99">
        <v>1255.420044</v>
      </c>
      <c r="D3737" s="99">
        <v>1255.420044</v>
      </c>
      <c r="E3737" s="99">
        <v>1255.420044</v>
      </c>
      <c r="F3737" s="99">
        <v>1255.420044</v>
      </c>
      <c r="G3737" s="99">
        <v>0</v>
      </c>
    </row>
    <row r="3738" spans="1:7" x14ac:dyDescent="0.2">
      <c r="A3738" s="100">
        <v>37547</v>
      </c>
      <c r="B3738" s="99">
        <v>1262.839966</v>
      </c>
      <c r="C3738" s="99">
        <v>1262.839966</v>
      </c>
      <c r="D3738" s="99">
        <v>1262.839966</v>
      </c>
      <c r="E3738" s="99">
        <v>1262.839966</v>
      </c>
      <c r="F3738" s="99">
        <v>1262.839966</v>
      </c>
      <c r="G3738" s="99">
        <v>0</v>
      </c>
    </row>
    <row r="3739" spans="1:7" x14ac:dyDescent="0.2">
      <c r="A3739" s="100">
        <v>37550</v>
      </c>
      <c r="B3739" s="99">
        <v>1284.7299800000001</v>
      </c>
      <c r="C3739" s="99">
        <v>1284.7299800000001</v>
      </c>
      <c r="D3739" s="99">
        <v>1284.7299800000001</v>
      </c>
      <c r="E3739" s="99">
        <v>1284.7299800000001</v>
      </c>
      <c r="F3739" s="99">
        <v>1284.7299800000001</v>
      </c>
      <c r="G3739" s="99">
        <v>0</v>
      </c>
    </row>
    <row r="3740" spans="1:7" x14ac:dyDescent="0.2">
      <c r="A3740" s="100">
        <v>37551</v>
      </c>
      <c r="B3740" s="99">
        <v>1271.079956</v>
      </c>
      <c r="C3740" s="99">
        <v>1271.079956</v>
      </c>
      <c r="D3740" s="99">
        <v>1271.079956</v>
      </c>
      <c r="E3740" s="99">
        <v>1271.079956</v>
      </c>
      <c r="F3740" s="99">
        <v>1271.079956</v>
      </c>
      <c r="G3740" s="99">
        <v>0</v>
      </c>
    </row>
    <row r="3741" spans="1:7" x14ac:dyDescent="0.2">
      <c r="A3741" s="100">
        <v>37552</v>
      </c>
      <c r="B3741" s="99">
        <v>1279.630005</v>
      </c>
      <c r="C3741" s="99">
        <v>1279.630005</v>
      </c>
      <c r="D3741" s="99">
        <v>1279.630005</v>
      </c>
      <c r="E3741" s="99">
        <v>1279.630005</v>
      </c>
      <c r="F3741" s="99">
        <v>1279.630005</v>
      </c>
      <c r="G3741" s="99">
        <v>0</v>
      </c>
    </row>
    <row r="3742" spans="1:7" x14ac:dyDescent="0.2">
      <c r="A3742" s="100">
        <v>37553</v>
      </c>
      <c r="B3742" s="99">
        <v>1260.170044</v>
      </c>
      <c r="C3742" s="99">
        <v>1260.170044</v>
      </c>
      <c r="D3742" s="99">
        <v>1260.170044</v>
      </c>
      <c r="E3742" s="99">
        <v>1260.170044</v>
      </c>
      <c r="F3742" s="99">
        <v>1260.170044</v>
      </c>
      <c r="G3742" s="99">
        <v>0</v>
      </c>
    </row>
    <row r="3743" spans="1:7" x14ac:dyDescent="0.2">
      <c r="A3743" s="100">
        <v>37554</v>
      </c>
      <c r="B3743" s="99">
        <v>1281.8100589999999</v>
      </c>
      <c r="C3743" s="99">
        <v>1281.8100589999999</v>
      </c>
      <c r="D3743" s="99">
        <v>1281.8100589999999</v>
      </c>
      <c r="E3743" s="99">
        <v>1281.8100589999999</v>
      </c>
      <c r="F3743" s="99">
        <v>1281.8100589999999</v>
      </c>
      <c r="G3743" s="99">
        <v>0</v>
      </c>
    </row>
    <row r="3744" spans="1:7" x14ac:dyDescent="0.2">
      <c r="A3744" s="100">
        <v>37557</v>
      </c>
      <c r="B3744" s="99">
        <v>1271.1999510000001</v>
      </c>
      <c r="C3744" s="99">
        <v>1271.1999510000001</v>
      </c>
      <c r="D3744" s="99">
        <v>1271.1999510000001</v>
      </c>
      <c r="E3744" s="99">
        <v>1271.1999510000001</v>
      </c>
      <c r="F3744" s="99">
        <v>1271.1999510000001</v>
      </c>
      <c r="G3744" s="99">
        <v>0</v>
      </c>
    </row>
    <row r="3745" spans="1:7" x14ac:dyDescent="0.2">
      <c r="A3745" s="100">
        <v>37558</v>
      </c>
      <c r="B3745" s="99">
        <v>1259.790039</v>
      </c>
      <c r="C3745" s="99">
        <v>1259.790039</v>
      </c>
      <c r="D3745" s="99">
        <v>1259.790039</v>
      </c>
      <c r="E3745" s="99">
        <v>1259.790039</v>
      </c>
      <c r="F3745" s="99">
        <v>1259.790039</v>
      </c>
      <c r="G3745" s="99">
        <v>0</v>
      </c>
    </row>
    <row r="3746" spans="1:7" x14ac:dyDescent="0.2">
      <c r="A3746" s="100">
        <v>37559</v>
      </c>
      <c r="B3746" s="99">
        <v>1272.25</v>
      </c>
      <c r="C3746" s="99">
        <v>1272.25</v>
      </c>
      <c r="D3746" s="99">
        <v>1272.25</v>
      </c>
      <c r="E3746" s="99">
        <v>1272.25</v>
      </c>
      <c r="F3746" s="99">
        <v>1272.25</v>
      </c>
      <c r="G3746" s="99">
        <v>0</v>
      </c>
    </row>
    <row r="3747" spans="1:7" x14ac:dyDescent="0.2">
      <c r="A3747" s="100">
        <v>37560</v>
      </c>
      <c r="B3747" s="99">
        <v>1265.410034</v>
      </c>
      <c r="C3747" s="99">
        <v>1265.410034</v>
      </c>
      <c r="D3747" s="99">
        <v>1265.410034</v>
      </c>
      <c r="E3747" s="99">
        <v>1265.410034</v>
      </c>
      <c r="F3747" s="99">
        <v>1265.410034</v>
      </c>
      <c r="G3747" s="99">
        <v>0</v>
      </c>
    </row>
    <row r="3748" spans="1:7" x14ac:dyDescent="0.2">
      <c r="A3748" s="100">
        <v>37561</v>
      </c>
      <c r="B3748" s="99">
        <v>1287.130005</v>
      </c>
      <c r="C3748" s="99">
        <v>1287.130005</v>
      </c>
      <c r="D3748" s="99">
        <v>1287.130005</v>
      </c>
      <c r="E3748" s="99">
        <v>1287.130005</v>
      </c>
      <c r="F3748" s="99">
        <v>1287.130005</v>
      </c>
      <c r="G3748" s="99">
        <v>0</v>
      </c>
    </row>
    <row r="3749" spans="1:7" x14ac:dyDescent="0.2">
      <c r="A3749" s="100">
        <v>37564</v>
      </c>
      <c r="B3749" s="99">
        <v>1297.6899410000001</v>
      </c>
      <c r="C3749" s="99">
        <v>1297.6899410000001</v>
      </c>
      <c r="D3749" s="99">
        <v>1297.6899410000001</v>
      </c>
      <c r="E3749" s="99">
        <v>1297.6899410000001</v>
      </c>
      <c r="F3749" s="99">
        <v>1297.6899410000001</v>
      </c>
      <c r="G3749" s="99">
        <v>0</v>
      </c>
    </row>
    <row r="3750" spans="1:7" x14ac:dyDescent="0.2">
      <c r="A3750" s="100">
        <v>37565</v>
      </c>
      <c r="B3750" s="99">
        <v>1307.8000489999999</v>
      </c>
      <c r="C3750" s="99">
        <v>1307.8000489999999</v>
      </c>
      <c r="D3750" s="99">
        <v>1307.8000489999999</v>
      </c>
      <c r="E3750" s="99">
        <v>1307.8000489999999</v>
      </c>
      <c r="F3750" s="99">
        <v>1307.8000489999999</v>
      </c>
      <c r="G3750" s="99">
        <v>0</v>
      </c>
    </row>
    <row r="3751" spans="1:7" x14ac:dyDescent="0.2">
      <c r="A3751" s="100">
        <v>37566</v>
      </c>
      <c r="B3751" s="99">
        <v>1320.040039</v>
      </c>
      <c r="C3751" s="99">
        <v>1320.040039</v>
      </c>
      <c r="D3751" s="99">
        <v>1320.040039</v>
      </c>
      <c r="E3751" s="99">
        <v>1320.040039</v>
      </c>
      <c r="F3751" s="99">
        <v>1320.040039</v>
      </c>
      <c r="G3751" s="99">
        <v>0</v>
      </c>
    </row>
    <row r="3752" spans="1:7" x14ac:dyDescent="0.2">
      <c r="A3752" s="100">
        <v>37567</v>
      </c>
      <c r="B3752" s="99">
        <v>1290.150024</v>
      </c>
      <c r="C3752" s="99">
        <v>1290.150024</v>
      </c>
      <c r="D3752" s="99">
        <v>1290.150024</v>
      </c>
      <c r="E3752" s="99">
        <v>1290.150024</v>
      </c>
      <c r="F3752" s="99">
        <v>1290.150024</v>
      </c>
      <c r="G3752" s="99">
        <v>0</v>
      </c>
    </row>
    <row r="3753" spans="1:7" x14ac:dyDescent="0.2">
      <c r="A3753" s="100">
        <v>37568</v>
      </c>
      <c r="B3753" s="99">
        <v>1278.9399410000001</v>
      </c>
      <c r="C3753" s="99">
        <v>1278.9399410000001</v>
      </c>
      <c r="D3753" s="99">
        <v>1278.9399410000001</v>
      </c>
      <c r="E3753" s="99">
        <v>1278.9399410000001</v>
      </c>
      <c r="F3753" s="99">
        <v>1278.9399410000001</v>
      </c>
      <c r="G3753" s="99">
        <v>0</v>
      </c>
    </row>
    <row r="3754" spans="1:7" x14ac:dyDescent="0.2">
      <c r="A3754" s="100">
        <v>37571</v>
      </c>
      <c r="B3754" s="99">
        <v>1252.420044</v>
      </c>
      <c r="C3754" s="99">
        <v>1252.420044</v>
      </c>
      <c r="D3754" s="99">
        <v>1252.420044</v>
      </c>
      <c r="E3754" s="99">
        <v>1252.420044</v>
      </c>
      <c r="F3754" s="99">
        <v>1252.420044</v>
      </c>
      <c r="G3754" s="99">
        <v>0</v>
      </c>
    </row>
    <row r="3755" spans="1:7" x14ac:dyDescent="0.2">
      <c r="A3755" s="100">
        <v>37572</v>
      </c>
      <c r="B3755" s="99">
        <v>1262.1400149999999</v>
      </c>
      <c r="C3755" s="99">
        <v>1262.1400149999999</v>
      </c>
      <c r="D3755" s="99">
        <v>1262.1400149999999</v>
      </c>
      <c r="E3755" s="99">
        <v>1262.1400149999999</v>
      </c>
      <c r="F3755" s="99">
        <v>1262.1400149999999</v>
      </c>
      <c r="G3755" s="99">
        <v>0</v>
      </c>
    </row>
    <row r="3756" spans="1:7" x14ac:dyDescent="0.2">
      <c r="A3756" s="100">
        <v>37573</v>
      </c>
      <c r="B3756" s="99">
        <v>1261.969971</v>
      </c>
      <c r="C3756" s="99">
        <v>1261.969971</v>
      </c>
      <c r="D3756" s="99">
        <v>1261.969971</v>
      </c>
      <c r="E3756" s="99">
        <v>1261.969971</v>
      </c>
      <c r="F3756" s="99">
        <v>1261.969971</v>
      </c>
      <c r="G3756" s="99">
        <v>0</v>
      </c>
    </row>
    <row r="3757" spans="1:7" x14ac:dyDescent="0.2">
      <c r="A3757" s="100">
        <v>37574</v>
      </c>
      <c r="B3757" s="99">
        <v>1293.209961</v>
      </c>
      <c r="C3757" s="99">
        <v>1293.209961</v>
      </c>
      <c r="D3757" s="99">
        <v>1293.209961</v>
      </c>
      <c r="E3757" s="99">
        <v>1293.209961</v>
      </c>
      <c r="F3757" s="99">
        <v>1293.209961</v>
      </c>
      <c r="G3757" s="99">
        <v>0</v>
      </c>
    </row>
    <row r="3758" spans="1:7" x14ac:dyDescent="0.2">
      <c r="A3758" s="100">
        <v>37575</v>
      </c>
      <c r="B3758" s="99">
        <v>1301.280029</v>
      </c>
      <c r="C3758" s="99">
        <v>1301.280029</v>
      </c>
      <c r="D3758" s="99">
        <v>1301.280029</v>
      </c>
      <c r="E3758" s="99">
        <v>1301.280029</v>
      </c>
      <c r="F3758" s="99">
        <v>1301.280029</v>
      </c>
      <c r="G3758" s="99">
        <v>0</v>
      </c>
    </row>
    <row r="3759" spans="1:7" x14ac:dyDescent="0.2">
      <c r="A3759" s="100">
        <v>37578</v>
      </c>
      <c r="B3759" s="99">
        <v>1287.790039</v>
      </c>
      <c r="C3759" s="99">
        <v>1287.790039</v>
      </c>
      <c r="D3759" s="99">
        <v>1287.790039</v>
      </c>
      <c r="E3759" s="99">
        <v>1287.790039</v>
      </c>
      <c r="F3759" s="99">
        <v>1287.790039</v>
      </c>
      <c r="G3759" s="99">
        <v>0</v>
      </c>
    </row>
    <row r="3760" spans="1:7" x14ac:dyDescent="0.2">
      <c r="A3760" s="100">
        <v>37579</v>
      </c>
      <c r="B3760" s="99">
        <v>1282.6099850000001</v>
      </c>
      <c r="C3760" s="99">
        <v>1282.6099850000001</v>
      </c>
      <c r="D3760" s="99">
        <v>1282.6099850000001</v>
      </c>
      <c r="E3760" s="99">
        <v>1282.6099850000001</v>
      </c>
      <c r="F3760" s="99">
        <v>1282.6099850000001</v>
      </c>
      <c r="G3760" s="99">
        <v>0</v>
      </c>
    </row>
    <row r="3761" spans="1:7" x14ac:dyDescent="0.2">
      <c r="A3761" s="100">
        <v>37580</v>
      </c>
      <c r="B3761" s="99">
        <v>1307.6099850000001</v>
      </c>
      <c r="C3761" s="99">
        <v>1307.6099850000001</v>
      </c>
      <c r="D3761" s="99">
        <v>1307.6099850000001</v>
      </c>
      <c r="E3761" s="99">
        <v>1307.6099850000001</v>
      </c>
      <c r="F3761" s="99">
        <v>1307.6099850000001</v>
      </c>
      <c r="G3761" s="99">
        <v>0</v>
      </c>
    </row>
    <row r="3762" spans="1:7" x14ac:dyDescent="0.2">
      <c r="A3762" s="100">
        <v>37581</v>
      </c>
      <c r="B3762" s="99">
        <v>1335.75</v>
      </c>
      <c r="C3762" s="99">
        <v>1335.75</v>
      </c>
      <c r="D3762" s="99">
        <v>1335.75</v>
      </c>
      <c r="E3762" s="99">
        <v>1335.75</v>
      </c>
      <c r="F3762" s="99">
        <v>1335.75</v>
      </c>
      <c r="G3762" s="99">
        <v>0</v>
      </c>
    </row>
    <row r="3763" spans="1:7" x14ac:dyDescent="0.2">
      <c r="A3763" s="100">
        <v>37582</v>
      </c>
      <c r="B3763" s="99">
        <v>1331.170044</v>
      </c>
      <c r="C3763" s="99">
        <v>1331.170044</v>
      </c>
      <c r="D3763" s="99">
        <v>1331.170044</v>
      </c>
      <c r="E3763" s="99">
        <v>1331.170044</v>
      </c>
      <c r="F3763" s="99">
        <v>1331.170044</v>
      </c>
      <c r="G3763" s="99">
        <v>0</v>
      </c>
    </row>
    <row r="3764" spans="1:7" x14ac:dyDescent="0.2">
      <c r="A3764" s="100">
        <v>37585</v>
      </c>
      <c r="B3764" s="99">
        <v>1334.5200199999999</v>
      </c>
      <c r="C3764" s="99">
        <v>1334.5200199999999</v>
      </c>
      <c r="D3764" s="99">
        <v>1334.5200199999999</v>
      </c>
      <c r="E3764" s="99">
        <v>1334.5200199999999</v>
      </c>
      <c r="F3764" s="99">
        <v>1334.5200199999999</v>
      </c>
      <c r="G3764" s="99">
        <v>0</v>
      </c>
    </row>
    <row r="3765" spans="1:7" x14ac:dyDescent="0.2">
      <c r="A3765" s="100">
        <v>37586</v>
      </c>
      <c r="B3765" s="99">
        <v>1306.790039</v>
      </c>
      <c r="C3765" s="99">
        <v>1306.790039</v>
      </c>
      <c r="D3765" s="99">
        <v>1306.790039</v>
      </c>
      <c r="E3765" s="99">
        <v>1306.790039</v>
      </c>
      <c r="F3765" s="99">
        <v>1306.790039</v>
      </c>
      <c r="G3765" s="99">
        <v>0</v>
      </c>
    </row>
    <row r="3766" spans="1:7" x14ac:dyDescent="0.2">
      <c r="A3766" s="100">
        <v>37587</v>
      </c>
      <c r="B3766" s="99">
        <v>1343.469971</v>
      </c>
      <c r="C3766" s="99">
        <v>1343.469971</v>
      </c>
      <c r="D3766" s="99">
        <v>1343.469971</v>
      </c>
      <c r="E3766" s="99">
        <v>1343.469971</v>
      </c>
      <c r="F3766" s="99">
        <v>1343.469971</v>
      </c>
      <c r="G3766" s="99">
        <v>0</v>
      </c>
    </row>
    <row r="3767" spans="1:7" x14ac:dyDescent="0.2">
      <c r="A3767" s="100">
        <v>37589</v>
      </c>
      <c r="B3767" s="99">
        <v>1339.8900149999999</v>
      </c>
      <c r="C3767" s="99">
        <v>1339.8900149999999</v>
      </c>
      <c r="D3767" s="99">
        <v>1339.8900149999999</v>
      </c>
      <c r="E3767" s="99">
        <v>1339.8900149999999</v>
      </c>
      <c r="F3767" s="99">
        <v>1339.8900149999999</v>
      </c>
      <c r="G3767" s="99">
        <v>0</v>
      </c>
    </row>
    <row r="3768" spans="1:7" x14ac:dyDescent="0.2">
      <c r="A3768" s="100">
        <v>37592</v>
      </c>
      <c r="B3768" s="99">
        <v>1337.349976</v>
      </c>
      <c r="C3768" s="99">
        <v>1337.349976</v>
      </c>
      <c r="D3768" s="99">
        <v>1337.349976</v>
      </c>
      <c r="E3768" s="99">
        <v>1337.349976</v>
      </c>
      <c r="F3768" s="99">
        <v>1337.349976</v>
      </c>
      <c r="G3768" s="99">
        <v>0</v>
      </c>
    </row>
    <row r="3769" spans="1:7" x14ac:dyDescent="0.2">
      <c r="A3769" s="100">
        <v>37593</v>
      </c>
      <c r="B3769" s="99">
        <v>1317.650024</v>
      </c>
      <c r="C3769" s="99">
        <v>1317.650024</v>
      </c>
      <c r="D3769" s="99">
        <v>1317.650024</v>
      </c>
      <c r="E3769" s="99">
        <v>1317.650024</v>
      </c>
      <c r="F3769" s="99">
        <v>1317.650024</v>
      </c>
      <c r="G3769" s="99">
        <v>0</v>
      </c>
    </row>
    <row r="3770" spans="1:7" x14ac:dyDescent="0.2">
      <c r="A3770" s="100">
        <v>37594</v>
      </c>
      <c r="B3770" s="99">
        <v>1313.540039</v>
      </c>
      <c r="C3770" s="99">
        <v>1313.540039</v>
      </c>
      <c r="D3770" s="99">
        <v>1313.540039</v>
      </c>
      <c r="E3770" s="99">
        <v>1313.540039</v>
      </c>
      <c r="F3770" s="99">
        <v>1313.540039</v>
      </c>
      <c r="G3770" s="99">
        <v>0</v>
      </c>
    </row>
    <row r="3771" spans="1:7" x14ac:dyDescent="0.2">
      <c r="A3771" s="100">
        <v>37595</v>
      </c>
      <c r="B3771" s="99">
        <v>1297.8000489999999</v>
      </c>
      <c r="C3771" s="99">
        <v>1297.8000489999999</v>
      </c>
      <c r="D3771" s="99">
        <v>1297.8000489999999</v>
      </c>
      <c r="E3771" s="99">
        <v>1297.8000489999999</v>
      </c>
      <c r="F3771" s="99">
        <v>1297.8000489999999</v>
      </c>
      <c r="G3771" s="99">
        <v>0</v>
      </c>
    </row>
    <row r="3772" spans="1:7" x14ac:dyDescent="0.2">
      <c r="A3772" s="100">
        <v>37596</v>
      </c>
      <c r="B3772" s="99">
        <v>1305.98999</v>
      </c>
      <c r="C3772" s="99">
        <v>1305.98999</v>
      </c>
      <c r="D3772" s="99">
        <v>1305.98999</v>
      </c>
      <c r="E3772" s="99">
        <v>1305.98999</v>
      </c>
      <c r="F3772" s="99">
        <v>1305.98999</v>
      </c>
      <c r="G3772" s="99">
        <v>0</v>
      </c>
    </row>
    <row r="3773" spans="1:7" x14ac:dyDescent="0.2">
      <c r="A3773" s="100">
        <v>37599</v>
      </c>
      <c r="B3773" s="99">
        <v>1277.0500489999999</v>
      </c>
      <c r="C3773" s="99">
        <v>1277.0500489999999</v>
      </c>
      <c r="D3773" s="99">
        <v>1277.0500489999999</v>
      </c>
      <c r="E3773" s="99">
        <v>1277.0500489999999</v>
      </c>
      <c r="F3773" s="99">
        <v>1277.0500489999999</v>
      </c>
      <c r="G3773" s="99">
        <v>0</v>
      </c>
    </row>
    <row r="3774" spans="1:7" x14ac:dyDescent="0.2">
      <c r="A3774" s="100">
        <v>37600</v>
      </c>
      <c r="B3774" s="99">
        <v>1294.910034</v>
      </c>
      <c r="C3774" s="99">
        <v>1294.910034</v>
      </c>
      <c r="D3774" s="99">
        <v>1294.910034</v>
      </c>
      <c r="E3774" s="99">
        <v>1294.910034</v>
      </c>
      <c r="F3774" s="99">
        <v>1294.910034</v>
      </c>
      <c r="G3774" s="99">
        <v>0</v>
      </c>
    </row>
    <row r="3775" spans="1:7" x14ac:dyDescent="0.2">
      <c r="A3775" s="100">
        <v>37601</v>
      </c>
      <c r="B3775" s="99">
        <v>1295.910034</v>
      </c>
      <c r="C3775" s="99">
        <v>1295.910034</v>
      </c>
      <c r="D3775" s="99">
        <v>1295.910034</v>
      </c>
      <c r="E3775" s="99">
        <v>1295.910034</v>
      </c>
      <c r="F3775" s="99">
        <v>1295.910034</v>
      </c>
      <c r="G3775" s="99">
        <v>0</v>
      </c>
    </row>
    <row r="3776" spans="1:7" x14ac:dyDescent="0.2">
      <c r="A3776" s="100">
        <v>37602</v>
      </c>
      <c r="B3776" s="99">
        <v>1291.160034</v>
      </c>
      <c r="C3776" s="99">
        <v>1291.160034</v>
      </c>
      <c r="D3776" s="99">
        <v>1291.160034</v>
      </c>
      <c r="E3776" s="99">
        <v>1291.160034</v>
      </c>
      <c r="F3776" s="99">
        <v>1291.160034</v>
      </c>
      <c r="G3776" s="99">
        <v>0</v>
      </c>
    </row>
    <row r="3777" spans="1:7" x14ac:dyDescent="0.2">
      <c r="A3777" s="100">
        <v>37603</v>
      </c>
      <c r="B3777" s="99">
        <v>1273.829956</v>
      </c>
      <c r="C3777" s="99">
        <v>1273.829956</v>
      </c>
      <c r="D3777" s="99">
        <v>1273.829956</v>
      </c>
      <c r="E3777" s="99">
        <v>1273.829956</v>
      </c>
      <c r="F3777" s="99">
        <v>1273.829956</v>
      </c>
      <c r="G3777" s="99">
        <v>0</v>
      </c>
    </row>
    <row r="3778" spans="1:7" x14ac:dyDescent="0.2">
      <c r="A3778" s="100">
        <v>37606</v>
      </c>
      <c r="B3778" s="99">
        <v>1303.849976</v>
      </c>
      <c r="C3778" s="99">
        <v>1303.849976</v>
      </c>
      <c r="D3778" s="99">
        <v>1303.849976</v>
      </c>
      <c r="E3778" s="99">
        <v>1303.849976</v>
      </c>
      <c r="F3778" s="99">
        <v>1303.849976</v>
      </c>
      <c r="G3778" s="99">
        <v>0</v>
      </c>
    </row>
    <row r="3779" spans="1:7" x14ac:dyDescent="0.2">
      <c r="A3779" s="100">
        <v>37607</v>
      </c>
      <c r="B3779" s="99">
        <v>1293.26001</v>
      </c>
      <c r="C3779" s="99">
        <v>1293.26001</v>
      </c>
      <c r="D3779" s="99">
        <v>1293.26001</v>
      </c>
      <c r="E3779" s="99">
        <v>1293.26001</v>
      </c>
      <c r="F3779" s="99">
        <v>1293.26001</v>
      </c>
      <c r="G3779" s="99">
        <v>0</v>
      </c>
    </row>
    <row r="3780" spans="1:7" x14ac:dyDescent="0.2">
      <c r="A3780" s="100">
        <v>37608</v>
      </c>
      <c r="B3780" s="99">
        <v>1276.3599850000001</v>
      </c>
      <c r="C3780" s="99">
        <v>1276.3599850000001</v>
      </c>
      <c r="D3780" s="99">
        <v>1276.3599850000001</v>
      </c>
      <c r="E3780" s="99">
        <v>1276.3599850000001</v>
      </c>
      <c r="F3780" s="99">
        <v>1276.3599850000001</v>
      </c>
      <c r="G3780" s="99">
        <v>0</v>
      </c>
    </row>
    <row r="3781" spans="1:7" x14ac:dyDescent="0.2">
      <c r="A3781" s="100">
        <v>37609</v>
      </c>
      <c r="B3781" s="99">
        <v>1266.790039</v>
      </c>
      <c r="C3781" s="99">
        <v>1266.790039</v>
      </c>
      <c r="D3781" s="99">
        <v>1266.790039</v>
      </c>
      <c r="E3781" s="99">
        <v>1266.790039</v>
      </c>
      <c r="F3781" s="99">
        <v>1266.790039</v>
      </c>
      <c r="G3781" s="99">
        <v>0</v>
      </c>
    </row>
    <row r="3782" spans="1:7" x14ac:dyDescent="0.2">
      <c r="A3782" s="100">
        <v>37610</v>
      </c>
      <c r="B3782" s="99">
        <v>1283.26001</v>
      </c>
      <c r="C3782" s="99">
        <v>1283.26001</v>
      </c>
      <c r="D3782" s="99">
        <v>1283.26001</v>
      </c>
      <c r="E3782" s="99">
        <v>1283.26001</v>
      </c>
      <c r="F3782" s="99">
        <v>1283.26001</v>
      </c>
      <c r="G3782" s="99">
        <v>0</v>
      </c>
    </row>
    <row r="3783" spans="1:7" x14ac:dyDescent="0.2">
      <c r="A3783" s="100">
        <v>37613</v>
      </c>
      <c r="B3783" s="99">
        <v>1285.599976</v>
      </c>
      <c r="C3783" s="99">
        <v>1285.599976</v>
      </c>
      <c r="D3783" s="99">
        <v>1285.599976</v>
      </c>
      <c r="E3783" s="99">
        <v>1285.599976</v>
      </c>
      <c r="F3783" s="99">
        <v>1285.599976</v>
      </c>
      <c r="G3783" s="99">
        <v>0</v>
      </c>
    </row>
    <row r="3784" spans="1:7" x14ac:dyDescent="0.2">
      <c r="A3784" s="100">
        <v>37614</v>
      </c>
      <c r="B3784" s="99">
        <v>1278.579956</v>
      </c>
      <c r="C3784" s="99">
        <v>1278.579956</v>
      </c>
      <c r="D3784" s="99">
        <v>1278.579956</v>
      </c>
      <c r="E3784" s="99">
        <v>1278.579956</v>
      </c>
      <c r="F3784" s="99">
        <v>1278.579956</v>
      </c>
      <c r="G3784" s="99">
        <v>0</v>
      </c>
    </row>
    <row r="3785" spans="1:7" x14ac:dyDescent="0.2">
      <c r="A3785" s="100">
        <v>37616</v>
      </c>
      <c r="B3785" s="99">
        <v>1274.5600589999999</v>
      </c>
      <c r="C3785" s="99">
        <v>1274.5600589999999</v>
      </c>
      <c r="D3785" s="99">
        <v>1274.5600589999999</v>
      </c>
      <c r="E3785" s="99">
        <v>1274.5600589999999</v>
      </c>
      <c r="F3785" s="99">
        <v>1274.5600589999999</v>
      </c>
      <c r="G3785" s="99">
        <v>0</v>
      </c>
    </row>
    <row r="3786" spans="1:7" x14ac:dyDescent="0.2">
      <c r="A3786" s="100">
        <v>37617</v>
      </c>
      <c r="B3786" s="99">
        <v>1254.660034</v>
      </c>
      <c r="C3786" s="99">
        <v>1254.660034</v>
      </c>
      <c r="D3786" s="99">
        <v>1254.660034</v>
      </c>
      <c r="E3786" s="99">
        <v>1254.660034</v>
      </c>
      <c r="F3786" s="99">
        <v>1254.660034</v>
      </c>
      <c r="G3786" s="99">
        <v>0</v>
      </c>
    </row>
    <row r="3787" spans="1:7" x14ac:dyDescent="0.2">
      <c r="A3787" s="100">
        <v>37620</v>
      </c>
      <c r="B3787" s="99">
        <v>1260.420044</v>
      </c>
      <c r="C3787" s="99">
        <v>1260.420044</v>
      </c>
      <c r="D3787" s="99">
        <v>1260.420044</v>
      </c>
      <c r="E3787" s="99">
        <v>1260.420044</v>
      </c>
      <c r="F3787" s="99">
        <v>1260.420044</v>
      </c>
      <c r="G3787" s="99">
        <v>0</v>
      </c>
    </row>
    <row r="3788" spans="1:7" x14ac:dyDescent="0.2">
      <c r="A3788" s="100">
        <v>37621</v>
      </c>
      <c r="B3788" s="99">
        <v>1261.1800539999999</v>
      </c>
      <c r="C3788" s="99">
        <v>1261.1800539999999</v>
      </c>
      <c r="D3788" s="99">
        <v>1261.1800539999999</v>
      </c>
      <c r="E3788" s="99">
        <v>1261.1800539999999</v>
      </c>
      <c r="F3788" s="99">
        <v>1261.1800539999999</v>
      </c>
      <c r="G3788" s="99">
        <v>0</v>
      </c>
    </row>
    <row r="3789" spans="1:7" x14ac:dyDescent="0.2">
      <c r="A3789" s="100">
        <v>37623</v>
      </c>
      <c r="B3789" s="99">
        <v>1303.170044</v>
      </c>
      <c r="C3789" s="99">
        <v>1303.170044</v>
      </c>
      <c r="D3789" s="99">
        <v>1303.170044</v>
      </c>
      <c r="E3789" s="99">
        <v>1303.170044</v>
      </c>
      <c r="F3789" s="99">
        <v>1303.170044</v>
      </c>
      <c r="G3789" s="99">
        <v>0</v>
      </c>
    </row>
    <row r="3790" spans="1:7" x14ac:dyDescent="0.2">
      <c r="A3790" s="100">
        <v>37624</v>
      </c>
      <c r="B3790" s="99">
        <v>1302.5500489999999</v>
      </c>
      <c r="C3790" s="99">
        <v>1302.5500489999999</v>
      </c>
      <c r="D3790" s="99">
        <v>1302.5500489999999</v>
      </c>
      <c r="E3790" s="99">
        <v>1302.5500489999999</v>
      </c>
      <c r="F3790" s="99">
        <v>1302.5500489999999</v>
      </c>
      <c r="G3790" s="99">
        <v>0</v>
      </c>
    </row>
    <row r="3791" spans="1:7" x14ac:dyDescent="0.2">
      <c r="A3791" s="100">
        <v>37627</v>
      </c>
      <c r="B3791" s="99">
        <v>1331.8199460000001</v>
      </c>
      <c r="C3791" s="99">
        <v>1331.8199460000001</v>
      </c>
      <c r="D3791" s="99">
        <v>1331.8199460000001</v>
      </c>
      <c r="E3791" s="99">
        <v>1331.8199460000001</v>
      </c>
      <c r="F3791" s="99">
        <v>1331.8199460000001</v>
      </c>
      <c r="G3791" s="99">
        <v>0</v>
      </c>
    </row>
    <row r="3792" spans="1:7" x14ac:dyDescent="0.2">
      <c r="A3792" s="100">
        <v>37628</v>
      </c>
      <c r="B3792" s="99">
        <v>1323.170044</v>
      </c>
      <c r="C3792" s="99">
        <v>1323.170044</v>
      </c>
      <c r="D3792" s="99">
        <v>1323.170044</v>
      </c>
      <c r="E3792" s="99">
        <v>1323.170044</v>
      </c>
      <c r="F3792" s="99">
        <v>1323.170044</v>
      </c>
      <c r="G3792" s="99">
        <v>0</v>
      </c>
    </row>
    <row r="3793" spans="1:7" x14ac:dyDescent="0.2">
      <c r="A3793" s="100">
        <v>37629</v>
      </c>
      <c r="B3793" s="99">
        <v>1304.9499510000001</v>
      </c>
      <c r="C3793" s="99">
        <v>1304.9499510000001</v>
      </c>
      <c r="D3793" s="99">
        <v>1304.9499510000001</v>
      </c>
      <c r="E3793" s="99">
        <v>1304.9499510000001</v>
      </c>
      <c r="F3793" s="99">
        <v>1304.9499510000001</v>
      </c>
      <c r="G3793" s="99">
        <v>0</v>
      </c>
    </row>
    <row r="3794" spans="1:7" x14ac:dyDescent="0.2">
      <c r="A3794" s="100">
        <v>37630</v>
      </c>
      <c r="B3794" s="99">
        <v>1330.3100589999999</v>
      </c>
      <c r="C3794" s="99">
        <v>1330.3100589999999</v>
      </c>
      <c r="D3794" s="99">
        <v>1330.3100589999999</v>
      </c>
      <c r="E3794" s="99">
        <v>1330.3100589999999</v>
      </c>
      <c r="F3794" s="99">
        <v>1330.3100589999999</v>
      </c>
      <c r="G3794" s="99">
        <v>0</v>
      </c>
    </row>
    <row r="3795" spans="1:7" x14ac:dyDescent="0.2">
      <c r="A3795" s="100">
        <v>37631</v>
      </c>
      <c r="B3795" s="99">
        <v>1330.290039</v>
      </c>
      <c r="C3795" s="99">
        <v>1330.290039</v>
      </c>
      <c r="D3795" s="99">
        <v>1330.290039</v>
      </c>
      <c r="E3795" s="99">
        <v>1330.290039</v>
      </c>
      <c r="F3795" s="99">
        <v>1330.290039</v>
      </c>
      <c r="G3795" s="99">
        <v>0</v>
      </c>
    </row>
    <row r="3796" spans="1:7" x14ac:dyDescent="0.2">
      <c r="A3796" s="100">
        <v>37634</v>
      </c>
      <c r="B3796" s="99">
        <v>1328.5</v>
      </c>
      <c r="C3796" s="99">
        <v>1328.5</v>
      </c>
      <c r="D3796" s="99">
        <v>1328.5</v>
      </c>
      <c r="E3796" s="99">
        <v>1328.5</v>
      </c>
      <c r="F3796" s="99">
        <v>1328.5</v>
      </c>
      <c r="G3796" s="99">
        <v>0</v>
      </c>
    </row>
    <row r="3797" spans="1:7" x14ac:dyDescent="0.2">
      <c r="A3797" s="100">
        <v>37635</v>
      </c>
      <c r="B3797" s="99">
        <v>1336.25</v>
      </c>
      <c r="C3797" s="99">
        <v>1336.25</v>
      </c>
      <c r="D3797" s="99">
        <v>1336.25</v>
      </c>
      <c r="E3797" s="99">
        <v>1336.25</v>
      </c>
      <c r="F3797" s="99">
        <v>1336.25</v>
      </c>
      <c r="G3797" s="99">
        <v>0</v>
      </c>
    </row>
    <row r="3798" spans="1:7" x14ac:dyDescent="0.2">
      <c r="A3798" s="100">
        <v>37636</v>
      </c>
      <c r="B3798" s="99">
        <v>1317.1800539999999</v>
      </c>
      <c r="C3798" s="99">
        <v>1317.1800539999999</v>
      </c>
      <c r="D3798" s="99">
        <v>1317.1800539999999</v>
      </c>
      <c r="E3798" s="99">
        <v>1317.1800539999999</v>
      </c>
      <c r="F3798" s="99">
        <v>1317.1800539999999</v>
      </c>
      <c r="G3798" s="99">
        <v>0</v>
      </c>
    </row>
    <row r="3799" spans="1:7" x14ac:dyDescent="0.2">
      <c r="A3799" s="100">
        <v>37637</v>
      </c>
      <c r="B3799" s="99">
        <v>1312.01001</v>
      </c>
      <c r="C3799" s="99">
        <v>1312.01001</v>
      </c>
      <c r="D3799" s="99">
        <v>1312.01001</v>
      </c>
      <c r="E3799" s="99">
        <v>1312.01001</v>
      </c>
      <c r="F3799" s="99">
        <v>1312.01001</v>
      </c>
      <c r="G3799" s="99">
        <v>0</v>
      </c>
    </row>
    <row r="3800" spans="1:7" x14ac:dyDescent="0.2">
      <c r="A3800" s="100">
        <v>37638</v>
      </c>
      <c r="B3800" s="99">
        <v>1293.630005</v>
      </c>
      <c r="C3800" s="99">
        <v>1293.630005</v>
      </c>
      <c r="D3800" s="99">
        <v>1293.630005</v>
      </c>
      <c r="E3800" s="99">
        <v>1293.630005</v>
      </c>
      <c r="F3800" s="99">
        <v>1293.630005</v>
      </c>
      <c r="G3800" s="99">
        <v>0</v>
      </c>
    </row>
    <row r="3801" spans="1:7" x14ac:dyDescent="0.2">
      <c r="A3801" s="100">
        <v>37642</v>
      </c>
      <c r="B3801" s="99">
        <v>1273.3100589999999</v>
      </c>
      <c r="C3801" s="99">
        <v>1273.3100589999999</v>
      </c>
      <c r="D3801" s="99">
        <v>1273.3100589999999</v>
      </c>
      <c r="E3801" s="99">
        <v>1273.3100589999999</v>
      </c>
      <c r="F3801" s="99">
        <v>1273.3100589999999</v>
      </c>
      <c r="G3801" s="99">
        <v>0</v>
      </c>
    </row>
    <row r="3802" spans="1:7" x14ac:dyDescent="0.2">
      <c r="A3802" s="100">
        <v>37643</v>
      </c>
      <c r="B3802" s="99">
        <v>1260.160034</v>
      </c>
      <c r="C3802" s="99">
        <v>1260.160034</v>
      </c>
      <c r="D3802" s="99">
        <v>1260.160034</v>
      </c>
      <c r="E3802" s="99">
        <v>1260.160034</v>
      </c>
      <c r="F3802" s="99">
        <v>1260.160034</v>
      </c>
      <c r="G3802" s="99">
        <v>0</v>
      </c>
    </row>
    <row r="3803" spans="1:7" x14ac:dyDescent="0.2">
      <c r="A3803" s="100">
        <v>37644</v>
      </c>
      <c r="B3803" s="99">
        <v>1273.040039</v>
      </c>
      <c r="C3803" s="99">
        <v>1273.040039</v>
      </c>
      <c r="D3803" s="99">
        <v>1273.040039</v>
      </c>
      <c r="E3803" s="99">
        <v>1273.040039</v>
      </c>
      <c r="F3803" s="99">
        <v>1273.040039</v>
      </c>
      <c r="G3803" s="99">
        <v>0</v>
      </c>
    </row>
    <row r="3804" spans="1:7" x14ac:dyDescent="0.2">
      <c r="A3804" s="100">
        <v>37645</v>
      </c>
      <c r="B3804" s="99">
        <v>1235.839966</v>
      </c>
      <c r="C3804" s="99">
        <v>1235.839966</v>
      </c>
      <c r="D3804" s="99">
        <v>1235.839966</v>
      </c>
      <c r="E3804" s="99">
        <v>1235.839966</v>
      </c>
      <c r="F3804" s="99">
        <v>1235.839966</v>
      </c>
      <c r="G3804" s="99">
        <v>0</v>
      </c>
    </row>
    <row r="3805" spans="1:7" x14ac:dyDescent="0.2">
      <c r="A3805" s="100">
        <v>37648</v>
      </c>
      <c r="B3805" s="99">
        <v>1215.8599850000001</v>
      </c>
      <c r="C3805" s="99">
        <v>1215.8599850000001</v>
      </c>
      <c r="D3805" s="99">
        <v>1215.8599850000001</v>
      </c>
      <c r="E3805" s="99">
        <v>1215.8599850000001</v>
      </c>
      <c r="F3805" s="99">
        <v>1215.8599850000001</v>
      </c>
      <c r="G3805" s="99">
        <v>0</v>
      </c>
    </row>
    <row r="3806" spans="1:7" x14ac:dyDescent="0.2">
      <c r="A3806" s="100">
        <v>37649</v>
      </c>
      <c r="B3806" s="99">
        <v>1231.73999</v>
      </c>
      <c r="C3806" s="99">
        <v>1231.73999</v>
      </c>
      <c r="D3806" s="99">
        <v>1231.73999</v>
      </c>
      <c r="E3806" s="99">
        <v>1231.73999</v>
      </c>
      <c r="F3806" s="99">
        <v>1231.73999</v>
      </c>
      <c r="G3806" s="99">
        <v>0</v>
      </c>
    </row>
    <row r="3807" spans="1:7" x14ac:dyDescent="0.2">
      <c r="A3807" s="100">
        <v>37650</v>
      </c>
      <c r="B3807" s="99">
        <v>1240.3100589999999</v>
      </c>
      <c r="C3807" s="99">
        <v>1240.3100589999999</v>
      </c>
      <c r="D3807" s="99">
        <v>1240.3100589999999</v>
      </c>
      <c r="E3807" s="99">
        <v>1240.3100589999999</v>
      </c>
      <c r="F3807" s="99">
        <v>1240.3100589999999</v>
      </c>
      <c r="G3807" s="99">
        <v>0</v>
      </c>
    </row>
    <row r="3808" spans="1:7" x14ac:dyDescent="0.2">
      <c r="A3808" s="100">
        <v>37651</v>
      </c>
      <c r="B3808" s="99">
        <v>1212.2299800000001</v>
      </c>
      <c r="C3808" s="99">
        <v>1212.2299800000001</v>
      </c>
      <c r="D3808" s="99">
        <v>1212.2299800000001</v>
      </c>
      <c r="E3808" s="99">
        <v>1212.2299800000001</v>
      </c>
      <c r="F3808" s="99">
        <v>1212.2299800000001</v>
      </c>
      <c r="G3808" s="99">
        <v>0</v>
      </c>
    </row>
    <row r="3809" spans="1:7" x14ac:dyDescent="0.2">
      <c r="A3809" s="100">
        <v>37652</v>
      </c>
      <c r="B3809" s="99">
        <v>1228.1400149999999</v>
      </c>
      <c r="C3809" s="99">
        <v>1228.1400149999999</v>
      </c>
      <c r="D3809" s="99">
        <v>1228.1400149999999</v>
      </c>
      <c r="E3809" s="99">
        <v>1228.1400149999999</v>
      </c>
      <c r="F3809" s="99">
        <v>1228.1400149999999</v>
      </c>
      <c r="G3809" s="99">
        <v>0</v>
      </c>
    </row>
    <row r="3810" spans="1:7" x14ac:dyDescent="0.2">
      <c r="A3810" s="100">
        <v>37655</v>
      </c>
      <c r="B3810" s="99">
        <v>1234.790039</v>
      </c>
      <c r="C3810" s="99">
        <v>1234.790039</v>
      </c>
      <c r="D3810" s="99">
        <v>1234.790039</v>
      </c>
      <c r="E3810" s="99">
        <v>1234.790039</v>
      </c>
      <c r="F3810" s="99">
        <v>1234.790039</v>
      </c>
      <c r="G3810" s="99">
        <v>0</v>
      </c>
    </row>
    <row r="3811" spans="1:7" x14ac:dyDescent="0.2">
      <c r="A3811" s="100">
        <v>37656</v>
      </c>
      <c r="B3811" s="99">
        <v>1217.400024</v>
      </c>
      <c r="C3811" s="99">
        <v>1217.400024</v>
      </c>
      <c r="D3811" s="99">
        <v>1217.400024</v>
      </c>
      <c r="E3811" s="99">
        <v>1217.400024</v>
      </c>
      <c r="F3811" s="99">
        <v>1217.400024</v>
      </c>
      <c r="G3811" s="99">
        <v>0</v>
      </c>
    </row>
    <row r="3812" spans="1:7" x14ac:dyDescent="0.2">
      <c r="A3812" s="100">
        <v>37657</v>
      </c>
      <c r="B3812" s="99">
        <v>1211.040039</v>
      </c>
      <c r="C3812" s="99">
        <v>1211.040039</v>
      </c>
      <c r="D3812" s="99">
        <v>1211.040039</v>
      </c>
      <c r="E3812" s="99">
        <v>1211.040039</v>
      </c>
      <c r="F3812" s="99">
        <v>1211.040039</v>
      </c>
      <c r="G3812" s="99">
        <v>0</v>
      </c>
    </row>
    <row r="3813" spans="1:7" x14ac:dyDescent="0.2">
      <c r="A3813" s="100">
        <v>37658</v>
      </c>
      <c r="B3813" s="99">
        <v>1203.579956</v>
      </c>
      <c r="C3813" s="99">
        <v>1203.579956</v>
      </c>
      <c r="D3813" s="99">
        <v>1203.579956</v>
      </c>
      <c r="E3813" s="99">
        <v>1203.579956</v>
      </c>
      <c r="F3813" s="99">
        <v>1203.579956</v>
      </c>
      <c r="G3813" s="99">
        <v>0</v>
      </c>
    </row>
    <row r="3814" spans="1:7" x14ac:dyDescent="0.2">
      <c r="A3814" s="100">
        <v>37659</v>
      </c>
      <c r="B3814" s="99">
        <v>1191.459961</v>
      </c>
      <c r="C3814" s="99">
        <v>1191.459961</v>
      </c>
      <c r="D3814" s="99">
        <v>1191.459961</v>
      </c>
      <c r="E3814" s="99">
        <v>1191.459961</v>
      </c>
      <c r="F3814" s="99">
        <v>1191.459961</v>
      </c>
      <c r="G3814" s="99">
        <v>0</v>
      </c>
    </row>
    <row r="3815" spans="1:7" x14ac:dyDescent="0.2">
      <c r="A3815" s="100">
        <v>37662</v>
      </c>
      <c r="B3815" s="99">
        <v>1200.51001</v>
      </c>
      <c r="C3815" s="99">
        <v>1200.51001</v>
      </c>
      <c r="D3815" s="99">
        <v>1200.51001</v>
      </c>
      <c r="E3815" s="99">
        <v>1200.51001</v>
      </c>
      <c r="F3815" s="99">
        <v>1200.51001</v>
      </c>
      <c r="G3815" s="99">
        <v>0</v>
      </c>
    </row>
    <row r="3816" spans="1:7" x14ac:dyDescent="0.2">
      <c r="A3816" s="100">
        <v>37663</v>
      </c>
      <c r="B3816" s="99">
        <v>1190.829956</v>
      </c>
      <c r="C3816" s="99">
        <v>1190.829956</v>
      </c>
      <c r="D3816" s="99">
        <v>1190.829956</v>
      </c>
      <c r="E3816" s="99">
        <v>1190.829956</v>
      </c>
      <c r="F3816" s="99">
        <v>1190.829956</v>
      </c>
      <c r="G3816" s="99">
        <v>0</v>
      </c>
    </row>
    <row r="3817" spans="1:7" x14ac:dyDescent="0.2">
      <c r="A3817" s="100">
        <v>37664</v>
      </c>
      <c r="B3817" s="99">
        <v>1176.150024</v>
      </c>
      <c r="C3817" s="99">
        <v>1176.150024</v>
      </c>
      <c r="D3817" s="99">
        <v>1176.150024</v>
      </c>
      <c r="E3817" s="99">
        <v>1176.150024</v>
      </c>
      <c r="F3817" s="99">
        <v>1176.150024</v>
      </c>
      <c r="G3817" s="99">
        <v>0</v>
      </c>
    </row>
    <row r="3818" spans="1:7" x14ac:dyDescent="0.2">
      <c r="A3818" s="100">
        <v>37665</v>
      </c>
      <c r="B3818" s="99">
        <v>1174.4300539999999</v>
      </c>
      <c r="C3818" s="99">
        <v>1174.4300539999999</v>
      </c>
      <c r="D3818" s="99">
        <v>1174.4300539999999</v>
      </c>
      <c r="E3818" s="99">
        <v>1174.4300539999999</v>
      </c>
      <c r="F3818" s="99">
        <v>1174.4300539999999</v>
      </c>
      <c r="G3818" s="99">
        <v>0</v>
      </c>
    </row>
    <row r="3819" spans="1:7" x14ac:dyDescent="0.2">
      <c r="A3819" s="100">
        <v>37666</v>
      </c>
      <c r="B3819" s="99">
        <v>1199.6099850000001</v>
      </c>
      <c r="C3819" s="99">
        <v>1199.6099850000001</v>
      </c>
      <c r="D3819" s="99">
        <v>1199.6099850000001</v>
      </c>
      <c r="E3819" s="99">
        <v>1199.6099850000001</v>
      </c>
      <c r="F3819" s="99">
        <v>1199.6099850000001</v>
      </c>
      <c r="G3819" s="99">
        <v>0</v>
      </c>
    </row>
    <row r="3820" spans="1:7" x14ac:dyDescent="0.2">
      <c r="A3820" s="100">
        <v>37670</v>
      </c>
      <c r="B3820" s="99">
        <v>1223.1099850000001</v>
      </c>
      <c r="C3820" s="99">
        <v>1223.1099850000001</v>
      </c>
      <c r="D3820" s="99">
        <v>1223.1099850000001</v>
      </c>
      <c r="E3820" s="99">
        <v>1223.1099850000001</v>
      </c>
      <c r="F3820" s="99">
        <v>1223.1099850000001</v>
      </c>
      <c r="G3820" s="99">
        <v>0</v>
      </c>
    </row>
    <row r="3821" spans="1:7" x14ac:dyDescent="0.2">
      <c r="A3821" s="100">
        <v>37671</v>
      </c>
      <c r="B3821" s="99">
        <v>1214.660034</v>
      </c>
      <c r="C3821" s="99">
        <v>1214.660034</v>
      </c>
      <c r="D3821" s="99">
        <v>1214.660034</v>
      </c>
      <c r="E3821" s="99">
        <v>1214.660034</v>
      </c>
      <c r="F3821" s="99">
        <v>1214.660034</v>
      </c>
      <c r="G3821" s="99">
        <v>0</v>
      </c>
    </row>
    <row r="3822" spans="1:7" x14ac:dyDescent="0.2">
      <c r="A3822" s="100">
        <v>37672</v>
      </c>
      <c r="B3822" s="99">
        <v>1203.1800539999999</v>
      </c>
      <c r="C3822" s="99">
        <v>1203.1800539999999</v>
      </c>
      <c r="D3822" s="99">
        <v>1203.1800539999999</v>
      </c>
      <c r="E3822" s="99">
        <v>1203.1800539999999</v>
      </c>
      <c r="F3822" s="99">
        <v>1203.1800539999999</v>
      </c>
      <c r="G3822" s="99">
        <v>0</v>
      </c>
    </row>
    <row r="3823" spans="1:7" x14ac:dyDescent="0.2">
      <c r="A3823" s="100">
        <v>37673</v>
      </c>
      <c r="B3823" s="99">
        <v>1219.099976</v>
      </c>
      <c r="C3823" s="99">
        <v>1219.099976</v>
      </c>
      <c r="D3823" s="99">
        <v>1219.099976</v>
      </c>
      <c r="E3823" s="99">
        <v>1219.099976</v>
      </c>
      <c r="F3823" s="99">
        <v>1219.099976</v>
      </c>
      <c r="G3823" s="99">
        <v>0</v>
      </c>
    </row>
    <row r="3824" spans="1:7" x14ac:dyDescent="0.2">
      <c r="A3824" s="100">
        <v>37676</v>
      </c>
      <c r="B3824" s="99">
        <v>1196.709961</v>
      </c>
      <c r="C3824" s="99">
        <v>1196.709961</v>
      </c>
      <c r="D3824" s="99">
        <v>1196.709961</v>
      </c>
      <c r="E3824" s="99">
        <v>1196.709961</v>
      </c>
      <c r="F3824" s="99">
        <v>1196.709961</v>
      </c>
      <c r="G3824" s="99">
        <v>0</v>
      </c>
    </row>
    <row r="3825" spans="1:7" x14ac:dyDescent="0.2">
      <c r="A3825" s="100">
        <v>37677</v>
      </c>
      <c r="B3825" s="99">
        <v>1205.3199460000001</v>
      </c>
      <c r="C3825" s="99">
        <v>1205.3199460000001</v>
      </c>
      <c r="D3825" s="99">
        <v>1205.3199460000001</v>
      </c>
      <c r="E3825" s="99">
        <v>1205.3199460000001</v>
      </c>
      <c r="F3825" s="99">
        <v>1205.3199460000001</v>
      </c>
      <c r="G3825" s="99">
        <v>0</v>
      </c>
    </row>
    <row r="3826" spans="1:7" x14ac:dyDescent="0.2">
      <c r="A3826" s="100">
        <v>37678</v>
      </c>
      <c r="B3826" s="99">
        <v>1189.9799800000001</v>
      </c>
      <c r="C3826" s="99">
        <v>1189.9799800000001</v>
      </c>
      <c r="D3826" s="99">
        <v>1189.9799800000001</v>
      </c>
      <c r="E3826" s="99">
        <v>1189.9799800000001</v>
      </c>
      <c r="F3826" s="99">
        <v>1189.9799800000001</v>
      </c>
      <c r="G3826" s="99">
        <v>0</v>
      </c>
    </row>
    <row r="3827" spans="1:7" x14ac:dyDescent="0.2">
      <c r="A3827" s="100">
        <v>37679</v>
      </c>
      <c r="B3827" s="99">
        <v>1204.1099850000001</v>
      </c>
      <c r="C3827" s="99">
        <v>1204.1099850000001</v>
      </c>
      <c r="D3827" s="99">
        <v>1204.1099850000001</v>
      </c>
      <c r="E3827" s="99">
        <v>1204.1099850000001</v>
      </c>
      <c r="F3827" s="99">
        <v>1204.1099850000001</v>
      </c>
      <c r="G3827" s="99">
        <v>0</v>
      </c>
    </row>
    <row r="3828" spans="1:7" x14ac:dyDescent="0.2">
      <c r="A3828" s="100">
        <v>37680</v>
      </c>
      <c r="B3828" s="99">
        <v>1209.709961</v>
      </c>
      <c r="C3828" s="99">
        <v>1209.709961</v>
      </c>
      <c r="D3828" s="99">
        <v>1209.709961</v>
      </c>
      <c r="E3828" s="99">
        <v>1209.709961</v>
      </c>
      <c r="F3828" s="99">
        <v>1209.709961</v>
      </c>
      <c r="G3828" s="99">
        <v>0</v>
      </c>
    </row>
    <row r="3829" spans="1:7" x14ac:dyDescent="0.2">
      <c r="A3829" s="100">
        <v>37683</v>
      </c>
      <c r="B3829" s="99">
        <v>1200.599976</v>
      </c>
      <c r="C3829" s="99">
        <v>1200.599976</v>
      </c>
      <c r="D3829" s="99">
        <v>1200.599976</v>
      </c>
      <c r="E3829" s="99">
        <v>1200.599976</v>
      </c>
      <c r="F3829" s="99">
        <v>1200.599976</v>
      </c>
      <c r="G3829" s="99">
        <v>0</v>
      </c>
    </row>
    <row r="3830" spans="1:7" x14ac:dyDescent="0.2">
      <c r="A3830" s="100">
        <v>37684</v>
      </c>
      <c r="B3830" s="99">
        <v>1182.170044</v>
      </c>
      <c r="C3830" s="99">
        <v>1182.170044</v>
      </c>
      <c r="D3830" s="99">
        <v>1182.170044</v>
      </c>
      <c r="E3830" s="99">
        <v>1182.170044</v>
      </c>
      <c r="F3830" s="99">
        <v>1182.170044</v>
      </c>
      <c r="G3830" s="99">
        <v>0</v>
      </c>
    </row>
    <row r="3831" spans="1:7" x14ac:dyDescent="0.2">
      <c r="A3831" s="100">
        <v>37685</v>
      </c>
      <c r="B3831" s="99">
        <v>1193.869995</v>
      </c>
      <c r="C3831" s="99">
        <v>1193.869995</v>
      </c>
      <c r="D3831" s="99">
        <v>1193.869995</v>
      </c>
      <c r="E3831" s="99">
        <v>1193.869995</v>
      </c>
      <c r="F3831" s="99">
        <v>1193.869995</v>
      </c>
      <c r="G3831" s="99">
        <v>0</v>
      </c>
    </row>
    <row r="3832" spans="1:7" x14ac:dyDescent="0.2">
      <c r="A3832" s="100">
        <v>37686</v>
      </c>
      <c r="B3832" s="99">
        <v>1182.8199460000001</v>
      </c>
      <c r="C3832" s="99">
        <v>1182.8199460000001</v>
      </c>
      <c r="D3832" s="99">
        <v>1182.8199460000001</v>
      </c>
      <c r="E3832" s="99">
        <v>1182.8199460000001</v>
      </c>
      <c r="F3832" s="99">
        <v>1182.8199460000001</v>
      </c>
      <c r="G3832" s="99">
        <v>0</v>
      </c>
    </row>
    <row r="3833" spans="1:7" x14ac:dyDescent="0.2">
      <c r="A3833" s="100">
        <v>37687</v>
      </c>
      <c r="B3833" s="99">
        <v>1192.619995</v>
      </c>
      <c r="C3833" s="99">
        <v>1192.619995</v>
      </c>
      <c r="D3833" s="99">
        <v>1192.619995</v>
      </c>
      <c r="E3833" s="99">
        <v>1192.619995</v>
      </c>
      <c r="F3833" s="99">
        <v>1192.619995</v>
      </c>
      <c r="G3833" s="99">
        <v>0</v>
      </c>
    </row>
    <row r="3834" spans="1:7" x14ac:dyDescent="0.2">
      <c r="A3834" s="100">
        <v>37690</v>
      </c>
      <c r="B3834" s="99">
        <v>1161.849976</v>
      </c>
      <c r="C3834" s="99">
        <v>1161.849976</v>
      </c>
      <c r="D3834" s="99">
        <v>1161.849976</v>
      </c>
      <c r="E3834" s="99">
        <v>1161.849976</v>
      </c>
      <c r="F3834" s="99">
        <v>1161.849976</v>
      </c>
      <c r="G3834" s="99">
        <v>0</v>
      </c>
    </row>
    <row r="3835" spans="1:7" x14ac:dyDescent="0.2">
      <c r="A3835" s="100">
        <v>37691</v>
      </c>
      <c r="B3835" s="99">
        <v>1152.150024</v>
      </c>
      <c r="C3835" s="99">
        <v>1152.150024</v>
      </c>
      <c r="D3835" s="99">
        <v>1152.150024</v>
      </c>
      <c r="E3835" s="99">
        <v>1152.150024</v>
      </c>
      <c r="F3835" s="99">
        <v>1152.150024</v>
      </c>
      <c r="G3835" s="99">
        <v>0</v>
      </c>
    </row>
    <row r="3836" spans="1:7" x14ac:dyDescent="0.2">
      <c r="A3836" s="100">
        <v>37692</v>
      </c>
      <c r="B3836" s="99">
        <v>1157.6099850000001</v>
      </c>
      <c r="C3836" s="99">
        <v>1157.6099850000001</v>
      </c>
      <c r="D3836" s="99">
        <v>1157.6099850000001</v>
      </c>
      <c r="E3836" s="99">
        <v>1157.6099850000001</v>
      </c>
      <c r="F3836" s="99">
        <v>1157.6099850000001</v>
      </c>
      <c r="G3836" s="99">
        <v>0</v>
      </c>
    </row>
    <row r="3837" spans="1:7" x14ac:dyDescent="0.2">
      <c r="A3837" s="100">
        <v>37693</v>
      </c>
      <c r="B3837" s="99">
        <v>1197.5600589999999</v>
      </c>
      <c r="C3837" s="99">
        <v>1197.5600589999999</v>
      </c>
      <c r="D3837" s="99">
        <v>1197.5600589999999</v>
      </c>
      <c r="E3837" s="99">
        <v>1197.5600589999999</v>
      </c>
      <c r="F3837" s="99">
        <v>1197.5600589999999</v>
      </c>
      <c r="G3837" s="99">
        <v>0</v>
      </c>
    </row>
    <row r="3838" spans="1:7" x14ac:dyDescent="0.2">
      <c r="A3838" s="100">
        <v>37694</v>
      </c>
      <c r="B3838" s="99">
        <v>1199.5500489999999</v>
      </c>
      <c r="C3838" s="99">
        <v>1199.5500489999999</v>
      </c>
      <c r="D3838" s="99">
        <v>1199.5500489999999</v>
      </c>
      <c r="E3838" s="99">
        <v>1199.5500489999999</v>
      </c>
      <c r="F3838" s="99">
        <v>1199.5500489999999</v>
      </c>
      <c r="G3838" s="99">
        <v>0</v>
      </c>
    </row>
    <row r="3839" spans="1:7" x14ac:dyDescent="0.2">
      <c r="A3839" s="100">
        <v>37697</v>
      </c>
      <c r="B3839" s="99">
        <v>1242.089966</v>
      </c>
      <c r="C3839" s="99">
        <v>1242.089966</v>
      </c>
      <c r="D3839" s="99">
        <v>1242.089966</v>
      </c>
      <c r="E3839" s="99">
        <v>1242.089966</v>
      </c>
      <c r="F3839" s="99">
        <v>1242.089966</v>
      </c>
      <c r="G3839" s="99">
        <v>0</v>
      </c>
    </row>
    <row r="3840" spans="1:7" x14ac:dyDescent="0.2">
      <c r="A3840" s="100">
        <v>37698</v>
      </c>
      <c r="B3840" s="99">
        <v>1247.400024</v>
      </c>
      <c r="C3840" s="99">
        <v>1247.400024</v>
      </c>
      <c r="D3840" s="99">
        <v>1247.400024</v>
      </c>
      <c r="E3840" s="99">
        <v>1247.400024</v>
      </c>
      <c r="F3840" s="99">
        <v>1247.400024</v>
      </c>
      <c r="G3840" s="99">
        <v>0</v>
      </c>
    </row>
    <row r="3841" spans="1:7" x14ac:dyDescent="0.2">
      <c r="A3841" s="100">
        <v>37699</v>
      </c>
      <c r="B3841" s="99">
        <v>1258.369995</v>
      </c>
      <c r="C3841" s="99">
        <v>1258.369995</v>
      </c>
      <c r="D3841" s="99">
        <v>1258.369995</v>
      </c>
      <c r="E3841" s="99">
        <v>1258.369995</v>
      </c>
      <c r="F3841" s="99">
        <v>1258.369995</v>
      </c>
      <c r="G3841" s="99">
        <v>0</v>
      </c>
    </row>
    <row r="3842" spans="1:7" x14ac:dyDescent="0.2">
      <c r="A3842" s="100">
        <v>37700</v>
      </c>
      <c r="B3842" s="99">
        <v>1260.7700199999999</v>
      </c>
      <c r="C3842" s="99">
        <v>1260.7700199999999</v>
      </c>
      <c r="D3842" s="99">
        <v>1260.7700199999999</v>
      </c>
      <c r="E3842" s="99">
        <v>1260.7700199999999</v>
      </c>
      <c r="F3842" s="99">
        <v>1260.7700199999999</v>
      </c>
      <c r="G3842" s="99">
        <v>0</v>
      </c>
    </row>
    <row r="3843" spans="1:7" x14ac:dyDescent="0.2">
      <c r="A3843" s="100">
        <v>37701</v>
      </c>
      <c r="B3843" s="99">
        <v>1289.73999</v>
      </c>
      <c r="C3843" s="99">
        <v>1289.73999</v>
      </c>
      <c r="D3843" s="99">
        <v>1289.73999</v>
      </c>
      <c r="E3843" s="99">
        <v>1289.73999</v>
      </c>
      <c r="F3843" s="99">
        <v>1289.73999</v>
      </c>
      <c r="G3843" s="99">
        <v>0</v>
      </c>
    </row>
    <row r="3844" spans="1:7" x14ac:dyDescent="0.2">
      <c r="A3844" s="100">
        <v>37704</v>
      </c>
      <c r="B3844" s="99">
        <v>1244.3100589999999</v>
      </c>
      <c r="C3844" s="99">
        <v>1244.3100589999999</v>
      </c>
      <c r="D3844" s="99">
        <v>1244.3100589999999</v>
      </c>
      <c r="E3844" s="99">
        <v>1244.3100589999999</v>
      </c>
      <c r="F3844" s="99">
        <v>1244.3100589999999</v>
      </c>
      <c r="G3844" s="99">
        <v>0</v>
      </c>
    </row>
    <row r="3845" spans="1:7" x14ac:dyDescent="0.2">
      <c r="A3845" s="100">
        <v>37705</v>
      </c>
      <c r="B3845" s="99">
        <v>1259.4399410000001</v>
      </c>
      <c r="C3845" s="99">
        <v>1259.4399410000001</v>
      </c>
      <c r="D3845" s="99">
        <v>1259.4399410000001</v>
      </c>
      <c r="E3845" s="99">
        <v>1259.4399410000001</v>
      </c>
      <c r="F3845" s="99">
        <v>1259.4399410000001</v>
      </c>
      <c r="G3845" s="99">
        <v>0</v>
      </c>
    </row>
    <row r="3846" spans="1:7" x14ac:dyDescent="0.2">
      <c r="A3846" s="100">
        <v>37706</v>
      </c>
      <c r="B3846" s="99">
        <v>1252.589966</v>
      </c>
      <c r="C3846" s="99">
        <v>1252.589966</v>
      </c>
      <c r="D3846" s="99">
        <v>1252.589966</v>
      </c>
      <c r="E3846" s="99">
        <v>1252.589966</v>
      </c>
      <c r="F3846" s="99">
        <v>1252.589966</v>
      </c>
      <c r="G3846" s="99">
        <v>0</v>
      </c>
    </row>
    <row r="3847" spans="1:7" x14ac:dyDescent="0.2">
      <c r="A3847" s="100">
        <v>37707</v>
      </c>
      <c r="B3847" s="99">
        <v>1250.709961</v>
      </c>
      <c r="C3847" s="99">
        <v>1250.709961</v>
      </c>
      <c r="D3847" s="99">
        <v>1250.709961</v>
      </c>
      <c r="E3847" s="99">
        <v>1250.709961</v>
      </c>
      <c r="F3847" s="99">
        <v>1250.709961</v>
      </c>
      <c r="G3847" s="99">
        <v>0</v>
      </c>
    </row>
    <row r="3848" spans="1:7" x14ac:dyDescent="0.2">
      <c r="A3848" s="100">
        <v>37708</v>
      </c>
      <c r="B3848" s="99">
        <v>1243.51001</v>
      </c>
      <c r="C3848" s="99">
        <v>1243.51001</v>
      </c>
      <c r="D3848" s="99">
        <v>1243.51001</v>
      </c>
      <c r="E3848" s="99">
        <v>1243.51001</v>
      </c>
      <c r="F3848" s="99">
        <v>1243.51001</v>
      </c>
      <c r="G3848" s="99">
        <v>0</v>
      </c>
    </row>
    <row r="3849" spans="1:7" x14ac:dyDescent="0.2">
      <c r="A3849" s="100">
        <v>37711</v>
      </c>
      <c r="B3849" s="99">
        <v>1221.459961</v>
      </c>
      <c r="C3849" s="99">
        <v>1221.459961</v>
      </c>
      <c r="D3849" s="99">
        <v>1221.459961</v>
      </c>
      <c r="E3849" s="99">
        <v>1221.459961</v>
      </c>
      <c r="F3849" s="99">
        <v>1221.459961</v>
      </c>
      <c r="G3849" s="99">
        <v>0</v>
      </c>
    </row>
    <row r="3850" spans="1:7" x14ac:dyDescent="0.2">
      <c r="A3850" s="100">
        <v>37712</v>
      </c>
      <c r="B3850" s="99">
        <v>1236.3000489999999</v>
      </c>
      <c r="C3850" s="99">
        <v>1236.3000489999999</v>
      </c>
      <c r="D3850" s="99">
        <v>1236.3000489999999</v>
      </c>
      <c r="E3850" s="99">
        <v>1236.3000489999999</v>
      </c>
      <c r="F3850" s="99">
        <v>1236.3000489999999</v>
      </c>
      <c r="G3850" s="99">
        <v>0</v>
      </c>
    </row>
    <row r="3851" spans="1:7" x14ac:dyDescent="0.2">
      <c r="A3851" s="100">
        <v>37713</v>
      </c>
      <c r="B3851" s="99">
        <v>1268.8199460000001</v>
      </c>
      <c r="C3851" s="99">
        <v>1268.8199460000001</v>
      </c>
      <c r="D3851" s="99">
        <v>1268.8199460000001</v>
      </c>
      <c r="E3851" s="99">
        <v>1268.8199460000001</v>
      </c>
      <c r="F3851" s="99">
        <v>1268.8199460000001</v>
      </c>
      <c r="G3851" s="99">
        <v>0</v>
      </c>
    </row>
    <row r="3852" spans="1:7" x14ac:dyDescent="0.2">
      <c r="A3852" s="100">
        <v>37714</v>
      </c>
      <c r="B3852" s="99">
        <v>1262.4300539999999</v>
      </c>
      <c r="C3852" s="99">
        <v>1262.4300539999999</v>
      </c>
      <c r="D3852" s="99">
        <v>1262.4300539999999</v>
      </c>
      <c r="E3852" s="99">
        <v>1262.4300539999999</v>
      </c>
      <c r="F3852" s="99">
        <v>1262.4300539999999</v>
      </c>
      <c r="G3852" s="99">
        <v>0</v>
      </c>
    </row>
    <row r="3853" spans="1:7" x14ac:dyDescent="0.2">
      <c r="A3853" s="100">
        <v>37715</v>
      </c>
      <c r="B3853" s="99">
        <v>1265.900024</v>
      </c>
      <c r="C3853" s="99">
        <v>1265.900024</v>
      </c>
      <c r="D3853" s="99">
        <v>1265.900024</v>
      </c>
      <c r="E3853" s="99">
        <v>1265.900024</v>
      </c>
      <c r="F3853" s="99">
        <v>1265.900024</v>
      </c>
      <c r="G3853" s="99">
        <v>0</v>
      </c>
    </row>
    <row r="3854" spans="1:7" x14ac:dyDescent="0.2">
      <c r="A3854" s="100">
        <v>37718</v>
      </c>
      <c r="B3854" s="99">
        <v>1267.48999</v>
      </c>
      <c r="C3854" s="99">
        <v>1267.48999</v>
      </c>
      <c r="D3854" s="99">
        <v>1267.48999</v>
      </c>
      <c r="E3854" s="99">
        <v>1267.48999</v>
      </c>
      <c r="F3854" s="99">
        <v>1267.48999</v>
      </c>
      <c r="G3854" s="99">
        <v>0</v>
      </c>
    </row>
    <row r="3855" spans="1:7" x14ac:dyDescent="0.2">
      <c r="A3855" s="100">
        <v>37719</v>
      </c>
      <c r="B3855" s="99">
        <v>1265.5699460000001</v>
      </c>
      <c r="C3855" s="99">
        <v>1265.5699460000001</v>
      </c>
      <c r="D3855" s="99">
        <v>1265.5699460000001</v>
      </c>
      <c r="E3855" s="99">
        <v>1265.5699460000001</v>
      </c>
      <c r="F3855" s="99">
        <v>1265.5699460000001</v>
      </c>
      <c r="G3855" s="99">
        <v>0</v>
      </c>
    </row>
    <row r="3856" spans="1:7" x14ac:dyDescent="0.2">
      <c r="A3856" s="100">
        <v>37720</v>
      </c>
      <c r="B3856" s="99">
        <v>1247.98999</v>
      </c>
      <c r="C3856" s="99">
        <v>1247.98999</v>
      </c>
      <c r="D3856" s="99">
        <v>1247.98999</v>
      </c>
      <c r="E3856" s="99">
        <v>1247.98999</v>
      </c>
      <c r="F3856" s="99">
        <v>1247.98999</v>
      </c>
      <c r="G3856" s="99">
        <v>0</v>
      </c>
    </row>
    <row r="3857" spans="1:7" x14ac:dyDescent="0.2">
      <c r="A3857" s="100">
        <v>37721</v>
      </c>
      <c r="B3857" s="99">
        <v>1256.040039</v>
      </c>
      <c r="C3857" s="99">
        <v>1256.040039</v>
      </c>
      <c r="D3857" s="99">
        <v>1256.040039</v>
      </c>
      <c r="E3857" s="99">
        <v>1256.040039</v>
      </c>
      <c r="F3857" s="99">
        <v>1256.040039</v>
      </c>
      <c r="G3857" s="99">
        <v>0</v>
      </c>
    </row>
    <row r="3858" spans="1:7" x14ac:dyDescent="0.2">
      <c r="A3858" s="100">
        <v>37722</v>
      </c>
      <c r="B3858" s="99">
        <v>1251.410034</v>
      </c>
      <c r="C3858" s="99">
        <v>1251.410034</v>
      </c>
      <c r="D3858" s="99">
        <v>1251.410034</v>
      </c>
      <c r="E3858" s="99">
        <v>1251.410034</v>
      </c>
      <c r="F3858" s="99">
        <v>1251.410034</v>
      </c>
      <c r="G3858" s="99">
        <v>0</v>
      </c>
    </row>
    <row r="3859" spans="1:7" x14ac:dyDescent="0.2">
      <c r="A3859" s="100">
        <v>37725</v>
      </c>
      <c r="B3859" s="99">
        <v>1275.8199460000001</v>
      </c>
      <c r="C3859" s="99">
        <v>1275.8199460000001</v>
      </c>
      <c r="D3859" s="99">
        <v>1275.8199460000001</v>
      </c>
      <c r="E3859" s="99">
        <v>1275.8199460000001</v>
      </c>
      <c r="F3859" s="99">
        <v>1275.8199460000001</v>
      </c>
      <c r="G3859" s="99">
        <v>0</v>
      </c>
    </row>
    <row r="3860" spans="1:7" x14ac:dyDescent="0.2">
      <c r="A3860" s="100">
        <v>37726</v>
      </c>
      <c r="B3860" s="99">
        <v>1283.959961</v>
      </c>
      <c r="C3860" s="99">
        <v>1283.959961</v>
      </c>
      <c r="D3860" s="99">
        <v>1283.959961</v>
      </c>
      <c r="E3860" s="99">
        <v>1283.959961</v>
      </c>
      <c r="F3860" s="99">
        <v>1283.959961</v>
      </c>
      <c r="G3860" s="99">
        <v>0</v>
      </c>
    </row>
    <row r="3861" spans="1:7" x14ac:dyDescent="0.2">
      <c r="A3861" s="100">
        <v>37727</v>
      </c>
      <c r="B3861" s="99">
        <v>1268.280029</v>
      </c>
      <c r="C3861" s="99">
        <v>1268.280029</v>
      </c>
      <c r="D3861" s="99">
        <v>1268.280029</v>
      </c>
      <c r="E3861" s="99">
        <v>1268.280029</v>
      </c>
      <c r="F3861" s="99">
        <v>1268.280029</v>
      </c>
      <c r="G3861" s="99">
        <v>0</v>
      </c>
    </row>
    <row r="3862" spans="1:7" x14ac:dyDescent="0.2">
      <c r="A3862" s="100">
        <v>37728</v>
      </c>
      <c r="B3862" s="99">
        <v>1287.98999</v>
      </c>
      <c r="C3862" s="99">
        <v>1287.98999</v>
      </c>
      <c r="D3862" s="99">
        <v>1287.98999</v>
      </c>
      <c r="E3862" s="99">
        <v>1287.98999</v>
      </c>
      <c r="F3862" s="99">
        <v>1287.98999</v>
      </c>
      <c r="G3862" s="99">
        <v>0</v>
      </c>
    </row>
    <row r="3863" spans="1:7" x14ac:dyDescent="0.2">
      <c r="A3863" s="100">
        <v>37732</v>
      </c>
      <c r="B3863" s="99">
        <v>1285.719971</v>
      </c>
      <c r="C3863" s="99">
        <v>1285.719971</v>
      </c>
      <c r="D3863" s="99">
        <v>1285.719971</v>
      </c>
      <c r="E3863" s="99">
        <v>1285.719971</v>
      </c>
      <c r="F3863" s="99">
        <v>1285.719971</v>
      </c>
      <c r="G3863" s="99">
        <v>0</v>
      </c>
    </row>
    <row r="3864" spans="1:7" x14ac:dyDescent="0.2">
      <c r="A3864" s="100">
        <v>37733</v>
      </c>
      <c r="B3864" s="99">
        <v>1313.630005</v>
      </c>
      <c r="C3864" s="99">
        <v>1313.630005</v>
      </c>
      <c r="D3864" s="99">
        <v>1313.630005</v>
      </c>
      <c r="E3864" s="99">
        <v>1313.630005</v>
      </c>
      <c r="F3864" s="99">
        <v>1313.630005</v>
      </c>
      <c r="G3864" s="99">
        <v>0</v>
      </c>
    </row>
    <row r="3865" spans="1:7" x14ac:dyDescent="0.2">
      <c r="A3865" s="100">
        <v>37734</v>
      </c>
      <c r="B3865" s="99">
        <v>1324.6800539999999</v>
      </c>
      <c r="C3865" s="99">
        <v>1324.6800539999999</v>
      </c>
      <c r="D3865" s="99">
        <v>1324.6800539999999</v>
      </c>
      <c r="E3865" s="99">
        <v>1324.6800539999999</v>
      </c>
      <c r="F3865" s="99">
        <v>1324.6800539999999</v>
      </c>
      <c r="G3865" s="99">
        <v>0</v>
      </c>
    </row>
    <row r="3866" spans="1:7" x14ac:dyDescent="0.2">
      <c r="A3866" s="100">
        <v>37735</v>
      </c>
      <c r="B3866" s="99">
        <v>1313.75</v>
      </c>
      <c r="C3866" s="99">
        <v>1313.75</v>
      </c>
      <c r="D3866" s="99">
        <v>1313.75</v>
      </c>
      <c r="E3866" s="99">
        <v>1313.75</v>
      </c>
      <c r="F3866" s="99">
        <v>1313.75</v>
      </c>
      <c r="G3866" s="99">
        <v>0</v>
      </c>
    </row>
    <row r="3867" spans="1:7" x14ac:dyDescent="0.2">
      <c r="A3867" s="100">
        <v>37736</v>
      </c>
      <c r="B3867" s="99">
        <v>1295.5699460000001</v>
      </c>
      <c r="C3867" s="99">
        <v>1295.5699460000001</v>
      </c>
      <c r="D3867" s="99">
        <v>1295.5699460000001</v>
      </c>
      <c r="E3867" s="99">
        <v>1295.5699460000001</v>
      </c>
      <c r="F3867" s="99">
        <v>1295.5699460000001</v>
      </c>
      <c r="G3867" s="99">
        <v>0</v>
      </c>
    </row>
    <row r="3868" spans="1:7" x14ac:dyDescent="0.2">
      <c r="A3868" s="100">
        <v>37739</v>
      </c>
      <c r="B3868" s="99">
        <v>1318.849976</v>
      </c>
      <c r="C3868" s="99">
        <v>1318.849976</v>
      </c>
      <c r="D3868" s="99">
        <v>1318.849976</v>
      </c>
      <c r="E3868" s="99">
        <v>1318.849976</v>
      </c>
      <c r="F3868" s="99">
        <v>1318.849976</v>
      </c>
      <c r="G3868" s="99">
        <v>0</v>
      </c>
    </row>
    <row r="3869" spans="1:7" x14ac:dyDescent="0.2">
      <c r="A3869" s="100">
        <v>37740</v>
      </c>
      <c r="B3869" s="99">
        <v>1323.26001</v>
      </c>
      <c r="C3869" s="99">
        <v>1323.26001</v>
      </c>
      <c r="D3869" s="99">
        <v>1323.26001</v>
      </c>
      <c r="E3869" s="99">
        <v>1323.26001</v>
      </c>
      <c r="F3869" s="99">
        <v>1323.26001</v>
      </c>
      <c r="G3869" s="99">
        <v>0</v>
      </c>
    </row>
    <row r="3870" spans="1:7" x14ac:dyDescent="0.2">
      <c r="A3870" s="100">
        <v>37741</v>
      </c>
      <c r="B3870" s="99">
        <v>1322.0699460000001</v>
      </c>
      <c r="C3870" s="99">
        <v>1322.0699460000001</v>
      </c>
      <c r="D3870" s="99">
        <v>1322.0699460000001</v>
      </c>
      <c r="E3870" s="99">
        <v>1322.0699460000001</v>
      </c>
      <c r="F3870" s="99">
        <v>1322.0699460000001</v>
      </c>
      <c r="G3870" s="99">
        <v>0</v>
      </c>
    </row>
    <row r="3871" spans="1:7" x14ac:dyDescent="0.2">
      <c r="A3871" s="100">
        <v>37742</v>
      </c>
      <c r="B3871" s="99">
        <v>1321.3900149999999</v>
      </c>
      <c r="C3871" s="99">
        <v>1321.3900149999999</v>
      </c>
      <c r="D3871" s="99">
        <v>1321.3900149999999</v>
      </c>
      <c r="E3871" s="99">
        <v>1321.3900149999999</v>
      </c>
      <c r="F3871" s="99">
        <v>1321.3900149999999</v>
      </c>
      <c r="G3871" s="99">
        <v>0</v>
      </c>
    </row>
    <row r="3872" spans="1:7" x14ac:dyDescent="0.2">
      <c r="A3872" s="100">
        <v>37743</v>
      </c>
      <c r="B3872" s="99">
        <v>1341.280029</v>
      </c>
      <c r="C3872" s="99">
        <v>1341.280029</v>
      </c>
      <c r="D3872" s="99">
        <v>1341.280029</v>
      </c>
      <c r="E3872" s="99">
        <v>1341.280029</v>
      </c>
      <c r="F3872" s="99">
        <v>1341.280029</v>
      </c>
      <c r="G3872" s="99">
        <v>0</v>
      </c>
    </row>
    <row r="3873" spans="1:7" x14ac:dyDescent="0.2">
      <c r="A3873" s="100">
        <v>37746</v>
      </c>
      <c r="B3873" s="99">
        <v>1336.23999</v>
      </c>
      <c r="C3873" s="99">
        <v>1336.23999</v>
      </c>
      <c r="D3873" s="99">
        <v>1336.23999</v>
      </c>
      <c r="E3873" s="99">
        <v>1336.23999</v>
      </c>
      <c r="F3873" s="99">
        <v>1336.23999</v>
      </c>
      <c r="G3873" s="99">
        <v>0</v>
      </c>
    </row>
    <row r="3874" spans="1:7" x14ac:dyDescent="0.2">
      <c r="A3874" s="100">
        <v>37747</v>
      </c>
      <c r="B3874" s="99">
        <v>1347.540039</v>
      </c>
      <c r="C3874" s="99">
        <v>1347.540039</v>
      </c>
      <c r="D3874" s="99">
        <v>1347.540039</v>
      </c>
      <c r="E3874" s="99">
        <v>1347.540039</v>
      </c>
      <c r="F3874" s="99">
        <v>1347.540039</v>
      </c>
      <c r="G3874" s="99">
        <v>0</v>
      </c>
    </row>
    <row r="3875" spans="1:7" x14ac:dyDescent="0.2">
      <c r="A3875" s="100">
        <v>37748</v>
      </c>
      <c r="B3875" s="99">
        <v>1340.869995</v>
      </c>
      <c r="C3875" s="99">
        <v>1340.869995</v>
      </c>
      <c r="D3875" s="99">
        <v>1340.869995</v>
      </c>
      <c r="E3875" s="99">
        <v>1340.869995</v>
      </c>
      <c r="F3875" s="99">
        <v>1340.869995</v>
      </c>
      <c r="G3875" s="99">
        <v>0</v>
      </c>
    </row>
    <row r="3876" spans="1:7" x14ac:dyDescent="0.2">
      <c r="A3876" s="100">
        <v>37749</v>
      </c>
      <c r="B3876" s="99">
        <v>1327.420044</v>
      </c>
      <c r="C3876" s="99">
        <v>1327.420044</v>
      </c>
      <c r="D3876" s="99">
        <v>1327.420044</v>
      </c>
      <c r="E3876" s="99">
        <v>1327.420044</v>
      </c>
      <c r="F3876" s="99">
        <v>1327.420044</v>
      </c>
      <c r="G3876" s="99">
        <v>0</v>
      </c>
    </row>
    <row r="3877" spans="1:7" x14ac:dyDescent="0.2">
      <c r="A3877" s="100">
        <v>37750</v>
      </c>
      <c r="B3877" s="99">
        <v>1346.6800539999999</v>
      </c>
      <c r="C3877" s="99">
        <v>1346.6800539999999</v>
      </c>
      <c r="D3877" s="99">
        <v>1346.6800539999999</v>
      </c>
      <c r="E3877" s="99">
        <v>1346.6800539999999</v>
      </c>
      <c r="F3877" s="99">
        <v>1346.6800539999999</v>
      </c>
      <c r="G3877" s="99">
        <v>0</v>
      </c>
    </row>
    <row r="3878" spans="1:7" x14ac:dyDescent="0.2">
      <c r="A3878" s="100">
        <v>37753</v>
      </c>
      <c r="B3878" s="99">
        <v>1363.6099850000001</v>
      </c>
      <c r="C3878" s="99">
        <v>1363.6099850000001</v>
      </c>
      <c r="D3878" s="99">
        <v>1363.6099850000001</v>
      </c>
      <c r="E3878" s="99">
        <v>1363.6099850000001</v>
      </c>
      <c r="F3878" s="99">
        <v>1363.6099850000001</v>
      </c>
      <c r="G3878" s="99">
        <v>0</v>
      </c>
    </row>
    <row r="3879" spans="1:7" x14ac:dyDescent="0.2">
      <c r="A3879" s="100">
        <v>37754</v>
      </c>
      <c r="B3879" s="99">
        <v>1359.73999</v>
      </c>
      <c r="C3879" s="99">
        <v>1359.73999</v>
      </c>
      <c r="D3879" s="99">
        <v>1359.73999</v>
      </c>
      <c r="E3879" s="99">
        <v>1359.73999</v>
      </c>
      <c r="F3879" s="99">
        <v>1359.73999</v>
      </c>
      <c r="G3879" s="99">
        <v>0</v>
      </c>
    </row>
    <row r="3880" spans="1:7" x14ac:dyDescent="0.2">
      <c r="A3880" s="100">
        <v>37755</v>
      </c>
      <c r="B3880" s="99">
        <v>1355.76001</v>
      </c>
      <c r="C3880" s="99">
        <v>1355.76001</v>
      </c>
      <c r="D3880" s="99">
        <v>1355.76001</v>
      </c>
      <c r="E3880" s="99">
        <v>1355.76001</v>
      </c>
      <c r="F3880" s="99">
        <v>1355.76001</v>
      </c>
      <c r="G3880" s="99">
        <v>0</v>
      </c>
    </row>
    <row r="3881" spans="1:7" x14ac:dyDescent="0.2">
      <c r="A3881" s="100">
        <v>37756</v>
      </c>
      <c r="B3881" s="99">
        <v>1366.589966</v>
      </c>
      <c r="C3881" s="99">
        <v>1366.589966</v>
      </c>
      <c r="D3881" s="99">
        <v>1366.589966</v>
      </c>
      <c r="E3881" s="99">
        <v>1366.589966</v>
      </c>
      <c r="F3881" s="99">
        <v>1366.589966</v>
      </c>
      <c r="G3881" s="99">
        <v>0</v>
      </c>
    </row>
    <row r="3882" spans="1:7" x14ac:dyDescent="0.2">
      <c r="A3882" s="100">
        <v>37757</v>
      </c>
      <c r="B3882" s="99">
        <v>1363.3199460000001</v>
      </c>
      <c r="C3882" s="99">
        <v>1363.3199460000001</v>
      </c>
      <c r="D3882" s="99">
        <v>1363.3199460000001</v>
      </c>
      <c r="E3882" s="99">
        <v>1363.3199460000001</v>
      </c>
      <c r="F3882" s="99">
        <v>1363.3199460000001</v>
      </c>
      <c r="G3882" s="99">
        <v>0</v>
      </c>
    </row>
    <row r="3883" spans="1:7" x14ac:dyDescent="0.2">
      <c r="A3883" s="100">
        <v>37760</v>
      </c>
      <c r="B3883" s="99">
        <v>1329.380005</v>
      </c>
      <c r="C3883" s="99">
        <v>1329.380005</v>
      </c>
      <c r="D3883" s="99">
        <v>1329.380005</v>
      </c>
      <c r="E3883" s="99">
        <v>1329.380005</v>
      </c>
      <c r="F3883" s="99">
        <v>1329.380005</v>
      </c>
      <c r="G3883" s="99">
        <v>0</v>
      </c>
    </row>
    <row r="3884" spans="1:7" x14ac:dyDescent="0.2">
      <c r="A3884" s="100">
        <v>37761</v>
      </c>
      <c r="B3884" s="99">
        <v>1327.869995</v>
      </c>
      <c r="C3884" s="99">
        <v>1327.869995</v>
      </c>
      <c r="D3884" s="99">
        <v>1327.869995</v>
      </c>
      <c r="E3884" s="99">
        <v>1327.869995</v>
      </c>
      <c r="F3884" s="99">
        <v>1327.869995</v>
      </c>
      <c r="G3884" s="99">
        <v>0</v>
      </c>
    </row>
    <row r="3885" spans="1:7" x14ac:dyDescent="0.2">
      <c r="A3885" s="100">
        <v>37762</v>
      </c>
      <c r="B3885" s="99">
        <v>1333.329956</v>
      </c>
      <c r="C3885" s="99">
        <v>1333.329956</v>
      </c>
      <c r="D3885" s="99">
        <v>1333.329956</v>
      </c>
      <c r="E3885" s="99">
        <v>1333.329956</v>
      </c>
      <c r="F3885" s="99">
        <v>1333.329956</v>
      </c>
      <c r="G3885" s="99">
        <v>0</v>
      </c>
    </row>
    <row r="3886" spans="1:7" x14ac:dyDescent="0.2">
      <c r="A3886" s="100">
        <v>37763</v>
      </c>
      <c r="B3886" s="99">
        <v>1345.530029</v>
      </c>
      <c r="C3886" s="99">
        <v>1345.530029</v>
      </c>
      <c r="D3886" s="99">
        <v>1345.530029</v>
      </c>
      <c r="E3886" s="99">
        <v>1345.530029</v>
      </c>
      <c r="F3886" s="99">
        <v>1345.530029</v>
      </c>
      <c r="G3886" s="99">
        <v>0</v>
      </c>
    </row>
    <row r="3887" spans="1:7" x14ac:dyDescent="0.2">
      <c r="A3887" s="100">
        <v>37764</v>
      </c>
      <c r="B3887" s="99">
        <v>1347.48999</v>
      </c>
      <c r="C3887" s="99">
        <v>1347.48999</v>
      </c>
      <c r="D3887" s="99">
        <v>1347.48999</v>
      </c>
      <c r="E3887" s="99">
        <v>1347.48999</v>
      </c>
      <c r="F3887" s="99">
        <v>1347.48999</v>
      </c>
      <c r="G3887" s="99">
        <v>0</v>
      </c>
    </row>
    <row r="3888" spans="1:7" x14ac:dyDescent="0.2">
      <c r="A3888" s="100">
        <v>37768</v>
      </c>
      <c r="B3888" s="99">
        <v>1373.8599850000001</v>
      </c>
      <c r="C3888" s="99">
        <v>1373.8599850000001</v>
      </c>
      <c r="D3888" s="99">
        <v>1373.8599850000001</v>
      </c>
      <c r="E3888" s="99">
        <v>1373.8599850000001</v>
      </c>
      <c r="F3888" s="99">
        <v>1373.8599850000001</v>
      </c>
      <c r="G3888" s="99">
        <v>0</v>
      </c>
    </row>
    <row r="3889" spans="1:7" x14ac:dyDescent="0.2">
      <c r="A3889" s="100">
        <v>37769</v>
      </c>
      <c r="B3889" s="99">
        <v>1376.579956</v>
      </c>
      <c r="C3889" s="99">
        <v>1376.579956</v>
      </c>
      <c r="D3889" s="99">
        <v>1376.579956</v>
      </c>
      <c r="E3889" s="99">
        <v>1376.579956</v>
      </c>
      <c r="F3889" s="99">
        <v>1376.579956</v>
      </c>
      <c r="G3889" s="99">
        <v>0</v>
      </c>
    </row>
    <row r="3890" spans="1:7" x14ac:dyDescent="0.2">
      <c r="A3890" s="100">
        <v>37770</v>
      </c>
      <c r="B3890" s="99">
        <v>1371.51001</v>
      </c>
      <c r="C3890" s="99">
        <v>1371.51001</v>
      </c>
      <c r="D3890" s="99">
        <v>1371.51001</v>
      </c>
      <c r="E3890" s="99">
        <v>1371.51001</v>
      </c>
      <c r="F3890" s="99">
        <v>1371.51001</v>
      </c>
      <c r="G3890" s="99">
        <v>0</v>
      </c>
    </row>
    <row r="3891" spans="1:7" x14ac:dyDescent="0.2">
      <c r="A3891" s="100">
        <v>37771</v>
      </c>
      <c r="B3891" s="99">
        <v>1391.719971</v>
      </c>
      <c r="C3891" s="99">
        <v>1391.719971</v>
      </c>
      <c r="D3891" s="99">
        <v>1391.719971</v>
      </c>
      <c r="E3891" s="99">
        <v>1391.719971</v>
      </c>
      <c r="F3891" s="99">
        <v>1391.719971</v>
      </c>
      <c r="G3891" s="99">
        <v>0</v>
      </c>
    </row>
    <row r="3892" spans="1:7" x14ac:dyDescent="0.2">
      <c r="A3892" s="100">
        <v>37774</v>
      </c>
      <c r="B3892" s="99">
        <v>1396.6999510000001</v>
      </c>
      <c r="C3892" s="99">
        <v>1396.6999510000001</v>
      </c>
      <c r="D3892" s="99">
        <v>1396.6999510000001</v>
      </c>
      <c r="E3892" s="99">
        <v>1396.6999510000001</v>
      </c>
      <c r="F3892" s="99">
        <v>1396.6999510000001</v>
      </c>
      <c r="G3892" s="99">
        <v>0</v>
      </c>
    </row>
    <row r="3893" spans="1:7" x14ac:dyDescent="0.2">
      <c r="A3893" s="100">
        <v>37775</v>
      </c>
      <c r="B3893" s="99">
        <v>1403.290039</v>
      </c>
      <c r="C3893" s="99">
        <v>1403.290039</v>
      </c>
      <c r="D3893" s="99">
        <v>1403.290039</v>
      </c>
      <c r="E3893" s="99">
        <v>1403.290039</v>
      </c>
      <c r="F3893" s="99">
        <v>1403.290039</v>
      </c>
      <c r="G3893" s="99">
        <v>0</v>
      </c>
    </row>
    <row r="3894" spans="1:7" x14ac:dyDescent="0.2">
      <c r="A3894" s="100">
        <v>37776</v>
      </c>
      <c r="B3894" s="99">
        <v>1424.910034</v>
      </c>
      <c r="C3894" s="99">
        <v>1424.910034</v>
      </c>
      <c r="D3894" s="99">
        <v>1424.910034</v>
      </c>
      <c r="E3894" s="99">
        <v>1424.910034</v>
      </c>
      <c r="F3894" s="99">
        <v>1424.910034</v>
      </c>
      <c r="G3894" s="99">
        <v>0</v>
      </c>
    </row>
    <row r="3895" spans="1:7" x14ac:dyDescent="0.2">
      <c r="A3895" s="100">
        <v>37777</v>
      </c>
      <c r="B3895" s="99">
        <v>1430.6400149999999</v>
      </c>
      <c r="C3895" s="99">
        <v>1430.6400149999999</v>
      </c>
      <c r="D3895" s="99">
        <v>1430.6400149999999</v>
      </c>
      <c r="E3895" s="99">
        <v>1430.6400149999999</v>
      </c>
      <c r="F3895" s="99">
        <v>1430.6400149999999</v>
      </c>
      <c r="G3895" s="99">
        <v>0</v>
      </c>
    </row>
    <row r="3896" spans="1:7" x14ac:dyDescent="0.2">
      <c r="A3896" s="100">
        <v>37778</v>
      </c>
      <c r="B3896" s="99">
        <v>1427.280029</v>
      </c>
      <c r="C3896" s="99">
        <v>1427.280029</v>
      </c>
      <c r="D3896" s="99">
        <v>1427.280029</v>
      </c>
      <c r="E3896" s="99">
        <v>1427.280029</v>
      </c>
      <c r="F3896" s="99">
        <v>1427.280029</v>
      </c>
      <c r="G3896" s="99">
        <v>0</v>
      </c>
    </row>
    <row r="3897" spans="1:7" x14ac:dyDescent="0.2">
      <c r="A3897" s="100">
        <v>37781</v>
      </c>
      <c r="B3897" s="99">
        <v>1410.209961</v>
      </c>
      <c r="C3897" s="99">
        <v>1410.209961</v>
      </c>
      <c r="D3897" s="99">
        <v>1410.209961</v>
      </c>
      <c r="E3897" s="99">
        <v>1410.209961</v>
      </c>
      <c r="F3897" s="99">
        <v>1410.209961</v>
      </c>
      <c r="G3897" s="99">
        <v>0</v>
      </c>
    </row>
    <row r="3898" spans="1:7" x14ac:dyDescent="0.2">
      <c r="A3898" s="100">
        <v>37782</v>
      </c>
      <c r="B3898" s="99">
        <v>1423.1099850000001</v>
      </c>
      <c r="C3898" s="99">
        <v>1423.1099850000001</v>
      </c>
      <c r="D3898" s="99">
        <v>1423.1099850000001</v>
      </c>
      <c r="E3898" s="99">
        <v>1423.1099850000001</v>
      </c>
      <c r="F3898" s="99">
        <v>1423.1099850000001</v>
      </c>
      <c r="G3898" s="99">
        <v>0</v>
      </c>
    </row>
    <row r="3899" spans="1:7" x14ac:dyDescent="0.2">
      <c r="A3899" s="100">
        <v>37783</v>
      </c>
      <c r="B3899" s="99">
        <v>1441.8599850000001</v>
      </c>
      <c r="C3899" s="99">
        <v>1441.8599850000001</v>
      </c>
      <c r="D3899" s="99">
        <v>1441.8599850000001</v>
      </c>
      <c r="E3899" s="99">
        <v>1441.8599850000001</v>
      </c>
      <c r="F3899" s="99">
        <v>1441.8599850000001</v>
      </c>
      <c r="G3899" s="99">
        <v>0</v>
      </c>
    </row>
    <row r="3900" spans="1:7" x14ac:dyDescent="0.2">
      <c r="A3900" s="100">
        <v>37784</v>
      </c>
      <c r="B3900" s="99">
        <v>1443.410034</v>
      </c>
      <c r="C3900" s="99">
        <v>1443.410034</v>
      </c>
      <c r="D3900" s="99">
        <v>1443.410034</v>
      </c>
      <c r="E3900" s="99">
        <v>1443.410034</v>
      </c>
      <c r="F3900" s="99">
        <v>1443.410034</v>
      </c>
      <c r="G3900" s="99">
        <v>0</v>
      </c>
    </row>
    <row r="3901" spans="1:7" x14ac:dyDescent="0.2">
      <c r="A3901" s="100">
        <v>37785</v>
      </c>
      <c r="B3901" s="99">
        <v>1429.1099850000001</v>
      </c>
      <c r="C3901" s="99">
        <v>1429.1099850000001</v>
      </c>
      <c r="D3901" s="99">
        <v>1429.1099850000001</v>
      </c>
      <c r="E3901" s="99">
        <v>1429.1099850000001</v>
      </c>
      <c r="F3901" s="99">
        <v>1429.1099850000001</v>
      </c>
      <c r="G3901" s="99">
        <v>0</v>
      </c>
    </row>
    <row r="3902" spans="1:7" x14ac:dyDescent="0.2">
      <c r="A3902" s="100">
        <v>37788</v>
      </c>
      <c r="B3902" s="99">
        <v>1461.150024</v>
      </c>
      <c r="C3902" s="99">
        <v>1461.150024</v>
      </c>
      <c r="D3902" s="99">
        <v>1461.150024</v>
      </c>
      <c r="E3902" s="99">
        <v>1461.150024</v>
      </c>
      <c r="F3902" s="99">
        <v>1461.150024</v>
      </c>
      <c r="G3902" s="99">
        <v>0</v>
      </c>
    </row>
    <row r="3903" spans="1:7" x14ac:dyDescent="0.2">
      <c r="A3903" s="100">
        <v>37789</v>
      </c>
      <c r="B3903" s="99">
        <v>1462.4799800000001</v>
      </c>
      <c r="C3903" s="99">
        <v>1462.4799800000001</v>
      </c>
      <c r="D3903" s="99">
        <v>1462.4799800000001</v>
      </c>
      <c r="E3903" s="99">
        <v>1462.4799800000001</v>
      </c>
      <c r="F3903" s="99">
        <v>1462.4799800000001</v>
      </c>
      <c r="G3903" s="99">
        <v>0</v>
      </c>
    </row>
    <row r="3904" spans="1:7" x14ac:dyDescent="0.2">
      <c r="A3904" s="100">
        <v>37790</v>
      </c>
      <c r="B3904" s="99">
        <v>1460.3199460000001</v>
      </c>
      <c r="C3904" s="99">
        <v>1460.3199460000001</v>
      </c>
      <c r="D3904" s="99">
        <v>1460.3199460000001</v>
      </c>
      <c r="E3904" s="99">
        <v>1460.3199460000001</v>
      </c>
      <c r="F3904" s="99">
        <v>1460.3199460000001</v>
      </c>
      <c r="G3904" s="99">
        <v>0</v>
      </c>
    </row>
    <row r="3905" spans="1:7" x14ac:dyDescent="0.2">
      <c r="A3905" s="100">
        <v>37791</v>
      </c>
      <c r="B3905" s="99">
        <v>1438.089966</v>
      </c>
      <c r="C3905" s="99">
        <v>1438.089966</v>
      </c>
      <c r="D3905" s="99">
        <v>1438.089966</v>
      </c>
      <c r="E3905" s="99">
        <v>1438.089966</v>
      </c>
      <c r="F3905" s="99">
        <v>1438.089966</v>
      </c>
      <c r="G3905" s="99">
        <v>0</v>
      </c>
    </row>
    <row r="3906" spans="1:7" x14ac:dyDescent="0.2">
      <c r="A3906" s="100">
        <v>37792</v>
      </c>
      <c r="B3906" s="99">
        <v>1439.540039</v>
      </c>
      <c r="C3906" s="99">
        <v>1439.540039</v>
      </c>
      <c r="D3906" s="99">
        <v>1439.540039</v>
      </c>
      <c r="E3906" s="99">
        <v>1439.540039</v>
      </c>
      <c r="F3906" s="99">
        <v>1439.540039</v>
      </c>
      <c r="G3906" s="99">
        <v>0</v>
      </c>
    </row>
    <row r="3907" spans="1:7" x14ac:dyDescent="0.2">
      <c r="A3907" s="100">
        <v>37795</v>
      </c>
      <c r="B3907" s="99">
        <v>1419.23999</v>
      </c>
      <c r="C3907" s="99">
        <v>1419.23999</v>
      </c>
      <c r="D3907" s="99">
        <v>1419.23999</v>
      </c>
      <c r="E3907" s="99">
        <v>1419.23999</v>
      </c>
      <c r="F3907" s="99">
        <v>1419.23999</v>
      </c>
      <c r="G3907" s="99">
        <v>0</v>
      </c>
    </row>
    <row r="3908" spans="1:7" x14ac:dyDescent="0.2">
      <c r="A3908" s="100">
        <v>37796</v>
      </c>
      <c r="B3908" s="99">
        <v>1421.8599850000001</v>
      </c>
      <c r="C3908" s="99">
        <v>1421.8599850000001</v>
      </c>
      <c r="D3908" s="99">
        <v>1421.8599850000001</v>
      </c>
      <c r="E3908" s="99">
        <v>1421.8599850000001</v>
      </c>
      <c r="F3908" s="99">
        <v>1421.8599850000001</v>
      </c>
      <c r="G3908" s="99">
        <v>0</v>
      </c>
    </row>
    <row r="3909" spans="1:7" x14ac:dyDescent="0.2">
      <c r="A3909" s="100">
        <v>37797</v>
      </c>
      <c r="B3909" s="99">
        <v>1410.099976</v>
      </c>
      <c r="C3909" s="99">
        <v>1410.099976</v>
      </c>
      <c r="D3909" s="99">
        <v>1410.099976</v>
      </c>
      <c r="E3909" s="99">
        <v>1410.099976</v>
      </c>
      <c r="F3909" s="99">
        <v>1410.099976</v>
      </c>
      <c r="G3909" s="99">
        <v>0</v>
      </c>
    </row>
    <row r="3910" spans="1:7" x14ac:dyDescent="0.2">
      <c r="A3910" s="100">
        <v>37798</v>
      </c>
      <c r="B3910" s="99">
        <v>1425.8199460000001</v>
      </c>
      <c r="C3910" s="99">
        <v>1425.8199460000001</v>
      </c>
      <c r="D3910" s="99">
        <v>1425.8199460000001</v>
      </c>
      <c r="E3910" s="99">
        <v>1425.8199460000001</v>
      </c>
      <c r="F3910" s="99">
        <v>1425.8199460000001</v>
      </c>
      <c r="G3910" s="99">
        <v>0</v>
      </c>
    </row>
    <row r="3911" spans="1:7" x14ac:dyDescent="0.2">
      <c r="A3911" s="100">
        <v>37799</v>
      </c>
      <c r="B3911" s="99">
        <v>1411.969971</v>
      </c>
      <c r="C3911" s="99">
        <v>1411.969971</v>
      </c>
      <c r="D3911" s="99">
        <v>1411.969971</v>
      </c>
      <c r="E3911" s="99">
        <v>1411.969971</v>
      </c>
      <c r="F3911" s="99">
        <v>1411.969971</v>
      </c>
      <c r="G3911" s="99">
        <v>0</v>
      </c>
    </row>
    <row r="3912" spans="1:7" x14ac:dyDescent="0.2">
      <c r="A3912" s="100">
        <v>37802</v>
      </c>
      <c r="B3912" s="99">
        <v>1409.4799800000001</v>
      </c>
      <c r="C3912" s="99">
        <v>1409.4799800000001</v>
      </c>
      <c r="D3912" s="99">
        <v>1409.4799800000001</v>
      </c>
      <c r="E3912" s="99">
        <v>1409.4799800000001</v>
      </c>
      <c r="F3912" s="99">
        <v>1409.4799800000001</v>
      </c>
      <c r="G3912" s="99">
        <v>0</v>
      </c>
    </row>
    <row r="3913" spans="1:7" x14ac:dyDescent="0.2">
      <c r="A3913" s="100">
        <v>37803</v>
      </c>
      <c r="B3913" s="99">
        <v>1421.030029</v>
      </c>
      <c r="C3913" s="99">
        <v>1421.030029</v>
      </c>
      <c r="D3913" s="99">
        <v>1421.030029</v>
      </c>
      <c r="E3913" s="99">
        <v>1421.030029</v>
      </c>
      <c r="F3913" s="99">
        <v>1421.030029</v>
      </c>
      <c r="G3913" s="99">
        <v>0</v>
      </c>
    </row>
    <row r="3914" spans="1:7" x14ac:dyDescent="0.2">
      <c r="A3914" s="100">
        <v>37804</v>
      </c>
      <c r="B3914" s="99">
        <v>1437.6099850000001</v>
      </c>
      <c r="C3914" s="99">
        <v>1437.6099850000001</v>
      </c>
      <c r="D3914" s="99">
        <v>1437.6099850000001</v>
      </c>
      <c r="E3914" s="99">
        <v>1437.6099850000001</v>
      </c>
      <c r="F3914" s="99">
        <v>1437.6099850000001</v>
      </c>
      <c r="G3914" s="99">
        <v>0</v>
      </c>
    </row>
    <row r="3915" spans="1:7" x14ac:dyDescent="0.2">
      <c r="A3915" s="100">
        <v>37805</v>
      </c>
      <c r="B3915" s="99">
        <v>1425.969971</v>
      </c>
      <c r="C3915" s="99">
        <v>1425.969971</v>
      </c>
      <c r="D3915" s="99">
        <v>1425.969971</v>
      </c>
      <c r="E3915" s="99">
        <v>1425.969971</v>
      </c>
      <c r="F3915" s="99">
        <v>1425.969971</v>
      </c>
      <c r="G3915" s="99">
        <v>0</v>
      </c>
    </row>
    <row r="3916" spans="1:7" x14ac:dyDescent="0.2">
      <c r="A3916" s="100">
        <v>37809</v>
      </c>
      <c r="B3916" s="99">
        <v>1453.0699460000001</v>
      </c>
      <c r="C3916" s="99">
        <v>1453.0699460000001</v>
      </c>
      <c r="D3916" s="99">
        <v>1453.0699460000001</v>
      </c>
      <c r="E3916" s="99">
        <v>1453.0699460000001</v>
      </c>
      <c r="F3916" s="99">
        <v>1453.0699460000001</v>
      </c>
      <c r="G3916" s="99">
        <v>0</v>
      </c>
    </row>
    <row r="3917" spans="1:7" x14ac:dyDescent="0.2">
      <c r="A3917" s="100">
        <v>37810</v>
      </c>
      <c r="B3917" s="99">
        <v>1458.51001</v>
      </c>
      <c r="C3917" s="99">
        <v>1458.51001</v>
      </c>
      <c r="D3917" s="99">
        <v>1458.51001</v>
      </c>
      <c r="E3917" s="99">
        <v>1458.51001</v>
      </c>
      <c r="F3917" s="99">
        <v>1458.51001</v>
      </c>
      <c r="G3917" s="99">
        <v>0</v>
      </c>
    </row>
    <row r="3918" spans="1:7" x14ac:dyDescent="0.2">
      <c r="A3918" s="100">
        <v>37811</v>
      </c>
      <c r="B3918" s="99">
        <v>1450.51001</v>
      </c>
      <c r="C3918" s="99">
        <v>1450.51001</v>
      </c>
      <c r="D3918" s="99">
        <v>1450.51001</v>
      </c>
      <c r="E3918" s="99">
        <v>1450.51001</v>
      </c>
      <c r="F3918" s="99">
        <v>1450.51001</v>
      </c>
      <c r="G3918" s="99">
        <v>0</v>
      </c>
    </row>
    <row r="3919" spans="1:7" x14ac:dyDescent="0.2">
      <c r="A3919" s="100">
        <v>37812</v>
      </c>
      <c r="B3919" s="99">
        <v>1430.959961</v>
      </c>
      <c r="C3919" s="99">
        <v>1430.959961</v>
      </c>
      <c r="D3919" s="99">
        <v>1430.959961</v>
      </c>
      <c r="E3919" s="99">
        <v>1430.959961</v>
      </c>
      <c r="F3919" s="99">
        <v>1430.959961</v>
      </c>
      <c r="G3919" s="99">
        <v>0</v>
      </c>
    </row>
    <row r="3920" spans="1:7" x14ac:dyDescent="0.2">
      <c r="A3920" s="100">
        <v>37813</v>
      </c>
      <c r="B3920" s="99">
        <v>1444.6999510000001</v>
      </c>
      <c r="C3920" s="99">
        <v>1444.6999510000001</v>
      </c>
      <c r="D3920" s="99">
        <v>1444.6999510000001</v>
      </c>
      <c r="E3920" s="99">
        <v>1444.6999510000001</v>
      </c>
      <c r="F3920" s="99">
        <v>1444.6999510000001</v>
      </c>
      <c r="G3920" s="99">
        <v>0</v>
      </c>
    </row>
    <row r="3921" spans="1:7" x14ac:dyDescent="0.2">
      <c r="A3921" s="100">
        <v>37816</v>
      </c>
      <c r="B3921" s="99">
        <v>1453</v>
      </c>
      <c r="C3921" s="99">
        <v>1453</v>
      </c>
      <c r="D3921" s="99">
        <v>1453</v>
      </c>
      <c r="E3921" s="99">
        <v>1453</v>
      </c>
      <c r="F3921" s="99">
        <v>1453</v>
      </c>
      <c r="G3921" s="99">
        <v>0</v>
      </c>
    </row>
    <row r="3922" spans="1:7" x14ac:dyDescent="0.2">
      <c r="A3922" s="100">
        <v>37817</v>
      </c>
      <c r="B3922" s="99">
        <v>1448.0200199999999</v>
      </c>
      <c r="C3922" s="99">
        <v>1448.0200199999999</v>
      </c>
      <c r="D3922" s="99">
        <v>1448.0200199999999</v>
      </c>
      <c r="E3922" s="99">
        <v>1448.0200199999999</v>
      </c>
      <c r="F3922" s="99">
        <v>1448.0200199999999</v>
      </c>
      <c r="G3922" s="99">
        <v>0</v>
      </c>
    </row>
    <row r="3923" spans="1:7" x14ac:dyDescent="0.2">
      <c r="A3923" s="100">
        <v>37818</v>
      </c>
      <c r="B3923" s="99">
        <v>1438.8599850000001</v>
      </c>
      <c r="C3923" s="99">
        <v>1438.8599850000001</v>
      </c>
      <c r="D3923" s="99">
        <v>1438.8599850000001</v>
      </c>
      <c r="E3923" s="99">
        <v>1438.8599850000001</v>
      </c>
      <c r="F3923" s="99">
        <v>1438.8599850000001</v>
      </c>
      <c r="G3923" s="99">
        <v>0</v>
      </c>
    </row>
    <row r="3924" spans="1:7" x14ac:dyDescent="0.2">
      <c r="A3924" s="100">
        <v>37819</v>
      </c>
      <c r="B3924" s="99">
        <v>1421.1099850000001</v>
      </c>
      <c r="C3924" s="99">
        <v>1421.1099850000001</v>
      </c>
      <c r="D3924" s="99">
        <v>1421.1099850000001</v>
      </c>
      <c r="E3924" s="99">
        <v>1421.1099850000001</v>
      </c>
      <c r="F3924" s="99">
        <v>1421.1099850000001</v>
      </c>
      <c r="G3924" s="99">
        <v>0</v>
      </c>
    </row>
    <row r="3925" spans="1:7" x14ac:dyDescent="0.2">
      <c r="A3925" s="100">
        <v>37820</v>
      </c>
      <c r="B3925" s="99">
        <v>1437.8900149999999</v>
      </c>
      <c r="C3925" s="99">
        <v>1437.8900149999999</v>
      </c>
      <c r="D3925" s="99">
        <v>1437.8900149999999</v>
      </c>
      <c r="E3925" s="99">
        <v>1437.8900149999999</v>
      </c>
      <c r="F3925" s="99">
        <v>1437.8900149999999</v>
      </c>
      <c r="G3925" s="99">
        <v>0</v>
      </c>
    </row>
    <row r="3926" spans="1:7" x14ac:dyDescent="0.2">
      <c r="A3926" s="100">
        <v>37823</v>
      </c>
      <c r="B3926" s="99">
        <v>1416.880005</v>
      </c>
      <c r="C3926" s="99">
        <v>1416.880005</v>
      </c>
      <c r="D3926" s="99">
        <v>1416.880005</v>
      </c>
      <c r="E3926" s="99">
        <v>1416.880005</v>
      </c>
      <c r="F3926" s="99">
        <v>1416.880005</v>
      </c>
      <c r="G3926" s="99">
        <v>0</v>
      </c>
    </row>
    <row r="3927" spans="1:7" x14ac:dyDescent="0.2">
      <c r="A3927" s="100">
        <v>37824</v>
      </c>
      <c r="B3927" s="99">
        <v>1430.349976</v>
      </c>
      <c r="C3927" s="99">
        <v>1430.349976</v>
      </c>
      <c r="D3927" s="99">
        <v>1430.349976</v>
      </c>
      <c r="E3927" s="99">
        <v>1430.349976</v>
      </c>
      <c r="F3927" s="99">
        <v>1430.349976</v>
      </c>
      <c r="G3927" s="99">
        <v>0</v>
      </c>
    </row>
    <row r="3928" spans="1:7" x14ac:dyDescent="0.2">
      <c r="A3928" s="100">
        <v>37825</v>
      </c>
      <c r="B3928" s="99">
        <v>1431.099976</v>
      </c>
      <c r="C3928" s="99">
        <v>1431.099976</v>
      </c>
      <c r="D3928" s="99">
        <v>1431.099976</v>
      </c>
      <c r="E3928" s="99">
        <v>1431.099976</v>
      </c>
      <c r="F3928" s="99">
        <v>1431.099976</v>
      </c>
      <c r="G3928" s="99">
        <v>0</v>
      </c>
    </row>
    <row r="3929" spans="1:7" x14ac:dyDescent="0.2">
      <c r="A3929" s="100">
        <v>37826</v>
      </c>
      <c r="B3929" s="99">
        <v>1420.959961</v>
      </c>
      <c r="C3929" s="99">
        <v>1420.959961</v>
      </c>
      <c r="D3929" s="99">
        <v>1420.959961</v>
      </c>
      <c r="E3929" s="99">
        <v>1420.959961</v>
      </c>
      <c r="F3929" s="99">
        <v>1420.959961</v>
      </c>
      <c r="G3929" s="99">
        <v>0</v>
      </c>
    </row>
    <row r="3930" spans="1:7" x14ac:dyDescent="0.2">
      <c r="A3930" s="100">
        <v>37827</v>
      </c>
      <c r="B3930" s="99">
        <v>1445.6999510000001</v>
      </c>
      <c r="C3930" s="99">
        <v>1445.6999510000001</v>
      </c>
      <c r="D3930" s="99">
        <v>1445.6999510000001</v>
      </c>
      <c r="E3930" s="99">
        <v>1445.6999510000001</v>
      </c>
      <c r="F3930" s="99">
        <v>1445.6999510000001</v>
      </c>
      <c r="G3930" s="99">
        <v>0</v>
      </c>
    </row>
    <row r="3931" spans="1:7" x14ac:dyDescent="0.2">
      <c r="A3931" s="100">
        <v>37830</v>
      </c>
      <c r="B3931" s="99">
        <v>1442.579956</v>
      </c>
      <c r="C3931" s="99">
        <v>1442.579956</v>
      </c>
      <c r="D3931" s="99">
        <v>1442.579956</v>
      </c>
      <c r="E3931" s="99">
        <v>1442.579956</v>
      </c>
      <c r="F3931" s="99">
        <v>1442.579956</v>
      </c>
      <c r="G3931" s="99">
        <v>0</v>
      </c>
    </row>
    <row r="3932" spans="1:7" x14ac:dyDescent="0.2">
      <c r="A3932" s="100">
        <v>37831</v>
      </c>
      <c r="B3932" s="99">
        <v>1432.3100589999999</v>
      </c>
      <c r="C3932" s="99">
        <v>1432.3100589999999</v>
      </c>
      <c r="D3932" s="99">
        <v>1432.3100589999999</v>
      </c>
      <c r="E3932" s="99">
        <v>1432.3100589999999</v>
      </c>
      <c r="F3932" s="99">
        <v>1432.3100589999999</v>
      </c>
      <c r="G3932" s="99">
        <v>0</v>
      </c>
    </row>
    <row r="3933" spans="1:7" x14ac:dyDescent="0.2">
      <c r="A3933" s="100">
        <v>37832</v>
      </c>
      <c r="B3933" s="99">
        <v>1429.910034</v>
      </c>
      <c r="C3933" s="99">
        <v>1429.910034</v>
      </c>
      <c r="D3933" s="99">
        <v>1429.910034</v>
      </c>
      <c r="E3933" s="99">
        <v>1429.910034</v>
      </c>
      <c r="F3933" s="99">
        <v>1429.910034</v>
      </c>
      <c r="G3933" s="99">
        <v>0</v>
      </c>
    </row>
    <row r="3934" spans="1:7" x14ac:dyDescent="0.2">
      <c r="A3934" s="100">
        <v>37833</v>
      </c>
      <c r="B3934" s="99">
        <v>1434.329956</v>
      </c>
      <c r="C3934" s="99">
        <v>1434.329956</v>
      </c>
      <c r="D3934" s="99">
        <v>1434.329956</v>
      </c>
      <c r="E3934" s="99">
        <v>1434.329956</v>
      </c>
      <c r="F3934" s="99">
        <v>1434.329956</v>
      </c>
      <c r="G3934" s="99">
        <v>0</v>
      </c>
    </row>
    <row r="3935" spans="1:7" x14ac:dyDescent="0.2">
      <c r="A3935" s="100">
        <v>37834</v>
      </c>
      <c r="B3935" s="99">
        <v>1419.6400149999999</v>
      </c>
      <c r="C3935" s="99">
        <v>1419.6400149999999</v>
      </c>
      <c r="D3935" s="99">
        <v>1419.6400149999999</v>
      </c>
      <c r="E3935" s="99">
        <v>1419.6400149999999</v>
      </c>
      <c r="F3935" s="99">
        <v>1419.6400149999999</v>
      </c>
      <c r="G3935" s="99">
        <v>0</v>
      </c>
    </row>
    <row r="3936" spans="1:7" x14ac:dyDescent="0.2">
      <c r="A3936" s="100">
        <v>37837</v>
      </c>
      <c r="B3936" s="99">
        <v>1423.51001</v>
      </c>
      <c r="C3936" s="99">
        <v>1423.51001</v>
      </c>
      <c r="D3936" s="99">
        <v>1423.51001</v>
      </c>
      <c r="E3936" s="99">
        <v>1423.51001</v>
      </c>
      <c r="F3936" s="99">
        <v>1423.51001</v>
      </c>
      <c r="G3936" s="99">
        <v>0</v>
      </c>
    </row>
    <row r="3937" spans="1:7" x14ac:dyDescent="0.2">
      <c r="A3937" s="100">
        <v>37838</v>
      </c>
      <c r="B3937" s="99">
        <v>1398.420044</v>
      </c>
      <c r="C3937" s="99">
        <v>1398.420044</v>
      </c>
      <c r="D3937" s="99">
        <v>1398.420044</v>
      </c>
      <c r="E3937" s="99">
        <v>1398.420044</v>
      </c>
      <c r="F3937" s="99">
        <v>1398.420044</v>
      </c>
      <c r="G3937" s="99">
        <v>0</v>
      </c>
    </row>
    <row r="3938" spans="1:7" x14ac:dyDescent="0.2">
      <c r="A3938" s="100">
        <v>37839</v>
      </c>
      <c r="B3938" s="99">
        <v>1401.01001</v>
      </c>
      <c r="C3938" s="99">
        <v>1401.01001</v>
      </c>
      <c r="D3938" s="99">
        <v>1401.01001</v>
      </c>
      <c r="E3938" s="99">
        <v>1401.01001</v>
      </c>
      <c r="F3938" s="99">
        <v>1401.01001</v>
      </c>
      <c r="G3938" s="99">
        <v>0</v>
      </c>
    </row>
    <row r="3939" spans="1:7" x14ac:dyDescent="0.2">
      <c r="A3939" s="100">
        <v>37840</v>
      </c>
      <c r="B3939" s="99">
        <v>1411.2700199999999</v>
      </c>
      <c r="C3939" s="99">
        <v>1411.2700199999999</v>
      </c>
      <c r="D3939" s="99">
        <v>1411.2700199999999</v>
      </c>
      <c r="E3939" s="99">
        <v>1411.2700199999999</v>
      </c>
      <c r="F3939" s="99">
        <v>1411.2700199999999</v>
      </c>
      <c r="G3939" s="99">
        <v>0</v>
      </c>
    </row>
    <row r="3940" spans="1:7" x14ac:dyDescent="0.2">
      <c r="A3940" s="100">
        <v>37841</v>
      </c>
      <c r="B3940" s="99">
        <v>1416.3000489999999</v>
      </c>
      <c r="C3940" s="99">
        <v>1416.3000489999999</v>
      </c>
      <c r="D3940" s="99">
        <v>1416.3000489999999</v>
      </c>
      <c r="E3940" s="99">
        <v>1416.3000489999999</v>
      </c>
      <c r="F3940" s="99">
        <v>1416.3000489999999</v>
      </c>
      <c r="G3940" s="99">
        <v>0</v>
      </c>
    </row>
    <row r="3941" spans="1:7" x14ac:dyDescent="0.2">
      <c r="A3941" s="100">
        <v>37844</v>
      </c>
      <c r="B3941" s="99">
        <v>1421.01001</v>
      </c>
      <c r="C3941" s="99">
        <v>1421.01001</v>
      </c>
      <c r="D3941" s="99">
        <v>1421.01001</v>
      </c>
      <c r="E3941" s="99">
        <v>1421.01001</v>
      </c>
      <c r="F3941" s="99">
        <v>1421.01001</v>
      </c>
      <c r="G3941" s="99">
        <v>0</v>
      </c>
    </row>
    <row r="3942" spans="1:7" x14ac:dyDescent="0.2">
      <c r="A3942" s="100">
        <v>37845</v>
      </c>
      <c r="B3942" s="99">
        <v>1435.170044</v>
      </c>
      <c r="C3942" s="99">
        <v>1435.170044</v>
      </c>
      <c r="D3942" s="99">
        <v>1435.170044</v>
      </c>
      <c r="E3942" s="99">
        <v>1435.170044</v>
      </c>
      <c r="F3942" s="99">
        <v>1435.170044</v>
      </c>
      <c r="G3942" s="99">
        <v>0</v>
      </c>
    </row>
    <row r="3943" spans="1:7" x14ac:dyDescent="0.2">
      <c r="A3943" s="100">
        <v>37846</v>
      </c>
      <c r="B3943" s="99">
        <v>1426.5500489999999</v>
      </c>
      <c r="C3943" s="99">
        <v>1426.5500489999999</v>
      </c>
      <c r="D3943" s="99">
        <v>1426.5500489999999</v>
      </c>
      <c r="E3943" s="99">
        <v>1426.5500489999999</v>
      </c>
      <c r="F3943" s="99">
        <v>1426.5500489999999</v>
      </c>
      <c r="G3943" s="99">
        <v>0</v>
      </c>
    </row>
    <row r="3944" spans="1:7" x14ac:dyDescent="0.2">
      <c r="A3944" s="100">
        <v>37847</v>
      </c>
      <c r="B3944" s="99">
        <v>1435.959961</v>
      </c>
      <c r="C3944" s="99">
        <v>1435.959961</v>
      </c>
      <c r="D3944" s="99">
        <v>1435.959961</v>
      </c>
      <c r="E3944" s="99">
        <v>1435.959961</v>
      </c>
      <c r="F3944" s="99">
        <v>1435.959961</v>
      </c>
      <c r="G3944" s="99">
        <v>0</v>
      </c>
    </row>
    <row r="3945" spans="1:7" x14ac:dyDescent="0.2">
      <c r="A3945" s="100">
        <v>37848</v>
      </c>
      <c r="B3945" s="99">
        <v>1436.4300539999999</v>
      </c>
      <c r="C3945" s="99">
        <v>1436.4300539999999</v>
      </c>
      <c r="D3945" s="99">
        <v>1436.4300539999999</v>
      </c>
      <c r="E3945" s="99">
        <v>1436.4300539999999</v>
      </c>
      <c r="F3945" s="99">
        <v>1436.4300539999999</v>
      </c>
      <c r="G3945" s="99">
        <v>0</v>
      </c>
    </row>
    <row r="3946" spans="1:7" x14ac:dyDescent="0.2">
      <c r="A3946" s="100">
        <v>37851</v>
      </c>
      <c r="B3946" s="99">
        <v>1449.650024</v>
      </c>
      <c r="C3946" s="99">
        <v>1449.650024</v>
      </c>
      <c r="D3946" s="99">
        <v>1449.650024</v>
      </c>
      <c r="E3946" s="99">
        <v>1449.650024</v>
      </c>
      <c r="F3946" s="99">
        <v>1449.650024</v>
      </c>
      <c r="G3946" s="99">
        <v>0</v>
      </c>
    </row>
    <row r="3947" spans="1:7" x14ac:dyDescent="0.2">
      <c r="A3947" s="100">
        <v>37852</v>
      </c>
      <c r="B3947" s="99">
        <v>1453.4499510000001</v>
      </c>
      <c r="C3947" s="99">
        <v>1453.4499510000001</v>
      </c>
      <c r="D3947" s="99">
        <v>1453.4499510000001</v>
      </c>
      <c r="E3947" s="99">
        <v>1453.4499510000001</v>
      </c>
      <c r="F3947" s="99">
        <v>1453.4499510000001</v>
      </c>
      <c r="G3947" s="99">
        <v>0</v>
      </c>
    </row>
    <row r="3948" spans="1:7" x14ac:dyDescent="0.2">
      <c r="A3948" s="100">
        <v>37853</v>
      </c>
      <c r="B3948" s="99">
        <v>1450.6099850000001</v>
      </c>
      <c r="C3948" s="99">
        <v>1450.6099850000001</v>
      </c>
      <c r="D3948" s="99">
        <v>1450.6099850000001</v>
      </c>
      <c r="E3948" s="99">
        <v>1450.6099850000001</v>
      </c>
      <c r="F3948" s="99">
        <v>1450.6099850000001</v>
      </c>
      <c r="G3948" s="99">
        <v>0</v>
      </c>
    </row>
    <row r="3949" spans="1:7" x14ac:dyDescent="0.2">
      <c r="A3949" s="100">
        <v>37854</v>
      </c>
      <c r="B3949" s="99">
        <v>1454.9799800000001</v>
      </c>
      <c r="C3949" s="99">
        <v>1454.9799800000001</v>
      </c>
      <c r="D3949" s="99">
        <v>1454.9799800000001</v>
      </c>
      <c r="E3949" s="99">
        <v>1454.9799800000001</v>
      </c>
      <c r="F3949" s="99">
        <v>1454.9799800000001</v>
      </c>
      <c r="G3949" s="99">
        <v>0</v>
      </c>
    </row>
    <row r="3950" spans="1:7" x14ac:dyDescent="0.2">
      <c r="A3950" s="100">
        <v>37855</v>
      </c>
      <c r="B3950" s="99">
        <v>1440.170044</v>
      </c>
      <c r="C3950" s="99">
        <v>1440.170044</v>
      </c>
      <c r="D3950" s="99">
        <v>1440.170044</v>
      </c>
      <c r="E3950" s="99">
        <v>1440.170044</v>
      </c>
      <c r="F3950" s="99">
        <v>1440.170044</v>
      </c>
      <c r="G3950" s="99">
        <v>0</v>
      </c>
    </row>
    <row r="3951" spans="1:7" x14ac:dyDescent="0.2">
      <c r="A3951" s="100">
        <v>37858</v>
      </c>
      <c r="B3951" s="99">
        <v>1441.1099850000001</v>
      </c>
      <c r="C3951" s="99">
        <v>1441.1099850000001</v>
      </c>
      <c r="D3951" s="99">
        <v>1441.1099850000001</v>
      </c>
      <c r="E3951" s="99">
        <v>1441.1099850000001</v>
      </c>
      <c r="F3951" s="99">
        <v>1441.1099850000001</v>
      </c>
      <c r="G3951" s="99">
        <v>0</v>
      </c>
    </row>
    <row r="3952" spans="1:7" x14ac:dyDescent="0.2">
      <c r="A3952" s="100">
        <v>37859</v>
      </c>
      <c r="B3952" s="99">
        <v>1445.51001</v>
      </c>
      <c r="C3952" s="99">
        <v>1445.51001</v>
      </c>
      <c r="D3952" s="99">
        <v>1445.51001</v>
      </c>
      <c r="E3952" s="99">
        <v>1445.51001</v>
      </c>
      <c r="F3952" s="99">
        <v>1445.51001</v>
      </c>
      <c r="G3952" s="99">
        <v>0</v>
      </c>
    </row>
    <row r="3953" spans="1:7" x14ac:dyDescent="0.2">
      <c r="A3953" s="100">
        <v>37860</v>
      </c>
      <c r="B3953" s="99">
        <v>1445.839966</v>
      </c>
      <c r="C3953" s="99">
        <v>1445.839966</v>
      </c>
      <c r="D3953" s="99">
        <v>1445.839966</v>
      </c>
      <c r="E3953" s="99">
        <v>1445.839966</v>
      </c>
      <c r="F3953" s="99">
        <v>1445.839966</v>
      </c>
      <c r="G3953" s="99">
        <v>0</v>
      </c>
    </row>
    <row r="3954" spans="1:7" x14ac:dyDescent="0.2">
      <c r="A3954" s="100">
        <v>37861</v>
      </c>
      <c r="B3954" s="99">
        <v>1454.6999510000001</v>
      </c>
      <c r="C3954" s="99">
        <v>1454.6999510000001</v>
      </c>
      <c r="D3954" s="99">
        <v>1454.6999510000001</v>
      </c>
      <c r="E3954" s="99">
        <v>1454.6999510000001</v>
      </c>
      <c r="F3954" s="99">
        <v>1454.6999510000001</v>
      </c>
      <c r="G3954" s="99">
        <v>0</v>
      </c>
    </row>
    <row r="3955" spans="1:7" x14ac:dyDescent="0.2">
      <c r="A3955" s="100">
        <v>37862</v>
      </c>
      <c r="B3955" s="99">
        <v>1462.3000489999999</v>
      </c>
      <c r="C3955" s="99">
        <v>1462.3000489999999</v>
      </c>
      <c r="D3955" s="99">
        <v>1462.3000489999999</v>
      </c>
      <c r="E3955" s="99">
        <v>1462.3000489999999</v>
      </c>
      <c r="F3955" s="99">
        <v>1462.3000489999999</v>
      </c>
      <c r="G3955" s="99">
        <v>0</v>
      </c>
    </row>
    <row r="3956" spans="1:7" x14ac:dyDescent="0.2">
      <c r="A3956" s="100">
        <v>37866</v>
      </c>
      <c r="B3956" s="99">
        <v>1482.6099850000001</v>
      </c>
      <c r="C3956" s="99">
        <v>1482.6099850000001</v>
      </c>
      <c r="D3956" s="99">
        <v>1482.6099850000001</v>
      </c>
      <c r="E3956" s="99">
        <v>1482.6099850000001</v>
      </c>
      <c r="F3956" s="99">
        <v>1482.6099850000001</v>
      </c>
      <c r="G3956" s="99">
        <v>0</v>
      </c>
    </row>
    <row r="3957" spans="1:7" x14ac:dyDescent="0.2">
      <c r="A3957" s="100">
        <v>37867</v>
      </c>
      <c r="B3957" s="99">
        <v>1489.25</v>
      </c>
      <c r="C3957" s="99">
        <v>1489.25</v>
      </c>
      <c r="D3957" s="99">
        <v>1489.25</v>
      </c>
      <c r="E3957" s="99">
        <v>1489.25</v>
      </c>
      <c r="F3957" s="99">
        <v>1489.25</v>
      </c>
      <c r="G3957" s="99">
        <v>0</v>
      </c>
    </row>
    <row r="3958" spans="1:7" x14ac:dyDescent="0.2">
      <c r="A3958" s="100">
        <v>37868</v>
      </c>
      <c r="B3958" s="99">
        <v>1491.7700199999999</v>
      </c>
      <c r="C3958" s="99">
        <v>1491.7700199999999</v>
      </c>
      <c r="D3958" s="99">
        <v>1491.7700199999999</v>
      </c>
      <c r="E3958" s="99">
        <v>1491.7700199999999</v>
      </c>
      <c r="F3958" s="99">
        <v>1491.7700199999999</v>
      </c>
      <c r="G3958" s="99">
        <v>0</v>
      </c>
    </row>
    <row r="3959" spans="1:7" x14ac:dyDescent="0.2">
      <c r="A3959" s="100">
        <v>37869</v>
      </c>
      <c r="B3959" s="99">
        <v>1482.23999</v>
      </c>
      <c r="C3959" s="99">
        <v>1482.23999</v>
      </c>
      <c r="D3959" s="99">
        <v>1482.23999</v>
      </c>
      <c r="E3959" s="99">
        <v>1482.23999</v>
      </c>
      <c r="F3959" s="99">
        <v>1482.23999</v>
      </c>
      <c r="G3959" s="99">
        <v>0</v>
      </c>
    </row>
    <row r="3960" spans="1:7" x14ac:dyDescent="0.2">
      <c r="A3960" s="100">
        <v>37872</v>
      </c>
      <c r="B3960" s="99">
        <v>1497.219971</v>
      </c>
      <c r="C3960" s="99">
        <v>1497.219971</v>
      </c>
      <c r="D3960" s="99">
        <v>1497.219971</v>
      </c>
      <c r="E3960" s="99">
        <v>1497.219971</v>
      </c>
      <c r="F3960" s="99">
        <v>1497.219971</v>
      </c>
      <c r="G3960" s="99">
        <v>0</v>
      </c>
    </row>
    <row r="3961" spans="1:7" x14ac:dyDescent="0.2">
      <c r="A3961" s="100">
        <v>37873</v>
      </c>
      <c r="B3961" s="99">
        <v>1484.9300539999999</v>
      </c>
      <c r="C3961" s="99">
        <v>1484.9300539999999</v>
      </c>
      <c r="D3961" s="99">
        <v>1484.9300539999999</v>
      </c>
      <c r="E3961" s="99">
        <v>1484.9300539999999</v>
      </c>
      <c r="F3961" s="99">
        <v>1484.9300539999999</v>
      </c>
      <c r="G3961" s="99">
        <v>0</v>
      </c>
    </row>
    <row r="3962" spans="1:7" x14ac:dyDescent="0.2">
      <c r="A3962" s="100">
        <v>37874</v>
      </c>
      <c r="B3962" s="99">
        <v>1467.290039</v>
      </c>
      <c r="C3962" s="99">
        <v>1467.290039</v>
      </c>
      <c r="D3962" s="99">
        <v>1467.290039</v>
      </c>
      <c r="E3962" s="99">
        <v>1467.290039</v>
      </c>
      <c r="F3962" s="99">
        <v>1467.290039</v>
      </c>
      <c r="G3962" s="99">
        <v>0</v>
      </c>
    </row>
    <row r="3963" spans="1:7" x14ac:dyDescent="0.2">
      <c r="A3963" s="100">
        <v>37875</v>
      </c>
      <c r="B3963" s="99">
        <v>1475.719971</v>
      </c>
      <c r="C3963" s="99">
        <v>1475.719971</v>
      </c>
      <c r="D3963" s="99">
        <v>1475.719971</v>
      </c>
      <c r="E3963" s="99">
        <v>1475.719971</v>
      </c>
      <c r="F3963" s="99">
        <v>1475.719971</v>
      </c>
      <c r="G3963" s="99">
        <v>0</v>
      </c>
    </row>
    <row r="3964" spans="1:7" x14ac:dyDescent="0.2">
      <c r="A3964" s="100">
        <v>37876</v>
      </c>
      <c r="B3964" s="99">
        <v>1478.9399410000001</v>
      </c>
      <c r="C3964" s="99">
        <v>1478.9399410000001</v>
      </c>
      <c r="D3964" s="99">
        <v>1478.9399410000001</v>
      </c>
      <c r="E3964" s="99">
        <v>1478.9399410000001</v>
      </c>
      <c r="F3964" s="99">
        <v>1478.9399410000001</v>
      </c>
      <c r="G3964" s="99">
        <v>0</v>
      </c>
    </row>
    <row r="3965" spans="1:7" x14ac:dyDescent="0.2">
      <c r="A3965" s="100">
        <v>37879</v>
      </c>
      <c r="B3965" s="99">
        <v>1473.4300539999999</v>
      </c>
      <c r="C3965" s="99">
        <v>1473.4300539999999</v>
      </c>
      <c r="D3965" s="99">
        <v>1473.4300539999999</v>
      </c>
      <c r="E3965" s="99">
        <v>1473.4300539999999</v>
      </c>
      <c r="F3965" s="99">
        <v>1473.4300539999999</v>
      </c>
      <c r="G3965" s="99">
        <v>0</v>
      </c>
    </row>
    <row r="3966" spans="1:7" x14ac:dyDescent="0.2">
      <c r="A3966" s="100">
        <v>37880</v>
      </c>
      <c r="B3966" s="99">
        <v>1494.5</v>
      </c>
      <c r="C3966" s="99">
        <v>1494.5</v>
      </c>
      <c r="D3966" s="99">
        <v>1494.5</v>
      </c>
      <c r="E3966" s="99">
        <v>1494.5</v>
      </c>
      <c r="F3966" s="99">
        <v>1494.5</v>
      </c>
      <c r="G3966" s="99">
        <v>0</v>
      </c>
    </row>
    <row r="3967" spans="1:7" x14ac:dyDescent="0.2">
      <c r="A3967" s="100">
        <v>37881</v>
      </c>
      <c r="B3967" s="99">
        <v>1489.6999510000001</v>
      </c>
      <c r="C3967" s="99">
        <v>1489.6999510000001</v>
      </c>
      <c r="D3967" s="99">
        <v>1489.6999510000001</v>
      </c>
      <c r="E3967" s="99">
        <v>1489.6999510000001</v>
      </c>
      <c r="F3967" s="99">
        <v>1489.6999510000001</v>
      </c>
      <c r="G3967" s="99">
        <v>0</v>
      </c>
    </row>
    <row r="3968" spans="1:7" x14ac:dyDescent="0.2">
      <c r="A3968" s="100">
        <v>37882</v>
      </c>
      <c r="B3968" s="99">
        <v>1509.469971</v>
      </c>
      <c r="C3968" s="99">
        <v>1509.469971</v>
      </c>
      <c r="D3968" s="99">
        <v>1509.469971</v>
      </c>
      <c r="E3968" s="99">
        <v>1509.469971</v>
      </c>
      <c r="F3968" s="99">
        <v>1509.469971</v>
      </c>
      <c r="G3968" s="99">
        <v>0</v>
      </c>
    </row>
    <row r="3969" spans="1:7" x14ac:dyDescent="0.2">
      <c r="A3969" s="100">
        <v>37883</v>
      </c>
      <c r="B3969" s="99">
        <v>1504.73999</v>
      </c>
      <c r="C3969" s="99">
        <v>1504.73999</v>
      </c>
      <c r="D3969" s="99">
        <v>1504.73999</v>
      </c>
      <c r="E3969" s="99">
        <v>1504.73999</v>
      </c>
      <c r="F3969" s="99">
        <v>1504.73999</v>
      </c>
      <c r="G3969" s="99">
        <v>0</v>
      </c>
    </row>
    <row r="3970" spans="1:7" x14ac:dyDescent="0.2">
      <c r="A3970" s="100">
        <v>37886</v>
      </c>
      <c r="B3970" s="99">
        <v>1485.160034</v>
      </c>
      <c r="C3970" s="99">
        <v>1485.160034</v>
      </c>
      <c r="D3970" s="99">
        <v>1485.160034</v>
      </c>
      <c r="E3970" s="99">
        <v>1485.160034</v>
      </c>
      <c r="F3970" s="99">
        <v>1485.160034</v>
      </c>
      <c r="G3970" s="99">
        <v>0</v>
      </c>
    </row>
    <row r="3971" spans="1:7" x14ac:dyDescent="0.2">
      <c r="A3971" s="100">
        <v>37887</v>
      </c>
      <c r="B3971" s="99">
        <v>1494.1899410000001</v>
      </c>
      <c r="C3971" s="99">
        <v>1494.1899410000001</v>
      </c>
      <c r="D3971" s="99">
        <v>1494.1899410000001</v>
      </c>
      <c r="E3971" s="99">
        <v>1494.1899410000001</v>
      </c>
      <c r="F3971" s="99">
        <v>1494.1899410000001</v>
      </c>
      <c r="G3971" s="99">
        <v>0</v>
      </c>
    </row>
    <row r="3972" spans="1:7" x14ac:dyDescent="0.2">
      <c r="A3972" s="100">
        <v>37888</v>
      </c>
      <c r="B3972" s="99">
        <v>1465.660034</v>
      </c>
      <c r="C3972" s="99">
        <v>1465.660034</v>
      </c>
      <c r="D3972" s="99">
        <v>1465.660034</v>
      </c>
      <c r="E3972" s="99">
        <v>1465.660034</v>
      </c>
      <c r="F3972" s="99">
        <v>1465.660034</v>
      </c>
      <c r="G3972" s="99">
        <v>0</v>
      </c>
    </row>
    <row r="3973" spans="1:7" x14ac:dyDescent="0.2">
      <c r="A3973" s="100">
        <v>37889</v>
      </c>
      <c r="B3973" s="99">
        <v>1457.089966</v>
      </c>
      <c r="C3973" s="99">
        <v>1457.089966</v>
      </c>
      <c r="D3973" s="99">
        <v>1457.089966</v>
      </c>
      <c r="E3973" s="99">
        <v>1457.089966</v>
      </c>
      <c r="F3973" s="99">
        <v>1457.089966</v>
      </c>
      <c r="G3973" s="99">
        <v>0</v>
      </c>
    </row>
    <row r="3974" spans="1:7" x14ac:dyDescent="0.2">
      <c r="A3974" s="100">
        <v>37890</v>
      </c>
      <c r="B3974" s="99">
        <v>1448.030029</v>
      </c>
      <c r="C3974" s="99">
        <v>1448.030029</v>
      </c>
      <c r="D3974" s="99">
        <v>1448.030029</v>
      </c>
      <c r="E3974" s="99">
        <v>1448.030029</v>
      </c>
      <c r="F3974" s="99">
        <v>1448.030029</v>
      </c>
      <c r="G3974" s="99">
        <v>0</v>
      </c>
    </row>
    <row r="3975" spans="1:7" x14ac:dyDescent="0.2">
      <c r="A3975" s="100">
        <v>37893</v>
      </c>
      <c r="B3975" s="99">
        <v>1462.1999510000001</v>
      </c>
      <c r="C3975" s="99">
        <v>1462.1999510000001</v>
      </c>
      <c r="D3975" s="99">
        <v>1462.1999510000001</v>
      </c>
      <c r="E3975" s="99">
        <v>1462.1999510000001</v>
      </c>
      <c r="F3975" s="99">
        <v>1462.1999510000001</v>
      </c>
      <c r="G3975" s="99">
        <v>0</v>
      </c>
    </row>
    <row r="3976" spans="1:7" x14ac:dyDescent="0.2">
      <c r="A3976" s="100">
        <v>37894</v>
      </c>
      <c r="B3976" s="99">
        <v>1446.7700199999999</v>
      </c>
      <c r="C3976" s="99">
        <v>1446.7700199999999</v>
      </c>
      <c r="D3976" s="99">
        <v>1446.7700199999999</v>
      </c>
      <c r="E3976" s="99">
        <v>1446.7700199999999</v>
      </c>
      <c r="F3976" s="99">
        <v>1446.7700199999999</v>
      </c>
      <c r="G3976" s="99">
        <v>0</v>
      </c>
    </row>
    <row r="3977" spans="1:7" x14ac:dyDescent="0.2">
      <c r="A3977" s="100">
        <v>37895</v>
      </c>
      <c r="B3977" s="99">
        <v>1479.2299800000001</v>
      </c>
      <c r="C3977" s="99">
        <v>1479.2299800000001</v>
      </c>
      <c r="D3977" s="99">
        <v>1479.2299800000001</v>
      </c>
      <c r="E3977" s="99">
        <v>1479.2299800000001</v>
      </c>
      <c r="F3977" s="99">
        <v>1479.2299800000001</v>
      </c>
      <c r="G3977" s="99">
        <v>0</v>
      </c>
    </row>
    <row r="3978" spans="1:7" x14ac:dyDescent="0.2">
      <c r="A3978" s="100">
        <v>37896</v>
      </c>
      <c r="B3978" s="99">
        <v>1482.3599850000001</v>
      </c>
      <c r="C3978" s="99">
        <v>1482.3599850000001</v>
      </c>
      <c r="D3978" s="99">
        <v>1482.3599850000001</v>
      </c>
      <c r="E3978" s="99">
        <v>1482.3599850000001</v>
      </c>
      <c r="F3978" s="99">
        <v>1482.3599850000001</v>
      </c>
      <c r="G3978" s="99">
        <v>0</v>
      </c>
    </row>
    <row r="3979" spans="1:7" x14ac:dyDescent="0.2">
      <c r="A3979" s="100">
        <v>37897</v>
      </c>
      <c r="B3979" s="99">
        <v>1496.3199460000001</v>
      </c>
      <c r="C3979" s="99">
        <v>1496.3199460000001</v>
      </c>
      <c r="D3979" s="99">
        <v>1496.3199460000001</v>
      </c>
      <c r="E3979" s="99">
        <v>1496.3199460000001</v>
      </c>
      <c r="F3979" s="99">
        <v>1496.3199460000001</v>
      </c>
      <c r="G3979" s="99">
        <v>0</v>
      </c>
    </row>
    <row r="3980" spans="1:7" x14ac:dyDescent="0.2">
      <c r="A3980" s="100">
        <v>37900</v>
      </c>
      <c r="B3980" s="99">
        <v>1502.8599850000001</v>
      </c>
      <c r="C3980" s="99">
        <v>1502.8599850000001</v>
      </c>
      <c r="D3980" s="99">
        <v>1502.8599850000001</v>
      </c>
      <c r="E3980" s="99">
        <v>1502.8599850000001</v>
      </c>
      <c r="F3980" s="99">
        <v>1502.8599850000001</v>
      </c>
      <c r="G3980" s="99">
        <v>0</v>
      </c>
    </row>
    <row r="3981" spans="1:7" x14ac:dyDescent="0.2">
      <c r="A3981" s="100">
        <v>37901</v>
      </c>
      <c r="B3981" s="99">
        <v>1510.0500489999999</v>
      </c>
      <c r="C3981" s="99">
        <v>1510.0500489999999</v>
      </c>
      <c r="D3981" s="99">
        <v>1510.0500489999999</v>
      </c>
      <c r="E3981" s="99">
        <v>1510.0500489999999</v>
      </c>
      <c r="F3981" s="99">
        <v>1510.0500489999999</v>
      </c>
      <c r="G3981" s="99">
        <v>0</v>
      </c>
    </row>
    <row r="3982" spans="1:7" x14ac:dyDescent="0.2">
      <c r="A3982" s="100">
        <v>37902</v>
      </c>
      <c r="B3982" s="99">
        <v>1502.650024</v>
      </c>
      <c r="C3982" s="99">
        <v>1502.650024</v>
      </c>
      <c r="D3982" s="99">
        <v>1502.650024</v>
      </c>
      <c r="E3982" s="99">
        <v>1502.650024</v>
      </c>
      <c r="F3982" s="99">
        <v>1502.650024</v>
      </c>
      <c r="G3982" s="99">
        <v>0</v>
      </c>
    </row>
    <row r="3983" spans="1:7" x14ac:dyDescent="0.2">
      <c r="A3983" s="100">
        <v>37903</v>
      </c>
      <c r="B3983" s="99">
        <v>1509.8599850000001</v>
      </c>
      <c r="C3983" s="99">
        <v>1509.8599850000001</v>
      </c>
      <c r="D3983" s="99">
        <v>1509.8599850000001</v>
      </c>
      <c r="E3983" s="99">
        <v>1509.8599850000001</v>
      </c>
      <c r="F3983" s="99">
        <v>1509.8599850000001</v>
      </c>
      <c r="G3983" s="99">
        <v>0</v>
      </c>
    </row>
    <row r="3984" spans="1:7" x14ac:dyDescent="0.2">
      <c r="A3984" s="100">
        <v>37904</v>
      </c>
      <c r="B3984" s="99">
        <v>1509</v>
      </c>
      <c r="C3984" s="99">
        <v>1509</v>
      </c>
      <c r="D3984" s="99">
        <v>1509</v>
      </c>
      <c r="E3984" s="99">
        <v>1509</v>
      </c>
      <c r="F3984" s="99">
        <v>1509</v>
      </c>
      <c r="G3984" s="99">
        <v>0</v>
      </c>
    </row>
    <row r="3985" spans="1:7" x14ac:dyDescent="0.2">
      <c r="A3985" s="100">
        <v>37907</v>
      </c>
      <c r="B3985" s="99">
        <v>1519.599976</v>
      </c>
      <c r="C3985" s="99">
        <v>1519.599976</v>
      </c>
      <c r="D3985" s="99">
        <v>1519.599976</v>
      </c>
      <c r="E3985" s="99">
        <v>1519.599976</v>
      </c>
      <c r="F3985" s="99">
        <v>1519.599976</v>
      </c>
      <c r="G3985" s="99">
        <v>0</v>
      </c>
    </row>
    <row r="3986" spans="1:7" x14ac:dyDescent="0.2">
      <c r="A3986" s="100">
        <v>37908</v>
      </c>
      <c r="B3986" s="99">
        <v>1525.599976</v>
      </c>
      <c r="C3986" s="99">
        <v>1525.599976</v>
      </c>
      <c r="D3986" s="99">
        <v>1525.599976</v>
      </c>
      <c r="E3986" s="99">
        <v>1525.599976</v>
      </c>
      <c r="F3986" s="99">
        <v>1525.599976</v>
      </c>
      <c r="G3986" s="99">
        <v>0</v>
      </c>
    </row>
    <row r="3987" spans="1:7" x14ac:dyDescent="0.2">
      <c r="A3987" s="100">
        <v>37909</v>
      </c>
      <c r="B3987" s="99">
        <v>1521.9499510000001</v>
      </c>
      <c r="C3987" s="99">
        <v>1521.9499510000001</v>
      </c>
      <c r="D3987" s="99">
        <v>1521.9499510000001</v>
      </c>
      <c r="E3987" s="99">
        <v>1521.9499510000001</v>
      </c>
      <c r="F3987" s="99">
        <v>1521.9499510000001</v>
      </c>
      <c r="G3987" s="99">
        <v>0</v>
      </c>
    </row>
    <row r="3988" spans="1:7" x14ac:dyDescent="0.2">
      <c r="A3988" s="100">
        <v>37910</v>
      </c>
      <c r="B3988" s="99">
        <v>1526.8000489999999</v>
      </c>
      <c r="C3988" s="99">
        <v>1526.8000489999999</v>
      </c>
      <c r="D3988" s="99">
        <v>1526.8000489999999</v>
      </c>
      <c r="E3988" s="99">
        <v>1526.8000489999999</v>
      </c>
      <c r="F3988" s="99">
        <v>1526.8000489999999</v>
      </c>
      <c r="G3988" s="99">
        <v>0</v>
      </c>
    </row>
    <row r="3989" spans="1:7" x14ac:dyDescent="0.2">
      <c r="A3989" s="100">
        <v>37911</v>
      </c>
      <c r="B3989" s="99">
        <v>1511.1800539999999</v>
      </c>
      <c r="C3989" s="99">
        <v>1511.1800539999999</v>
      </c>
      <c r="D3989" s="99">
        <v>1511.1800539999999</v>
      </c>
      <c r="E3989" s="99">
        <v>1511.1800539999999</v>
      </c>
      <c r="F3989" s="99">
        <v>1511.1800539999999</v>
      </c>
      <c r="G3989" s="99">
        <v>0</v>
      </c>
    </row>
    <row r="3990" spans="1:7" x14ac:dyDescent="0.2">
      <c r="A3990" s="100">
        <v>37914</v>
      </c>
      <c r="B3990" s="99">
        <v>1518.969971</v>
      </c>
      <c r="C3990" s="99">
        <v>1518.969971</v>
      </c>
      <c r="D3990" s="99">
        <v>1518.969971</v>
      </c>
      <c r="E3990" s="99">
        <v>1518.969971</v>
      </c>
      <c r="F3990" s="99">
        <v>1518.969971</v>
      </c>
      <c r="G3990" s="99">
        <v>0</v>
      </c>
    </row>
    <row r="3991" spans="1:7" x14ac:dyDescent="0.2">
      <c r="A3991" s="100">
        <v>37915</v>
      </c>
      <c r="B3991" s="99">
        <v>1520.9300539999999</v>
      </c>
      <c r="C3991" s="99">
        <v>1520.9300539999999</v>
      </c>
      <c r="D3991" s="99">
        <v>1520.9300539999999</v>
      </c>
      <c r="E3991" s="99">
        <v>1520.9300539999999</v>
      </c>
      <c r="F3991" s="99">
        <v>1520.9300539999999</v>
      </c>
      <c r="G3991" s="99">
        <v>0</v>
      </c>
    </row>
    <row r="3992" spans="1:7" x14ac:dyDescent="0.2">
      <c r="A3992" s="100">
        <v>37916</v>
      </c>
      <c r="B3992" s="99">
        <v>1498.280029</v>
      </c>
      <c r="C3992" s="99">
        <v>1498.280029</v>
      </c>
      <c r="D3992" s="99">
        <v>1498.280029</v>
      </c>
      <c r="E3992" s="99">
        <v>1498.280029</v>
      </c>
      <c r="F3992" s="99">
        <v>1498.280029</v>
      </c>
      <c r="G3992" s="99">
        <v>0</v>
      </c>
    </row>
    <row r="3993" spans="1:7" x14ac:dyDescent="0.2">
      <c r="A3993" s="100">
        <v>37917</v>
      </c>
      <c r="B3993" s="99">
        <v>1503.26001</v>
      </c>
      <c r="C3993" s="99">
        <v>1503.26001</v>
      </c>
      <c r="D3993" s="99">
        <v>1503.26001</v>
      </c>
      <c r="E3993" s="99">
        <v>1503.26001</v>
      </c>
      <c r="F3993" s="99">
        <v>1503.26001</v>
      </c>
      <c r="G3993" s="99">
        <v>0</v>
      </c>
    </row>
    <row r="3994" spans="1:7" x14ac:dyDescent="0.2">
      <c r="A3994" s="100">
        <v>37918</v>
      </c>
      <c r="B3994" s="99">
        <v>1496.1999510000001</v>
      </c>
      <c r="C3994" s="99">
        <v>1496.1999510000001</v>
      </c>
      <c r="D3994" s="99">
        <v>1496.1999510000001</v>
      </c>
      <c r="E3994" s="99">
        <v>1496.1999510000001</v>
      </c>
      <c r="F3994" s="99">
        <v>1496.1999510000001</v>
      </c>
      <c r="G3994" s="99">
        <v>0</v>
      </c>
    </row>
    <row r="3995" spans="1:7" x14ac:dyDescent="0.2">
      <c r="A3995" s="100">
        <v>37921</v>
      </c>
      <c r="B3995" s="99">
        <v>1499.4300539999999</v>
      </c>
      <c r="C3995" s="99">
        <v>1499.4300539999999</v>
      </c>
      <c r="D3995" s="99">
        <v>1499.4300539999999</v>
      </c>
      <c r="E3995" s="99">
        <v>1499.4300539999999</v>
      </c>
      <c r="F3995" s="99">
        <v>1499.4300539999999</v>
      </c>
      <c r="G3995" s="99">
        <v>0</v>
      </c>
    </row>
    <row r="3996" spans="1:7" x14ac:dyDescent="0.2">
      <c r="A3996" s="100">
        <v>37922</v>
      </c>
      <c r="B3996" s="99">
        <v>1522.209961</v>
      </c>
      <c r="C3996" s="99">
        <v>1522.209961</v>
      </c>
      <c r="D3996" s="99">
        <v>1522.209961</v>
      </c>
      <c r="E3996" s="99">
        <v>1522.209961</v>
      </c>
      <c r="F3996" s="99">
        <v>1522.209961</v>
      </c>
      <c r="G3996" s="99">
        <v>0</v>
      </c>
    </row>
    <row r="3997" spans="1:7" x14ac:dyDescent="0.2">
      <c r="A3997" s="100">
        <v>37923</v>
      </c>
      <c r="B3997" s="99">
        <v>1524.410034</v>
      </c>
      <c r="C3997" s="99">
        <v>1524.410034</v>
      </c>
      <c r="D3997" s="99">
        <v>1524.410034</v>
      </c>
      <c r="E3997" s="99">
        <v>1524.410034</v>
      </c>
      <c r="F3997" s="99">
        <v>1524.410034</v>
      </c>
      <c r="G3997" s="99">
        <v>0</v>
      </c>
    </row>
    <row r="3998" spans="1:7" x14ac:dyDescent="0.2">
      <c r="A3998" s="100">
        <v>37924</v>
      </c>
      <c r="B3998" s="99">
        <v>1523.119995</v>
      </c>
      <c r="C3998" s="99">
        <v>1523.119995</v>
      </c>
      <c r="D3998" s="99">
        <v>1523.119995</v>
      </c>
      <c r="E3998" s="99">
        <v>1523.119995</v>
      </c>
      <c r="F3998" s="99">
        <v>1523.119995</v>
      </c>
      <c r="G3998" s="99">
        <v>0</v>
      </c>
    </row>
    <row r="3999" spans="1:7" x14ac:dyDescent="0.2">
      <c r="A3999" s="100">
        <v>37925</v>
      </c>
      <c r="B3999" s="99">
        <v>1528.619995</v>
      </c>
      <c r="C3999" s="99">
        <v>1528.619995</v>
      </c>
      <c r="D3999" s="99">
        <v>1528.619995</v>
      </c>
      <c r="E3999" s="99">
        <v>1528.619995</v>
      </c>
      <c r="F3999" s="99">
        <v>1528.619995</v>
      </c>
      <c r="G3999" s="99">
        <v>0</v>
      </c>
    </row>
    <row r="4000" spans="1:7" x14ac:dyDescent="0.2">
      <c r="A4000" s="100">
        <v>37928</v>
      </c>
      <c r="B4000" s="99">
        <v>1540.709961</v>
      </c>
      <c r="C4000" s="99">
        <v>1540.709961</v>
      </c>
      <c r="D4000" s="99">
        <v>1540.709961</v>
      </c>
      <c r="E4000" s="99">
        <v>1540.709961</v>
      </c>
      <c r="F4000" s="99">
        <v>1540.709961</v>
      </c>
      <c r="G4000" s="99">
        <v>0</v>
      </c>
    </row>
    <row r="4001" spans="1:7" x14ac:dyDescent="0.2">
      <c r="A4001" s="100">
        <v>37929</v>
      </c>
      <c r="B4001" s="99">
        <v>1532.339966</v>
      </c>
      <c r="C4001" s="99">
        <v>1532.339966</v>
      </c>
      <c r="D4001" s="99">
        <v>1532.339966</v>
      </c>
      <c r="E4001" s="99">
        <v>1532.339966</v>
      </c>
      <c r="F4001" s="99">
        <v>1532.339966</v>
      </c>
      <c r="G4001" s="99">
        <v>0</v>
      </c>
    </row>
    <row r="4002" spans="1:7" x14ac:dyDescent="0.2">
      <c r="A4002" s="100">
        <v>37930</v>
      </c>
      <c r="B4002" s="99">
        <v>1530.540039</v>
      </c>
      <c r="C4002" s="99">
        <v>1530.540039</v>
      </c>
      <c r="D4002" s="99">
        <v>1530.540039</v>
      </c>
      <c r="E4002" s="99">
        <v>1530.540039</v>
      </c>
      <c r="F4002" s="99">
        <v>1530.540039</v>
      </c>
      <c r="G4002" s="99">
        <v>0</v>
      </c>
    </row>
    <row r="4003" spans="1:7" x14ac:dyDescent="0.2">
      <c r="A4003" s="100">
        <v>37931</v>
      </c>
      <c r="B4003" s="99">
        <v>1539.75</v>
      </c>
      <c r="C4003" s="99">
        <v>1539.75</v>
      </c>
      <c r="D4003" s="99">
        <v>1539.75</v>
      </c>
      <c r="E4003" s="99">
        <v>1539.75</v>
      </c>
      <c r="F4003" s="99">
        <v>1539.75</v>
      </c>
      <c r="G4003" s="99">
        <v>0</v>
      </c>
    </row>
    <row r="4004" spans="1:7" x14ac:dyDescent="0.2">
      <c r="A4004" s="100">
        <v>37932</v>
      </c>
      <c r="B4004" s="99">
        <v>1533.0200199999999</v>
      </c>
      <c r="C4004" s="99">
        <v>1533.0200199999999</v>
      </c>
      <c r="D4004" s="99">
        <v>1533.0200199999999</v>
      </c>
      <c r="E4004" s="99">
        <v>1533.0200199999999</v>
      </c>
      <c r="F4004" s="99">
        <v>1533.0200199999999</v>
      </c>
      <c r="G4004" s="99">
        <v>0</v>
      </c>
    </row>
    <row r="4005" spans="1:7" x14ac:dyDescent="0.2">
      <c r="A4005" s="100">
        <v>37935</v>
      </c>
      <c r="B4005" s="99">
        <v>1524.26001</v>
      </c>
      <c r="C4005" s="99">
        <v>1524.26001</v>
      </c>
      <c r="D4005" s="99">
        <v>1524.26001</v>
      </c>
      <c r="E4005" s="99">
        <v>1524.26001</v>
      </c>
      <c r="F4005" s="99">
        <v>1524.26001</v>
      </c>
      <c r="G4005" s="99">
        <v>0</v>
      </c>
    </row>
    <row r="4006" spans="1:7" x14ac:dyDescent="0.2">
      <c r="A4006" s="100">
        <v>37936</v>
      </c>
      <c r="B4006" s="99">
        <v>1523.469971</v>
      </c>
      <c r="C4006" s="99">
        <v>1523.469971</v>
      </c>
      <c r="D4006" s="99">
        <v>1523.469971</v>
      </c>
      <c r="E4006" s="99">
        <v>1523.469971</v>
      </c>
      <c r="F4006" s="99">
        <v>1523.469971</v>
      </c>
      <c r="G4006" s="99">
        <v>0</v>
      </c>
    </row>
    <row r="4007" spans="1:7" x14ac:dyDescent="0.2">
      <c r="A4007" s="100">
        <v>37937</v>
      </c>
      <c r="B4007" s="99">
        <v>1541.48999</v>
      </c>
      <c r="C4007" s="99">
        <v>1541.48999</v>
      </c>
      <c r="D4007" s="99">
        <v>1541.48999</v>
      </c>
      <c r="E4007" s="99">
        <v>1541.48999</v>
      </c>
      <c r="F4007" s="99">
        <v>1541.48999</v>
      </c>
      <c r="G4007" s="99">
        <v>0</v>
      </c>
    </row>
    <row r="4008" spans="1:7" x14ac:dyDescent="0.2">
      <c r="A4008" s="100">
        <v>37938</v>
      </c>
      <c r="B4008" s="99">
        <v>1541.3000489999999</v>
      </c>
      <c r="C4008" s="99">
        <v>1541.3000489999999</v>
      </c>
      <c r="D4008" s="99">
        <v>1541.3000489999999</v>
      </c>
      <c r="E4008" s="99">
        <v>1541.3000489999999</v>
      </c>
      <c r="F4008" s="99">
        <v>1541.3000489999999</v>
      </c>
      <c r="G4008" s="99">
        <v>0</v>
      </c>
    </row>
    <row r="4009" spans="1:7" x14ac:dyDescent="0.2">
      <c r="A4009" s="100">
        <v>37939</v>
      </c>
      <c r="B4009" s="99">
        <v>1529.839966</v>
      </c>
      <c r="C4009" s="99">
        <v>1529.839966</v>
      </c>
      <c r="D4009" s="99">
        <v>1529.839966</v>
      </c>
      <c r="E4009" s="99">
        <v>1529.839966</v>
      </c>
      <c r="F4009" s="99">
        <v>1529.839966</v>
      </c>
      <c r="G4009" s="99">
        <v>0</v>
      </c>
    </row>
    <row r="4010" spans="1:7" x14ac:dyDescent="0.2">
      <c r="A4010" s="100">
        <v>37942</v>
      </c>
      <c r="B4010" s="99">
        <v>1520.0699460000001</v>
      </c>
      <c r="C4010" s="99">
        <v>1520.0699460000001</v>
      </c>
      <c r="D4010" s="99">
        <v>1520.0699460000001</v>
      </c>
      <c r="E4010" s="99">
        <v>1520.0699460000001</v>
      </c>
      <c r="F4010" s="99">
        <v>1520.0699460000001</v>
      </c>
      <c r="G4010" s="99">
        <v>0</v>
      </c>
    </row>
    <row r="4011" spans="1:7" x14ac:dyDescent="0.2">
      <c r="A4011" s="100">
        <v>37943</v>
      </c>
      <c r="B4011" s="99">
        <v>1506.3199460000001</v>
      </c>
      <c r="C4011" s="99">
        <v>1506.3199460000001</v>
      </c>
      <c r="D4011" s="99">
        <v>1506.3199460000001</v>
      </c>
      <c r="E4011" s="99">
        <v>1506.3199460000001</v>
      </c>
      <c r="F4011" s="99">
        <v>1506.3199460000001</v>
      </c>
      <c r="G4011" s="99">
        <v>0</v>
      </c>
    </row>
    <row r="4012" spans="1:7" x14ac:dyDescent="0.2">
      <c r="A4012" s="100">
        <v>37944</v>
      </c>
      <c r="B4012" s="99">
        <v>1518.51001</v>
      </c>
      <c r="C4012" s="99">
        <v>1518.51001</v>
      </c>
      <c r="D4012" s="99">
        <v>1518.51001</v>
      </c>
      <c r="E4012" s="99">
        <v>1518.51001</v>
      </c>
      <c r="F4012" s="99">
        <v>1518.51001</v>
      </c>
      <c r="G4012" s="99">
        <v>0</v>
      </c>
    </row>
    <row r="4013" spans="1:7" x14ac:dyDescent="0.2">
      <c r="A4013" s="100">
        <v>37945</v>
      </c>
      <c r="B4013" s="99">
        <v>1505.76001</v>
      </c>
      <c r="C4013" s="99">
        <v>1505.76001</v>
      </c>
      <c r="D4013" s="99">
        <v>1505.76001</v>
      </c>
      <c r="E4013" s="99">
        <v>1505.76001</v>
      </c>
      <c r="F4013" s="99">
        <v>1505.76001</v>
      </c>
      <c r="G4013" s="99">
        <v>0</v>
      </c>
    </row>
    <row r="4014" spans="1:7" x14ac:dyDescent="0.2">
      <c r="A4014" s="100">
        <v>37946</v>
      </c>
      <c r="B4014" s="99">
        <v>1508.209961</v>
      </c>
      <c r="C4014" s="99">
        <v>1508.209961</v>
      </c>
      <c r="D4014" s="99">
        <v>1508.209961</v>
      </c>
      <c r="E4014" s="99">
        <v>1508.209961</v>
      </c>
      <c r="F4014" s="99">
        <v>1508.209961</v>
      </c>
      <c r="G4014" s="99">
        <v>0</v>
      </c>
    </row>
    <row r="4015" spans="1:7" x14ac:dyDescent="0.2">
      <c r="A4015" s="100">
        <v>37949</v>
      </c>
      <c r="B4015" s="99">
        <v>1532.6899410000001</v>
      </c>
      <c r="C4015" s="99">
        <v>1532.6899410000001</v>
      </c>
      <c r="D4015" s="99">
        <v>1532.6899410000001</v>
      </c>
      <c r="E4015" s="99">
        <v>1532.6899410000001</v>
      </c>
      <c r="F4015" s="99">
        <v>1532.6899410000001</v>
      </c>
      <c r="G4015" s="99">
        <v>0</v>
      </c>
    </row>
    <row r="4016" spans="1:7" x14ac:dyDescent="0.2">
      <c r="A4016" s="100">
        <v>37950</v>
      </c>
      <c r="B4016" s="99">
        <v>1535.48999</v>
      </c>
      <c r="C4016" s="99">
        <v>1535.48999</v>
      </c>
      <c r="D4016" s="99">
        <v>1535.48999</v>
      </c>
      <c r="E4016" s="99">
        <v>1535.48999</v>
      </c>
      <c r="F4016" s="99">
        <v>1535.48999</v>
      </c>
      <c r="G4016" s="99">
        <v>0</v>
      </c>
    </row>
    <row r="4017" spans="1:7" x14ac:dyDescent="0.2">
      <c r="A4017" s="100">
        <v>37951</v>
      </c>
      <c r="B4017" s="99">
        <v>1542.3900149999999</v>
      </c>
      <c r="C4017" s="99">
        <v>1542.3900149999999</v>
      </c>
      <c r="D4017" s="99">
        <v>1542.3900149999999</v>
      </c>
      <c r="E4017" s="99">
        <v>1542.3900149999999</v>
      </c>
      <c r="F4017" s="99">
        <v>1542.3900149999999</v>
      </c>
      <c r="G4017" s="99">
        <v>0</v>
      </c>
    </row>
    <row r="4018" spans="1:7" x14ac:dyDescent="0.2">
      <c r="A4018" s="100">
        <v>37953</v>
      </c>
      <c r="B4018" s="99">
        <v>1542.0699460000001</v>
      </c>
      <c r="C4018" s="99">
        <v>1542.0699460000001</v>
      </c>
      <c r="D4018" s="99">
        <v>1542.0699460000001</v>
      </c>
      <c r="E4018" s="99">
        <v>1542.0699460000001</v>
      </c>
      <c r="F4018" s="99">
        <v>1542.0699460000001</v>
      </c>
      <c r="G4018" s="99">
        <v>0</v>
      </c>
    </row>
    <row r="4019" spans="1:7" x14ac:dyDescent="0.2">
      <c r="A4019" s="100">
        <v>37956</v>
      </c>
      <c r="B4019" s="99">
        <v>1559.5</v>
      </c>
      <c r="C4019" s="99">
        <v>1559.5</v>
      </c>
      <c r="D4019" s="99">
        <v>1559.5</v>
      </c>
      <c r="E4019" s="99">
        <v>1559.5</v>
      </c>
      <c r="F4019" s="99">
        <v>1559.5</v>
      </c>
      <c r="G4019" s="99">
        <v>0</v>
      </c>
    </row>
    <row r="4020" spans="1:7" x14ac:dyDescent="0.2">
      <c r="A4020" s="100">
        <v>37957</v>
      </c>
      <c r="B4020" s="99">
        <v>1554.420044</v>
      </c>
      <c r="C4020" s="99">
        <v>1554.420044</v>
      </c>
      <c r="D4020" s="99">
        <v>1554.420044</v>
      </c>
      <c r="E4020" s="99">
        <v>1554.420044</v>
      </c>
      <c r="F4020" s="99">
        <v>1554.420044</v>
      </c>
      <c r="G4020" s="99">
        <v>0</v>
      </c>
    </row>
    <row r="4021" spans="1:7" x14ac:dyDescent="0.2">
      <c r="A4021" s="100">
        <v>37958</v>
      </c>
      <c r="B4021" s="99">
        <v>1552.089966</v>
      </c>
      <c r="C4021" s="99">
        <v>1552.089966</v>
      </c>
      <c r="D4021" s="99">
        <v>1552.089966</v>
      </c>
      <c r="E4021" s="99">
        <v>1552.089966</v>
      </c>
      <c r="F4021" s="99">
        <v>1552.089966</v>
      </c>
      <c r="G4021" s="99">
        <v>0</v>
      </c>
    </row>
    <row r="4022" spans="1:7" x14ac:dyDescent="0.2">
      <c r="A4022" s="100">
        <v>37959</v>
      </c>
      <c r="B4022" s="99">
        <v>1559.469971</v>
      </c>
      <c r="C4022" s="99">
        <v>1559.469971</v>
      </c>
      <c r="D4022" s="99">
        <v>1559.469971</v>
      </c>
      <c r="E4022" s="99">
        <v>1559.469971</v>
      </c>
      <c r="F4022" s="99">
        <v>1559.469971</v>
      </c>
      <c r="G4022" s="99">
        <v>0</v>
      </c>
    </row>
    <row r="4023" spans="1:7" x14ac:dyDescent="0.2">
      <c r="A4023" s="100">
        <v>37960</v>
      </c>
      <c r="B4023" s="99">
        <v>1547.5200199999999</v>
      </c>
      <c r="C4023" s="99">
        <v>1547.5200199999999</v>
      </c>
      <c r="D4023" s="99">
        <v>1547.5200199999999</v>
      </c>
      <c r="E4023" s="99">
        <v>1547.5200199999999</v>
      </c>
      <c r="F4023" s="99">
        <v>1547.5200199999999</v>
      </c>
      <c r="G4023" s="99">
        <v>0</v>
      </c>
    </row>
    <row r="4024" spans="1:7" x14ac:dyDescent="0.2">
      <c r="A4024" s="100">
        <v>37963</v>
      </c>
      <c r="B4024" s="99">
        <v>1558.959961</v>
      </c>
      <c r="C4024" s="99">
        <v>1558.959961</v>
      </c>
      <c r="D4024" s="99">
        <v>1558.959961</v>
      </c>
      <c r="E4024" s="99">
        <v>1558.959961</v>
      </c>
      <c r="F4024" s="99">
        <v>1558.959961</v>
      </c>
      <c r="G4024" s="99">
        <v>0</v>
      </c>
    </row>
    <row r="4025" spans="1:7" x14ac:dyDescent="0.2">
      <c r="A4025" s="100">
        <v>37964</v>
      </c>
      <c r="B4025" s="99">
        <v>1545.6800539999999</v>
      </c>
      <c r="C4025" s="99">
        <v>1545.6800539999999</v>
      </c>
      <c r="D4025" s="99">
        <v>1545.6800539999999</v>
      </c>
      <c r="E4025" s="99">
        <v>1545.6800539999999</v>
      </c>
      <c r="F4025" s="99">
        <v>1545.6800539999999</v>
      </c>
      <c r="G4025" s="99">
        <v>0</v>
      </c>
    </row>
    <row r="4026" spans="1:7" x14ac:dyDescent="0.2">
      <c r="A4026" s="100">
        <v>37965</v>
      </c>
      <c r="B4026" s="99">
        <v>1544.3100589999999</v>
      </c>
      <c r="C4026" s="99">
        <v>1544.3100589999999</v>
      </c>
      <c r="D4026" s="99">
        <v>1544.3100589999999</v>
      </c>
      <c r="E4026" s="99">
        <v>1544.3100589999999</v>
      </c>
      <c r="F4026" s="99">
        <v>1544.3100589999999</v>
      </c>
      <c r="G4026" s="99">
        <v>0</v>
      </c>
    </row>
    <row r="4027" spans="1:7" x14ac:dyDescent="0.2">
      <c r="A4027" s="100">
        <v>37966</v>
      </c>
      <c r="B4027" s="99">
        <v>1562.2299800000001</v>
      </c>
      <c r="C4027" s="99">
        <v>1562.2299800000001</v>
      </c>
      <c r="D4027" s="99">
        <v>1562.2299800000001</v>
      </c>
      <c r="E4027" s="99">
        <v>1562.2299800000001</v>
      </c>
      <c r="F4027" s="99">
        <v>1562.2299800000001</v>
      </c>
      <c r="G4027" s="99">
        <v>0</v>
      </c>
    </row>
    <row r="4028" spans="1:7" x14ac:dyDescent="0.2">
      <c r="A4028" s="100">
        <v>37967</v>
      </c>
      <c r="B4028" s="99">
        <v>1566.5</v>
      </c>
      <c r="C4028" s="99">
        <v>1566.5</v>
      </c>
      <c r="D4028" s="99">
        <v>1566.5</v>
      </c>
      <c r="E4028" s="99">
        <v>1566.5</v>
      </c>
      <c r="F4028" s="99">
        <v>1566.5</v>
      </c>
      <c r="G4028" s="99">
        <v>0</v>
      </c>
    </row>
    <row r="4029" spans="1:7" x14ac:dyDescent="0.2">
      <c r="A4029" s="100">
        <v>37970</v>
      </c>
      <c r="B4029" s="99">
        <v>1557.660034</v>
      </c>
      <c r="C4029" s="99">
        <v>1557.660034</v>
      </c>
      <c r="D4029" s="99">
        <v>1557.660034</v>
      </c>
      <c r="E4029" s="99">
        <v>1557.660034</v>
      </c>
      <c r="F4029" s="99">
        <v>1557.660034</v>
      </c>
      <c r="G4029" s="99">
        <v>0</v>
      </c>
    </row>
    <row r="4030" spans="1:7" x14ac:dyDescent="0.2">
      <c r="A4030" s="100">
        <v>37971</v>
      </c>
      <c r="B4030" s="99">
        <v>1568.0200199999999</v>
      </c>
      <c r="C4030" s="99">
        <v>1568.0200199999999</v>
      </c>
      <c r="D4030" s="99">
        <v>1568.0200199999999</v>
      </c>
      <c r="E4030" s="99">
        <v>1568.0200199999999</v>
      </c>
      <c r="F4030" s="99">
        <v>1568.0200199999999</v>
      </c>
      <c r="G4030" s="99">
        <v>0</v>
      </c>
    </row>
    <row r="4031" spans="1:7" x14ac:dyDescent="0.2">
      <c r="A4031" s="100">
        <v>37972</v>
      </c>
      <c r="B4031" s="99">
        <v>1570.150024</v>
      </c>
      <c r="C4031" s="99">
        <v>1570.150024</v>
      </c>
      <c r="D4031" s="99">
        <v>1570.150024</v>
      </c>
      <c r="E4031" s="99">
        <v>1570.150024</v>
      </c>
      <c r="F4031" s="99">
        <v>1570.150024</v>
      </c>
      <c r="G4031" s="99">
        <v>0</v>
      </c>
    </row>
    <row r="4032" spans="1:7" x14ac:dyDescent="0.2">
      <c r="A4032" s="100">
        <v>37973</v>
      </c>
      <c r="B4032" s="99">
        <v>1588.900024</v>
      </c>
      <c r="C4032" s="99">
        <v>1588.900024</v>
      </c>
      <c r="D4032" s="99">
        <v>1588.900024</v>
      </c>
      <c r="E4032" s="99">
        <v>1588.900024</v>
      </c>
      <c r="F4032" s="99">
        <v>1588.900024</v>
      </c>
      <c r="G4032" s="99">
        <v>0</v>
      </c>
    </row>
    <row r="4033" spans="1:7" x14ac:dyDescent="0.2">
      <c r="A4033" s="100">
        <v>37974</v>
      </c>
      <c r="B4033" s="99">
        <v>1588.1899410000001</v>
      </c>
      <c r="C4033" s="99">
        <v>1588.1899410000001</v>
      </c>
      <c r="D4033" s="99">
        <v>1588.1899410000001</v>
      </c>
      <c r="E4033" s="99">
        <v>1588.1899410000001</v>
      </c>
      <c r="F4033" s="99">
        <v>1588.1899410000001</v>
      </c>
      <c r="G4033" s="99">
        <v>0</v>
      </c>
    </row>
    <row r="4034" spans="1:7" x14ac:dyDescent="0.2">
      <c r="A4034" s="100">
        <v>37977</v>
      </c>
      <c r="B4034" s="99">
        <v>1594.4300539999999</v>
      </c>
      <c r="C4034" s="99">
        <v>1594.4300539999999</v>
      </c>
      <c r="D4034" s="99">
        <v>1594.4300539999999</v>
      </c>
      <c r="E4034" s="99">
        <v>1594.4300539999999</v>
      </c>
      <c r="F4034" s="99">
        <v>1594.4300539999999</v>
      </c>
      <c r="G4034" s="99">
        <v>0</v>
      </c>
    </row>
    <row r="4035" spans="1:7" x14ac:dyDescent="0.2">
      <c r="A4035" s="100">
        <v>37978</v>
      </c>
      <c r="B4035" s="99">
        <v>1598.9300539999999</v>
      </c>
      <c r="C4035" s="99">
        <v>1598.9300539999999</v>
      </c>
      <c r="D4035" s="99">
        <v>1598.9300539999999</v>
      </c>
      <c r="E4035" s="99">
        <v>1598.9300539999999</v>
      </c>
      <c r="F4035" s="99">
        <v>1598.9300539999999</v>
      </c>
      <c r="G4035" s="99">
        <v>0</v>
      </c>
    </row>
    <row r="4036" spans="1:7" x14ac:dyDescent="0.2">
      <c r="A4036" s="100">
        <v>37979</v>
      </c>
      <c r="B4036" s="99">
        <v>1596.0500489999999</v>
      </c>
      <c r="C4036" s="99">
        <v>1596.0500489999999</v>
      </c>
      <c r="D4036" s="99">
        <v>1596.0500489999999</v>
      </c>
      <c r="E4036" s="99">
        <v>1596.0500489999999</v>
      </c>
      <c r="F4036" s="99">
        <v>1596.0500489999999</v>
      </c>
      <c r="G4036" s="99">
        <v>0</v>
      </c>
    </row>
    <row r="4037" spans="1:7" x14ac:dyDescent="0.2">
      <c r="A4037" s="100">
        <v>37981</v>
      </c>
      <c r="B4037" s="99">
        <v>1598.75</v>
      </c>
      <c r="C4037" s="99">
        <v>1598.75</v>
      </c>
      <c r="D4037" s="99">
        <v>1598.75</v>
      </c>
      <c r="E4037" s="99">
        <v>1598.75</v>
      </c>
      <c r="F4037" s="99">
        <v>1598.75</v>
      </c>
      <c r="G4037" s="99">
        <v>0</v>
      </c>
    </row>
    <row r="4038" spans="1:7" x14ac:dyDescent="0.2">
      <c r="A4038" s="100">
        <v>37984</v>
      </c>
      <c r="B4038" s="99">
        <v>1619.160034</v>
      </c>
      <c r="C4038" s="99">
        <v>1619.160034</v>
      </c>
      <c r="D4038" s="99">
        <v>1619.160034</v>
      </c>
      <c r="E4038" s="99">
        <v>1619.160034</v>
      </c>
      <c r="F4038" s="99">
        <v>1619.160034</v>
      </c>
      <c r="G4038" s="99">
        <v>0</v>
      </c>
    </row>
    <row r="4039" spans="1:7" x14ac:dyDescent="0.2">
      <c r="A4039" s="100">
        <v>37985</v>
      </c>
      <c r="B4039" s="99">
        <v>1619.589966</v>
      </c>
      <c r="C4039" s="99">
        <v>1619.589966</v>
      </c>
      <c r="D4039" s="99">
        <v>1619.589966</v>
      </c>
      <c r="E4039" s="99">
        <v>1619.589966</v>
      </c>
      <c r="F4039" s="99">
        <v>1619.589966</v>
      </c>
      <c r="G4039" s="99">
        <v>0</v>
      </c>
    </row>
    <row r="4040" spans="1:7" x14ac:dyDescent="0.2">
      <c r="A4040" s="100">
        <v>37986</v>
      </c>
      <c r="B4040" s="99">
        <v>1622.9399410000001</v>
      </c>
      <c r="C4040" s="99">
        <v>1622.9399410000001</v>
      </c>
      <c r="D4040" s="99">
        <v>1622.9399410000001</v>
      </c>
      <c r="E4040" s="99">
        <v>1622.9399410000001</v>
      </c>
      <c r="F4040" s="99">
        <v>1622.9399410000001</v>
      </c>
      <c r="G4040" s="99">
        <v>0</v>
      </c>
    </row>
    <row r="4041" spans="1:7" x14ac:dyDescent="0.2">
      <c r="A4041" s="100">
        <v>37988</v>
      </c>
      <c r="B4041" s="99">
        <v>1618.0500489999999</v>
      </c>
      <c r="C4041" s="99">
        <v>1618.0500489999999</v>
      </c>
      <c r="D4041" s="99">
        <v>1618.0500489999999</v>
      </c>
      <c r="E4041" s="99">
        <v>1618.0500489999999</v>
      </c>
      <c r="F4041" s="99">
        <v>1618.0500489999999</v>
      </c>
      <c r="G4041" s="99">
        <v>0</v>
      </c>
    </row>
    <row r="4042" spans="1:7" x14ac:dyDescent="0.2">
      <c r="A4042" s="100">
        <v>37991</v>
      </c>
      <c r="B4042" s="99">
        <v>1638.099976</v>
      </c>
      <c r="C4042" s="99">
        <v>1638.099976</v>
      </c>
      <c r="D4042" s="99">
        <v>1638.099976</v>
      </c>
      <c r="E4042" s="99">
        <v>1638.099976</v>
      </c>
      <c r="F4042" s="99">
        <v>1638.099976</v>
      </c>
      <c r="G4042" s="99">
        <v>0</v>
      </c>
    </row>
    <row r="4043" spans="1:7" x14ac:dyDescent="0.2">
      <c r="A4043" s="100">
        <v>37992</v>
      </c>
      <c r="B4043" s="99">
        <v>1640.3100589999999</v>
      </c>
      <c r="C4043" s="99">
        <v>1640.3100589999999</v>
      </c>
      <c r="D4043" s="99">
        <v>1640.3100589999999</v>
      </c>
      <c r="E4043" s="99">
        <v>1640.3100589999999</v>
      </c>
      <c r="F4043" s="99">
        <v>1640.3100589999999</v>
      </c>
      <c r="G4043" s="99">
        <v>0</v>
      </c>
    </row>
    <row r="4044" spans="1:7" x14ac:dyDescent="0.2">
      <c r="A4044" s="100">
        <v>37993</v>
      </c>
      <c r="B4044" s="99">
        <v>1644.599976</v>
      </c>
      <c r="C4044" s="99">
        <v>1644.599976</v>
      </c>
      <c r="D4044" s="99">
        <v>1644.599976</v>
      </c>
      <c r="E4044" s="99">
        <v>1644.599976</v>
      </c>
      <c r="F4044" s="99">
        <v>1644.599976</v>
      </c>
      <c r="G4044" s="99">
        <v>0</v>
      </c>
    </row>
    <row r="4045" spans="1:7" x14ac:dyDescent="0.2">
      <c r="A4045" s="100">
        <v>37994</v>
      </c>
      <c r="B4045" s="99">
        <v>1652.829956</v>
      </c>
      <c r="C4045" s="99">
        <v>1652.829956</v>
      </c>
      <c r="D4045" s="99">
        <v>1652.829956</v>
      </c>
      <c r="E4045" s="99">
        <v>1652.829956</v>
      </c>
      <c r="F4045" s="99">
        <v>1652.829956</v>
      </c>
      <c r="G4045" s="99">
        <v>0</v>
      </c>
    </row>
    <row r="4046" spans="1:7" x14ac:dyDescent="0.2">
      <c r="A4046" s="100">
        <v>37995</v>
      </c>
      <c r="B4046" s="99">
        <v>1638.1400149999999</v>
      </c>
      <c r="C4046" s="99">
        <v>1638.1400149999999</v>
      </c>
      <c r="D4046" s="99">
        <v>1638.1400149999999</v>
      </c>
      <c r="E4046" s="99">
        <v>1638.1400149999999</v>
      </c>
      <c r="F4046" s="99">
        <v>1638.1400149999999</v>
      </c>
      <c r="G4046" s="99">
        <v>0</v>
      </c>
    </row>
    <row r="4047" spans="1:7" x14ac:dyDescent="0.2">
      <c r="A4047" s="100">
        <v>37998</v>
      </c>
      <c r="B4047" s="99">
        <v>1646.030029</v>
      </c>
      <c r="C4047" s="99">
        <v>1646.030029</v>
      </c>
      <c r="D4047" s="99">
        <v>1646.030029</v>
      </c>
      <c r="E4047" s="99">
        <v>1646.030029</v>
      </c>
      <c r="F4047" s="99">
        <v>1646.030029</v>
      </c>
      <c r="G4047" s="99">
        <v>0</v>
      </c>
    </row>
    <row r="4048" spans="1:7" x14ac:dyDescent="0.2">
      <c r="A4048" s="100">
        <v>37999</v>
      </c>
      <c r="B4048" s="99">
        <v>1637.329956</v>
      </c>
      <c r="C4048" s="99">
        <v>1637.329956</v>
      </c>
      <c r="D4048" s="99">
        <v>1637.329956</v>
      </c>
      <c r="E4048" s="99">
        <v>1637.329956</v>
      </c>
      <c r="F4048" s="99">
        <v>1637.329956</v>
      </c>
      <c r="G4048" s="99">
        <v>0</v>
      </c>
    </row>
    <row r="4049" spans="1:7" x14ac:dyDescent="0.2">
      <c r="A4049" s="100">
        <v>38000</v>
      </c>
      <c r="B4049" s="99">
        <v>1650.959961</v>
      </c>
      <c r="C4049" s="99">
        <v>1650.959961</v>
      </c>
      <c r="D4049" s="99">
        <v>1650.959961</v>
      </c>
      <c r="E4049" s="99">
        <v>1650.959961</v>
      </c>
      <c r="F4049" s="99">
        <v>1650.959961</v>
      </c>
      <c r="G4049" s="99">
        <v>0</v>
      </c>
    </row>
    <row r="4050" spans="1:7" x14ac:dyDescent="0.2">
      <c r="A4050" s="100">
        <v>38001</v>
      </c>
      <c r="B4050" s="99">
        <v>1653.209961</v>
      </c>
      <c r="C4050" s="99">
        <v>1653.209961</v>
      </c>
      <c r="D4050" s="99">
        <v>1653.209961</v>
      </c>
      <c r="E4050" s="99">
        <v>1653.209961</v>
      </c>
      <c r="F4050" s="99">
        <v>1653.209961</v>
      </c>
      <c r="G4050" s="99">
        <v>0</v>
      </c>
    </row>
    <row r="4051" spans="1:7" x14ac:dyDescent="0.2">
      <c r="A4051" s="100">
        <v>38002</v>
      </c>
      <c r="B4051" s="99">
        <v>1664.5699460000001</v>
      </c>
      <c r="C4051" s="99">
        <v>1664.5699460000001</v>
      </c>
      <c r="D4051" s="99">
        <v>1664.5699460000001</v>
      </c>
      <c r="E4051" s="99">
        <v>1664.5699460000001</v>
      </c>
      <c r="F4051" s="99">
        <v>1664.5699460000001</v>
      </c>
      <c r="G4051" s="99">
        <v>0</v>
      </c>
    </row>
    <row r="4052" spans="1:7" x14ac:dyDescent="0.2">
      <c r="A4052" s="100">
        <v>38006</v>
      </c>
      <c r="B4052" s="99">
        <v>1663.030029</v>
      </c>
      <c r="C4052" s="99">
        <v>1663.030029</v>
      </c>
      <c r="D4052" s="99">
        <v>1663.030029</v>
      </c>
      <c r="E4052" s="99">
        <v>1663.030029</v>
      </c>
      <c r="F4052" s="99">
        <v>1663.030029</v>
      </c>
      <c r="G4052" s="99">
        <v>0</v>
      </c>
    </row>
    <row r="4053" spans="1:7" x14ac:dyDescent="0.2">
      <c r="A4053" s="100">
        <v>38007</v>
      </c>
      <c r="B4053" s="99">
        <v>1676.0699460000001</v>
      </c>
      <c r="C4053" s="99">
        <v>1676.0699460000001</v>
      </c>
      <c r="D4053" s="99">
        <v>1676.0699460000001</v>
      </c>
      <c r="E4053" s="99">
        <v>1676.0699460000001</v>
      </c>
      <c r="F4053" s="99">
        <v>1676.0699460000001</v>
      </c>
      <c r="G4053" s="99">
        <v>0</v>
      </c>
    </row>
    <row r="4054" spans="1:7" x14ac:dyDescent="0.2">
      <c r="A4054" s="100">
        <v>38008</v>
      </c>
      <c r="B4054" s="99">
        <v>1670.7299800000001</v>
      </c>
      <c r="C4054" s="99">
        <v>1670.7299800000001</v>
      </c>
      <c r="D4054" s="99">
        <v>1670.7299800000001</v>
      </c>
      <c r="E4054" s="99">
        <v>1670.7299800000001</v>
      </c>
      <c r="F4054" s="99">
        <v>1670.7299800000001</v>
      </c>
      <c r="G4054" s="99">
        <v>0</v>
      </c>
    </row>
    <row r="4055" spans="1:7" x14ac:dyDescent="0.2">
      <c r="A4055" s="100">
        <v>38009</v>
      </c>
      <c r="B4055" s="99">
        <v>1667.26001</v>
      </c>
      <c r="C4055" s="99">
        <v>1667.26001</v>
      </c>
      <c r="D4055" s="99">
        <v>1667.26001</v>
      </c>
      <c r="E4055" s="99">
        <v>1667.26001</v>
      </c>
      <c r="F4055" s="99">
        <v>1667.26001</v>
      </c>
      <c r="G4055" s="99">
        <v>0</v>
      </c>
    </row>
    <row r="4056" spans="1:7" x14ac:dyDescent="0.2">
      <c r="A4056" s="100">
        <v>38012</v>
      </c>
      <c r="B4056" s="99">
        <v>1687.4399410000001</v>
      </c>
      <c r="C4056" s="99">
        <v>1687.4399410000001</v>
      </c>
      <c r="D4056" s="99">
        <v>1687.4399410000001</v>
      </c>
      <c r="E4056" s="99">
        <v>1687.4399410000001</v>
      </c>
      <c r="F4056" s="99">
        <v>1687.4399410000001</v>
      </c>
      <c r="G4056" s="99">
        <v>0</v>
      </c>
    </row>
    <row r="4057" spans="1:7" x14ac:dyDescent="0.2">
      <c r="A4057" s="100">
        <v>38013</v>
      </c>
      <c r="B4057" s="99">
        <v>1670.910034</v>
      </c>
      <c r="C4057" s="99">
        <v>1670.910034</v>
      </c>
      <c r="D4057" s="99">
        <v>1670.910034</v>
      </c>
      <c r="E4057" s="99">
        <v>1670.910034</v>
      </c>
      <c r="F4057" s="99">
        <v>1670.910034</v>
      </c>
      <c r="G4057" s="99">
        <v>0</v>
      </c>
    </row>
    <row r="4058" spans="1:7" x14ac:dyDescent="0.2">
      <c r="A4058" s="100">
        <v>38014</v>
      </c>
      <c r="B4058" s="99">
        <v>1648.4399410000001</v>
      </c>
      <c r="C4058" s="99">
        <v>1648.4399410000001</v>
      </c>
      <c r="D4058" s="99">
        <v>1648.4399410000001</v>
      </c>
      <c r="E4058" s="99">
        <v>1648.4399410000001</v>
      </c>
      <c r="F4058" s="99">
        <v>1648.4399410000001</v>
      </c>
      <c r="G4058" s="99">
        <v>0</v>
      </c>
    </row>
    <row r="4059" spans="1:7" x14ac:dyDescent="0.2">
      <c r="A4059" s="100">
        <v>38015</v>
      </c>
      <c r="B4059" s="99">
        <v>1657.089966</v>
      </c>
      <c r="C4059" s="99">
        <v>1657.089966</v>
      </c>
      <c r="D4059" s="99">
        <v>1657.089966</v>
      </c>
      <c r="E4059" s="99">
        <v>1657.089966</v>
      </c>
      <c r="F4059" s="99">
        <v>1657.089966</v>
      </c>
      <c r="G4059" s="99">
        <v>0</v>
      </c>
    </row>
    <row r="4060" spans="1:7" x14ac:dyDescent="0.2">
      <c r="A4060" s="100">
        <v>38016</v>
      </c>
      <c r="B4060" s="99">
        <v>1652.7299800000001</v>
      </c>
      <c r="C4060" s="99">
        <v>1652.7299800000001</v>
      </c>
      <c r="D4060" s="99">
        <v>1652.7299800000001</v>
      </c>
      <c r="E4060" s="99">
        <v>1652.7299800000001</v>
      </c>
      <c r="F4060" s="99">
        <v>1652.7299800000001</v>
      </c>
      <c r="G4060" s="99">
        <v>0</v>
      </c>
    </row>
    <row r="4061" spans="1:7" x14ac:dyDescent="0.2">
      <c r="A4061" s="100">
        <v>38019</v>
      </c>
      <c r="B4061" s="99">
        <v>1658.790039</v>
      </c>
      <c r="C4061" s="99">
        <v>1658.790039</v>
      </c>
      <c r="D4061" s="99">
        <v>1658.790039</v>
      </c>
      <c r="E4061" s="99">
        <v>1658.790039</v>
      </c>
      <c r="F4061" s="99">
        <v>1658.790039</v>
      </c>
      <c r="G4061" s="99">
        <v>0</v>
      </c>
    </row>
    <row r="4062" spans="1:7" x14ac:dyDescent="0.2">
      <c r="A4062" s="100">
        <v>38020</v>
      </c>
      <c r="B4062" s="99">
        <v>1659.920044</v>
      </c>
      <c r="C4062" s="99">
        <v>1659.920044</v>
      </c>
      <c r="D4062" s="99">
        <v>1659.920044</v>
      </c>
      <c r="E4062" s="99">
        <v>1659.920044</v>
      </c>
      <c r="F4062" s="99">
        <v>1659.920044</v>
      </c>
      <c r="G4062" s="99">
        <v>0</v>
      </c>
    </row>
    <row r="4063" spans="1:7" x14ac:dyDescent="0.2">
      <c r="A4063" s="100">
        <v>38021</v>
      </c>
      <c r="B4063" s="99">
        <v>1646.290039</v>
      </c>
      <c r="C4063" s="99">
        <v>1646.290039</v>
      </c>
      <c r="D4063" s="99">
        <v>1646.290039</v>
      </c>
      <c r="E4063" s="99">
        <v>1646.290039</v>
      </c>
      <c r="F4063" s="99">
        <v>1646.290039</v>
      </c>
      <c r="G4063" s="99">
        <v>0</v>
      </c>
    </row>
    <row r="4064" spans="1:7" x14ac:dyDescent="0.2">
      <c r="A4064" s="100">
        <v>38022</v>
      </c>
      <c r="B4064" s="99">
        <v>1649.349976</v>
      </c>
      <c r="C4064" s="99">
        <v>1649.349976</v>
      </c>
      <c r="D4064" s="99">
        <v>1649.349976</v>
      </c>
      <c r="E4064" s="99">
        <v>1649.349976</v>
      </c>
      <c r="F4064" s="99">
        <v>1649.349976</v>
      </c>
      <c r="G4064" s="99">
        <v>0</v>
      </c>
    </row>
    <row r="4065" spans="1:7" x14ac:dyDescent="0.2">
      <c r="A4065" s="100">
        <v>38023</v>
      </c>
      <c r="B4065" s="99">
        <v>1670.1400149999999</v>
      </c>
      <c r="C4065" s="99">
        <v>1670.1400149999999</v>
      </c>
      <c r="D4065" s="99">
        <v>1670.1400149999999</v>
      </c>
      <c r="E4065" s="99">
        <v>1670.1400149999999</v>
      </c>
      <c r="F4065" s="99">
        <v>1670.1400149999999</v>
      </c>
      <c r="G4065" s="99">
        <v>0</v>
      </c>
    </row>
    <row r="4066" spans="1:7" x14ac:dyDescent="0.2">
      <c r="A4066" s="100">
        <v>38026</v>
      </c>
      <c r="B4066" s="99">
        <v>1666.160034</v>
      </c>
      <c r="C4066" s="99">
        <v>1666.160034</v>
      </c>
      <c r="D4066" s="99">
        <v>1666.160034</v>
      </c>
      <c r="E4066" s="99">
        <v>1666.160034</v>
      </c>
      <c r="F4066" s="99">
        <v>1666.160034</v>
      </c>
      <c r="G4066" s="99">
        <v>0</v>
      </c>
    </row>
    <row r="4067" spans="1:7" x14ac:dyDescent="0.2">
      <c r="A4067" s="100">
        <v>38027</v>
      </c>
      <c r="B4067" s="99">
        <v>1674.5500489999999</v>
      </c>
      <c r="C4067" s="99">
        <v>1674.5500489999999</v>
      </c>
      <c r="D4067" s="99">
        <v>1674.5500489999999</v>
      </c>
      <c r="E4067" s="99">
        <v>1674.5500489999999</v>
      </c>
      <c r="F4067" s="99">
        <v>1674.5500489999999</v>
      </c>
      <c r="G4067" s="99">
        <v>0</v>
      </c>
    </row>
    <row r="4068" spans="1:7" x14ac:dyDescent="0.2">
      <c r="A4068" s="100">
        <v>38028</v>
      </c>
      <c r="B4068" s="99">
        <v>1693.030029</v>
      </c>
      <c r="C4068" s="99">
        <v>1693.030029</v>
      </c>
      <c r="D4068" s="99">
        <v>1693.030029</v>
      </c>
      <c r="E4068" s="99">
        <v>1693.030029</v>
      </c>
      <c r="F4068" s="99">
        <v>1693.030029</v>
      </c>
      <c r="G4068" s="99">
        <v>0</v>
      </c>
    </row>
    <row r="4069" spans="1:7" x14ac:dyDescent="0.2">
      <c r="A4069" s="100">
        <v>38029</v>
      </c>
      <c r="B4069" s="99">
        <v>1684.920044</v>
      </c>
      <c r="C4069" s="99">
        <v>1684.920044</v>
      </c>
      <c r="D4069" s="99">
        <v>1684.920044</v>
      </c>
      <c r="E4069" s="99">
        <v>1684.920044</v>
      </c>
      <c r="F4069" s="99">
        <v>1684.920044</v>
      </c>
      <c r="G4069" s="99">
        <v>0</v>
      </c>
    </row>
    <row r="4070" spans="1:7" x14ac:dyDescent="0.2">
      <c r="A4070" s="100">
        <v>38030</v>
      </c>
      <c r="B4070" s="99">
        <v>1675.8599850000001</v>
      </c>
      <c r="C4070" s="99">
        <v>1675.8599850000001</v>
      </c>
      <c r="D4070" s="99">
        <v>1675.8599850000001</v>
      </c>
      <c r="E4070" s="99">
        <v>1675.8599850000001</v>
      </c>
      <c r="F4070" s="99">
        <v>1675.8599850000001</v>
      </c>
      <c r="G4070" s="99">
        <v>0</v>
      </c>
    </row>
    <row r="4071" spans="1:7" x14ac:dyDescent="0.2">
      <c r="A4071" s="100">
        <v>38034</v>
      </c>
      <c r="B4071" s="99">
        <v>1692.219971</v>
      </c>
      <c r="C4071" s="99">
        <v>1692.219971</v>
      </c>
      <c r="D4071" s="99">
        <v>1692.219971</v>
      </c>
      <c r="E4071" s="99">
        <v>1692.219971</v>
      </c>
      <c r="F4071" s="99">
        <v>1692.219971</v>
      </c>
      <c r="G4071" s="99">
        <v>0</v>
      </c>
    </row>
    <row r="4072" spans="1:7" x14ac:dyDescent="0.2">
      <c r="A4072" s="100">
        <v>38035</v>
      </c>
      <c r="B4072" s="99">
        <v>1684.900024</v>
      </c>
      <c r="C4072" s="99">
        <v>1684.900024</v>
      </c>
      <c r="D4072" s="99">
        <v>1684.900024</v>
      </c>
      <c r="E4072" s="99">
        <v>1684.900024</v>
      </c>
      <c r="F4072" s="99">
        <v>1684.900024</v>
      </c>
      <c r="G4072" s="99">
        <v>0</v>
      </c>
    </row>
    <row r="4073" spans="1:7" x14ac:dyDescent="0.2">
      <c r="A4073" s="100">
        <v>38036</v>
      </c>
      <c r="B4073" s="99">
        <v>1678.01001</v>
      </c>
      <c r="C4073" s="99">
        <v>1678.01001</v>
      </c>
      <c r="D4073" s="99">
        <v>1678.01001</v>
      </c>
      <c r="E4073" s="99">
        <v>1678.01001</v>
      </c>
      <c r="F4073" s="99">
        <v>1678.01001</v>
      </c>
      <c r="G4073" s="99">
        <v>0</v>
      </c>
    </row>
    <row r="4074" spans="1:7" x14ac:dyDescent="0.2">
      <c r="A4074" s="100">
        <v>38037</v>
      </c>
      <c r="B4074" s="99">
        <v>1673.709961</v>
      </c>
      <c r="C4074" s="99">
        <v>1673.709961</v>
      </c>
      <c r="D4074" s="99">
        <v>1673.709961</v>
      </c>
      <c r="E4074" s="99">
        <v>1673.709961</v>
      </c>
      <c r="F4074" s="99">
        <v>1673.709961</v>
      </c>
      <c r="G4074" s="99">
        <v>0</v>
      </c>
    </row>
    <row r="4075" spans="1:7" x14ac:dyDescent="0.2">
      <c r="A4075" s="100">
        <v>38040</v>
      </c>
      <c r="B4075" s="99">
        <v>1669.1999510000001</v>
      </c>
      <c r="C4075" s="99">
        <v>1669.1999510000001</v>
      </c>
      <c r="D4075" s="99">
        <v>1669.1999510000001</v>
      </c>
      <c r="E4075" s="99">
        <v>1669.1999510000001</v>
      </c>
      <c r="F4075" s="99">
        <v>1669.1999510000001</v>
      </c>
      <c r="G4075" s="99">
        <v>0</v>
      </c>
    </row>
    <row r="4076" spans="1:7" x14ac:dyDescent="0.2">
      <c r="A4076" s="100">
        <v>38041</v>
      </c>
      <c r="B4076" s="99">
        <v>1666.420044</v>
      </c>
      <c r="C4076" s="99">
        <v>1666.420044</v>
      </c>
      <c r="D4076" s="99">
        <v>1666.420044</v>
      </c>
      <c r="E4076" s="99">
        <v>1666.420044</v>
      </c>
      <c r="F4076" s="99">
        <v>1666.420044</v>
      </c>
      <c r="G4076" s="99">
        <v>0</v>
      </c>
    </row>
    <row r="4077" spans="1:7" x14ac:dyDescent="0.2">
      <c r="A4077" s="100">
        <v>38042</v>
      </c>
      <c r="B4077" s="99">
        <v>1673.339966</v>
      </c>
      <c r="C4077" s="99">
        <v>1673.339966</v>
      </c>
      <c r="D4077" s="99">
        <v>1673.339966</v>
      </c>
      <c r="E4077" s="99">
        <v>1673.339966</v>
      </c>
      <c r="F4077" s="99">
        <v>1673.339966</v>
      </c>
      <c r="G4077" s="99">
        <v>0</v>
      </c>
    </row>
    <row r="4078" spans="1:7" x14ac:dyDescent="0.2">
      <c r="A4078" s="100">
        <v>38043</v>
      </c>
      <c r="B4078" s="99">
        <v>1675.630005</v>
      </c>
      <c r="C4078" s="99">
        <v>1675.630005</v>
      </c>
      <c r="D4078" s="99">
        <v>1675.630005</v>
      </c>
      <c r="E4078" s="99">
        <v>1675.630005</v>
      </c>
      <c r="F4078" s="99">
        <v>1675.630005</v>
      </c>
      <c r="G4078" s="99">
        <v>0</v>
      </c>
    </row>
    <row r="4079" spans="1:7" x14ac:dyDescent="0.2">
      <c r="A4079" s="100">
        <v>38044</v>
      </c>
      <c r="B4079" s="99">
        <v>1675.6999510000001</v>
      </c>
      <c r="C4079" s="99">
        <v>1675.6999510000001</v>
      </c>
      <c r="D4079" s="99">
        <v>1675.6999510000001</v>
      </c>
      <c r="E4079" s="99">
        <v>1675.6999510000001</v>
      </c>
      <c r="F4079" s="99">
        <v>1675.6999510000001</v>
      </c>
      <c r="G4079" s="99">
        <v>0</v>
      </c>
    </row>
    <row r="4080" spans="1:7" x14ac:dyDescent="0.2">
      <c r="A4080" s="100">
        <v>38047</v>
      </c>
      <c r="B4080" s="99">
        <v>1691.900024</v>
      </c>
      <c r="C4080" s="99">
        <v>1691.900024</v>
      </c>
      <c r="D4080" s="99">
        <v>1691.900024</v>
      </c>
      <c r="E4080" s="99">
        <v>1691.900024</v>
      </c>
      <c r="F4080" s="99">
        <v>1691.900024</v>
      </c>
      <c r="G4080" s="99">
        <v>0</v>
      </c>
    </row>
    <row r="4081" spans="1:7" x14ac:dyDescent="0.2">
      <c r="A4081" s="100">
        <v>38048</v>
      </c>
      <c r="B4081" s="99">
        <v>1681.880005</v>
      </c>
      <c r="C4081" s="99">
        <v>1681.880005</v>
      </c>
      <c r="D4081" s="99">
        <v>1681.880005</v>
      </c>
      <c r="E4081" s="99">
        <v>1681.880005</v>
      </c>
      <c r="F4081" s="99">
        <v>1681.880005</v>
      </c>
      <c r="G4081" s="99">
        <v>0</v>
      </c>
    </row>
    <row r="4082" spans="1:7" x14ac:dyDescent="0.2">
      <c r="A4082" s="100">
        <v>38049</v>
      </c>
      <c r="B4082" s="99">
        <v>1685.170044</v>
      </c>
      <c r="C4082" s="99">
        <v>1685.170044</v>
      </c>
      <c r="D4082" s="99">
        <v>1685.170044</v>
      </c>
      <c r="E4082" s="99">
        <v>1685.170044</v>
      </c>
      <c r="F4082" s="99">
        <v>1685.170044</v>
      </c>
      <c r="G4082" s="99">
        <v>0</v>
      </c>
    </row>
    <row r="4083" spans="1:7" x14ac:dyDescent="0.2">
      <c r="A4083" s="100">
        <v>38050</v>
      </c>
      <c r="B4083" s="99">
        <v>1690.829956</v>
      </c>
      <c r="C4083" s="99">
        <v>1690.829956</v>
      </c>
      <c r="D4083" s="99">
        <v>1690.829956</v>
      </c>
      <c r="E4083" s="99">
        <v>1690.829956</v>
      </c>
      <c r="F4083" s="99">
        <v>1690.829956</v>
      </c>
      <c r="G4083" s="99">
        <v>0</v>
      </c>
    </row>
    <row r="4084" spans="1:7" x14ac:dyDescent="0.2">
      <c r="A4084" s="100">
        <v>38051</v>
      </c>
      <c r="B4084" s="99">
        <v>1693.76001</v>
      </c>
      <c r="C4084" s="99">
        <v>1693.76001</v>
      </c>
      <c r="D4084" s="99">
        <v>1693.76001</v>
      </c>
      <c r="E4084" s="99">
        <v>1693.76001</v>
      </c>
      <c r="F4084" s="99">
        <v>1693.76001</v>
      </c>
      <c r="G4084" s="99">
        <v>0</v>
      </c>
    </row>
    <row r="4085" spans="1:7" x14ac:dyDescent="0.2">
      <c r="A4085" s="100">
        <v>38054</v>
      </c>
      <c r="B4085" s="99">
        <v>1679.73999</v>
      </c>
      <c r="C4085" s="99">
        <v>1679.73999</v>
      </c>
      <c r="D4085" s="99">
        <v>1679.73999</v>
      </c>
      <c r="E4085" s="99">
        <v>1679.73999</v>
      </c>
      <c r="F4085" s="99">
        <v>1679.73999</v>
      </c>
      <c r="G4085" s="99">
        <v>0</v>
      </c>
    </row>
    <row r="4086" spans="1:7" x14ac:dyDescent="0.2">
      <c r="A4086" s="100">
        <v>38055</v>
      </c>
      <c r="B4086" s="99">
        <v>1670.0699460000001</v>
      </c>
      <c r="C4086" s="99">
        <v>1670.0699460000001</v>
      </c>
      <c r="D4086" s="99">
        <v>1670.0699460000001</v>
      </c>
      <c r="E4086" s="99">
        <v>1670.0699460000001</v>
      </c>
      <c r="F4086" s="99">
        <v>1670.0699460000001</v>
      </c>
      <c r="G4086" s="99">
        <v>0</v>
      </c>
    </row>
    <row r="4087" spans="1:7" x14ac:dyDescent="0.2">
      <c r="A4087" s="100">
        <v>38056</v>
      </c>
      <c r="B4087" s="99">
        <v>1645.790039</v>
      </c>
      <c r="C4087" s="99">
        <v>1645.790039</v>
      </c>
      <c r="D4087" s="99">
        <v>1645.790039</v>
      </c>
      <c r="E4087" s="99">
        <v>1645.790039</v>
      </c>
      <c r="F4087" s="99">
        <v>1645.790039</v>
      </c>
      <c r="G4087" s="99">
        <v>0</v>
      </c>
    </row>
    <row r="4088" spans="1:7" x14ac:dyDescent="0.2">
      <c r="A4088" s="100">
        <v>38057</v>
      </c>
      <c r="B4088" s="99">
        <v>1621.209961</v>
      </c>
      <c r="C4088" s="99">
        <v>1621.209961</v>
      </c>
      <c r="D4088" s="99">
        <v>1621.209961</v>
      </c>
      <c r="E4088" s="99">
        <v>1621.209961</v>
      </c>
      <c r="F4088" s="99">
        <v>1621.209961</v>
      </c>
      <c r="G4088" s="99">
        <v>0</v>
      </c>
    </row>
    <row r="4089" spans="1:7" x14ac:dyDescent="0.2">
      <c r="A4089" s="100">
        <v>38058</v>
      </c>
      <c r="B4089" s="99">
        <v>1641.420044</v>
      </c>
      <c r="C4089" s="99">
        <v>1641.420044</v>
      </c>
      <c r="D4089" s="99">
        <v>1641.420044</v>
      </c>
      <c r="E4089" s="99">
        <v>1641.420044</v>
      </c>
      <c r="F4089" s="99">
        <v>1641.420044</v>
      </c>
      <c r="G4089" s="99">
        <v>0</v>
      </c>
    </row>
    <row r="4090" spans="1:7" x14ac:dyDescent="0.2">
      <c r="A4090" s="100">
        <v>38061</v>
      </c>
      <c r="B4090" s="99">
        <v>1617.910034</v>
      </c>
      <c r="C4090" s="99">
        <v>1617.910034</v>
      </c>
      <c r="D4090" s="99">
        <v>1617.910034</v>
      </c>
      <c r="E4090" s="99">
        <v>1617.910034</v>
      </c>
      <c r="F4090" s="99">
        <v>1617.910034</v>
      </c>
      <c r="G4090" s="99">
        <v>0</v>
      </c>
    </row>
    <row r="4091" spans="1:7" x14ac:dyDescent="0.2">
      <c r="A4091" s="100">
        <v>38062</v>
      </c>
      <c r="B4091" s="99">
        <v>1627.030029</v>
      </c>
      <c r="C4091" s="99">
        <v>1627.030029</v>
      </c>
      <c r="D4091" s="99">
        <v>1627.030029</v>
      </c>
      <c r="E4091" s="99">
        <v>1627.030029</v>
      </c>
      <c r="F4091" s="99">
        <v>1627.030029</v>
      </c>
      <c r="G4091" s="99">
        <v>0</v>
      </c>
    </row>
    <row r="4092" spans="1:7" x14ac:dyDescent="0.2">
      <c r="A4092" s="100">
        <v>38063</v>
      </c>
      <c r="B4092" s="99">
        <v>1646.290039</v>
      </c>
      <c r="C4092" s="99">
        <v>1646.290039</v>
      </c>
      <c r="D4092" s="99">
        <v>1646.290039</v>
      </c>
      <c r="E4092" s="99">
        <v>1646.290039</v>
      </c>
      <c r="F4092" s="99">
        <v>1646.290039</v>
      </c>
      <c r="G4092" s="99">
        <v>0</v>
      </c>
    </row>
    <row r="4093" spans="1:7" x14ac:dyDescent="0.2">
      <c r="A4093" s="100">
        <v>38064</v>
      </c>
      <c r="B4093" s="99">
        <v>1644.209961</v>
      </c>
      <c r="C4093" s="99">
        <v>1644.209961</v>
      </c>
      <c r="D4093" s="99">
        <v>1644.209961</v>
      </c>
      <c r="E4093" s="99">
        <v>1644.209961</v>
      </c>
      <c r="F4093" s="99">
        <v>1644.209961</v>
      </c>
      <c r="G4093" s="99">
        <v>0</v>
      </c>
    </row>
    <row r="4094" spans="1:7" x14ac:dyDescent="0.2">
      <c r="A4094" s="100">
        <v>38065</v>
      </c>
      <c r="B4094" s="99">
        <v>1625.839966</v>
      </c>
      <c r="C4094" s="99">
        <v>1625.839966</v>
      </c>
      <c r="D4094" s="99">
        <v>1625.839966</v>
      </c>
      <c r="E4094" s="99">
        <v>1625.839966</v>
      </c>
      <c r="F4094" s="99">
        <v>1625.839966</v>
      </c>
      <c r="G4094" s="99">
        <v>0</v>
      </c>
    </row>
    <row r="4095" spans="1:7" x14ac:dyDescent="0.2">
      <c r="A4095" s="100">
        <v>38068</v>
      </c>
      <c r="B4095" s="99">
        <v>1604.8000489999999</v>
      </c>
      <c r="C4095" s="99">
        <v>1604.8000489999999</v>
      </c>
      <c r="D4095" s="99">
        <v>1604.8000489999999</v>
      </c>
      <c r="E4095" s="99">
        <v>1604.8000489999999</v>
      </c>
      <c r="F4095" s="99">
        <v>1604.8000489999999</v>
      </c>
      <c r="G4095" s="99">
        <v>0</v>
      </c>
    </row>
    <row r="4096" spans="1:7" x14ac:dyDescent="0.2">
      <c r="A4096" s="100">
        <v>38069</v>
      </c>
      <c r="B4096" s="99">
        <v>1602.670044</v>
      </c>
      <c r="C4096" s="99">
        <v>1602.670044</v>
      </c>
      <c r="D4096" s="99">
        <v>1602.670044</v>
      </c>
      <c r="E4096" s="99">
        <v>1602.670044</v>
      </c>
      <c r="F4096" s="99">
        <v>1602.670044</v>
      </c>
      <c r="G4096" s="99">
        <v>0</v>
      </c>
    </row>
    <row r="4097" spans="1:7" x14ac:dyDescent="0.2">
      <c r="A4097" s="100">
        <v>38070</v>
      </c>
      <c r="B4097" s="99">
        <v>1598.849976</v>
      </c>
      <c r="C4097" s="99">
        <v>1598.849976</v>
      </c>
      <c r="D4097" s="99">
        <v>1598.849976</v>
      </c>
      <c r="E4097" s="99">
        <v>1598.849976</v>
      </c>
      <c r="F4097" s="99">
        <v>1598.849976</v>
      </c>
      <c r="G4097" s="99">
        <v>0</v>
      </c>
    </row>
    <row r="4098" spans="1:7" x14ac:dyDescent="0.2">
      <c r="A4098" s="100">
        <v>38071</v>
      </c>
      <c r="B4098" s="99">
        <v>1625.01001</v>
      </c>
      <c r="C4098" s="99">
        <v>1625.01001</v>
      </c>
      <c r="D4098" s="99">
        <v>1625.01001</v>
      </c>
      <c r="E4098" s="99">
        <v>1625.01001</v>
      </c>
      <c r="F4098" s="99">
        <v>1625.01001</v>
      </c>
      <c r="G4098" s="99">
        <v>0</v>
      </c>
    </row>
    <row r="4099" spans="1:7" x14ac:dyDescent="0.2">
      <c r="A4099" s="100">
        <v>38072</v>
      </c>
      <c r="B4099" s="99">
        <v>1623.3599850000001</v>
      </c>
      <c r="C4099" s="99">
        <v>1623.3599850000001</v>
      </c>
      <c r="D4099" s="99">
        <v>1623.3599850000001</v>
      </c>
      <c r="E4099" s="99">
        <v>1623.3599850000001</v>
      </c>
      <c r="F4099" s="99">
        <v>1623.3599850000001</v>
      </c>
      <c r="G4099" s="99">
        <v>0</v>
      </c>
    </row>
    <row r="4100" spans="1:7" x14ac:dyDescent="0.2">
      <c r="A4100" s="100">
        <v>38075</v>
      </c>
      <c r="B4100" s="99">
        <v>1644.75</v>
      </c>
      <c r="C4100" s="99">
        <v>1644.75</v>
      </c>
      <c r="D4100" s="99">
        <v>1644.75</v>
      </c>
      <c r="E4100" s="99">
        <v>1644.75</v>
      </c>
      <c r="F4100" s="99">
        <v>1644.75</v>
      </c>
      <c r="G4100" s="99">
        <v>0</v>
      </c>
    </row>
    <row r="4101" spans="1:7" x14ac:dyDescent="0.2">
      <c r="A4101" s="100">
        <v>38076</v>
      </c>
      <c r="B4101" s="99">
        <v>1651.4300539999999</v>
      </c>
      <c r="C4101" s="99">
        <v>1651.4300539999999</v>
      </c>
      <c r="D4101" s="99">
        <v>1651.4300539999999</v>
      </c>
      <c r="E4101" s="99">
        <v>1651.4300539999999</v>
      </c>
      <c r="F4101" s="99">
        <v>1651.4300539999999</v>
      </c>
      <c r="G4101" s="99">
        <v>0</v>
      </c>
    </row>
    <row r="4102" spans="1:7" x14ac:dyDescent="0.2">
      <c r="A4102" s="100">
        <v>38077</v>
      </c>
      <c r="B4102" s="99">
        <v>1650.420044</v>
      </c>
      <c r="C4102" s="99">
        <v>1650.420044</v>
      </c>
      <c r="D4102" s="99">
        <v>1650.420044</v>
      </c>
      <c r="E4102" s="99">
        <v>1650.420044</v>
      </c>
      <c r="F4102" s="99">
        <v>1650.420044</v>
      </c>
      <c r="G4102" s="99">
        <v>0</v>
      </c>
    </row>
    <row r="4103" spans="1:7" x14ac:dyDescent="0.2">
      <c r="A4103" s="100">
        <v>38078</v>
      </c>
      <c r="B4103" s="99">
        <v>1659.160034</v>
      </c>
      <c r="C4103" s="99">
        <v>1659.160034</v>
      </c>
      <c r="D4103" s="99">
        <v>1659.160034</v>
      </c>
      <c r="E4103" s="99">
        <v>1659.160034</v>
      </c>
      <c r="F4103" s="99">
        <v>1659.160034</v>
      </c>
      <c r="G4103" s="99">
        <v>0</v>
      </c>
    </row>
    <row r="4104" spans="1:7" x14ac:dyDescent="0.2">
      <c r="A4104" s="100">
        <v>38079</v>
      </c>
      <c r="B4104" s="99">
        <v>1673.410034</v>
      </c>
      <c r="C4104" s="99">
        <v>1673.410034</v>
      </c>
      <c r="D4104" s="99">
        <v>1673.410034</v>
      </c>
      <c r="E4104" s="99">
        <v>1673.410034</v>
      </c>
      <c r="F4104" s="99">
        <v>1673.410034</v>
      </c>
      <c r="G4104" s="99">
        <v>0</v>
      </c>
    </row>
    <row r="4105" spans="1:7" x14ac:dyDescent="0.2">
      <c r="A4105" s="100">
        <v>38082</v>
      </c>
      <c r="B4105" s="99">
        <v>1686.23999</v>
      </c>
      <c r="C4105" s="99">
        <v>1686.23999</v>
      </c>
      <c r="D4105" s="99">
        <v>1686.23999</v>
      </c>
      <c r="E4105" s="99">
        <v>1686.23999</v>
      </c>
      <c r="F4105" s="99">
        <v>1686.23999</v>
      </c>
      <c r="G4105" s="99">
        <v>0</v>
      </c>
    </row>
    <row r="4106" spans="1:7" x14ac:dyDescent="0.2">
      <c r="A4106" s="100">
        <v>38083</v>
      </c>
      <c r="B4106" s="99">
        <v>1683.2299800000001</v>
      </c>
      <c r="C4106" s="99">
        <v>1683.2299800000001</v>
      </c>
      <c r="D4106" s="99">
        <v>1683.2299800000001</v>
      </c>
      <c r="E4106" s="99">
        <v>1683.2299800000001</v>
      </c>
      <c r="F4106" s="99">
        <v>1683.2299800000001</v>
      </c>
      <c r="G4106" s="99">
        <v>0</v>
      </c>
    </row>
    <row r="4107" spans="1:7" x14ac:dyDescent="0.2">
      <c r="A4107" s="100">
        <v>38084</v>
      </c>
      <c r="B4107" s="99">
        <v>1672.1400149999999</v>
      </c>
      <c r="C4107" s="99">
        <v>1672.1400149999999</v>
      </c>
      <c r="D4107" s="99">
        <v>1672.1400149999999</v>
      </c>
      <c r="E4107" s="99">
        <v>1672.1400149999999</v>
      </c>
      <c r="F4107" s="99">
        <v>1672.1400149999999</v>
      </c>
      <c r="G4107" s="99">
        <v>0</v>
      </c>
    </row>
    <row r="4108" spans="1:7" x14ac:dyDescent="0.2">
      <c r="A4108" s="100">
        <v>38085</v>
      </c>
      <c r="B4108" s="99">
        <v>1670.3599850000001</v>
      </c>
      <c r="C4108" s="99">
        <v>1670.3599850000001</v>
      </c>
      <c r="D4108" s="99">
        <v>1670.3599850000001</v>
      </c>
      <c r="E4108" s="99">
        <v>1670.3599850000001</v>
      </c>
      <c r="F4108" s="99">
        <v>1670.3599850000001</v>
      </c>
      <c r="G4108" s="99">
        <v>0</v>
      </c>
    </row>
    <row r="4109" spans="1:7" x14ac:dyDescent="0.2">
      <c r="A4109" s="100">
        <v>38089</v>
      </c>
      <c r="B4109" s="99">
        <v>1679.0200199999999</v>
      </c>
      <c r="C4109" s="99">
        <v>1679.0200199999999</v>
      </c>
      <c r="D4109" s="99">
        <v>1679.0200199999999</v>
      </c>
      <c r="E4109" s="99">
        <v>1679.0200199999999</v>
      </c>
      <c r="F4109" s="99">
        <v>1679.0200199999999</v>
      </c>
      <c r="G4109" s="99">
        <v>0</v>
      </c>
    </row>
    <row r="4110" spans="1:7" x14ac:dyDescent="0.2">
      <c r="A4110" s="100">
        <v>38090</v>
      </c>
      <c r="B4110" s="99">
        <v>1655.98999</v>
      </c>
      <c r="C4110" s="99">
        <v>1655.98999</v>
      </c>
      <c r="D4110" s="99">
        <v>1655.98999</v>
      </c>
      <c r="E4110" s="99">
        <v>1655.98999</v>
      </c>
      <c r="F4110" s="99">
        <v>1655.98999</v>
      </c>
      <c r="G4110" s="99">
        <v>0</v>
      </c>
    </row>
    <row r="4111" spans="1:7" x14ac:dyDescent="0.2">
      <c r="A4111" s="100">
        <v>38091</v>
      </c>
      <c r="B4111" s="99">
        <v>1654.170044</v>
      </c>
      <c r="C4111" s="99">
        <v>1654.170044</v>
      </c>
      <c r="D4111" s="99">
        <v>1654.170044</v>
      </c>
      <c r="E4111" s="99">
        <v>1654.170044</v>
      </c>
      <c r="F4111" s="99">
        <v>1654.170044</v>
      </c>
      <c r="G4111" s="99">
        <v>0</v>
      </c>
    </row>
    <row r="4112" spans="1:7" x14ac:dyDescent="0.2">
      <c r="A4112" s="100">
        <v>38092</v>
      </c>
      <c r="B4112" s="99">
        <v>1655.150024</v>
      </c>
      <c r="C4112" s="99">
        <v>1655.150024</v>
      </c>
      <c r="D4112" s="99">
        <v>1655.150024</v>
      </c>
      <c r="E4112" s="99">
        <v>1655.150024</v>
      </c>
      <c r="F4112" s="99">
        <v>1655.150024</v>
      </c>
      <c r="G4112" s="99">
        <v>0</v>
      </c>
    </row>
    <row r="4113" spans="1:7" x14ac:dyDescent="0.2">
      <c r="A4113" s="100">
        <v>38093</v>
      </c>
      <c r="B4113" s="99">
        <v>1663.619995</v>
      </c>
      <c r="C4113" s="99">
        <v>1663.619995</v>
      </c>
      <c r="D4113" s="99">
        <v>1663.619995</v>
      </c>
      <c r="E4113" s="99">
        <v>1663.619995</v>
      </c>
      <c r="F4113" s="99">
        <v>1663.619995</v>
      </c>
      <c r="G4113" s="99">
        <v>0</v>
      </c>
    </row>
    <row r="4114" spans="1:7" x14ac:dyDescent="0.2">
      <c r="A4114" s="100">
        <v>38096</v>
      </c>
      <c r="B4114" s="99">
        <v>1665.400024</v>
      </c>
      <c r="C4114" s="99">
        <v>1665.400024</v>
      </c>
      <c r="D4114" s="99">
        <v>1665.400024</v>
      </c>
      <c r="E4114" s="99">
        <v>1665.400024</v>
      </c>
      <c r="F4114" s="99">
        <v>1665.400024</v>
      </c>
      <c r="G4114" s="99">
        <v>0</v>
      </c>
    </row>
    <row r="4115" spans="1:7" x14ac:dyDescent="0.2">
      <c r="A4115" s="100">
        <v>38097</v>
      </c>
      <c r="B4115" s="99">
        <v>1639.48999</v>
      </c>
      <c r="C4115" s="99">
        <v>1639.48999</v>
      </c>
      <c r="D4115" s="99">
        <v>1639.48999</v>
      </c>
      <c r="E4115" s="99">
        <v>1639.48999</v>
      </c>
      <c r="F4115" s="99">
        <v>1639.48999</v>
      </c>
      <c r="G4115" s="99">
        <v>0</v>
      </c>
    </row>
    <row r="4116" spans="1:7" x14ac:dyDescent="0.2">
      <c r="A4116" s="100">
        <v>38098</v>
      </c>
      <c r="B4116" s="99">
        <v>1648.3100589999999</v>
      </c>
      <c r="C4116" s="99">
        <v>1648.3100589999999</v>
      </c>
      <c r="D4116" s="99">
        <v>1648.3100589999999</v>
      </c>
      <c r="E4116" s="99">
        <v>1648.3100589999999</v>
      </c>
      <c r="F4116" s="99">
        <v>1648.3100589999999</v>
      </c>
      <c r="G4116" s="99">
        <v>0</v>
      </c>
    </row>
    <row r="4117" spans="1:7" x14ac:dyDescent="0.2">
      <c r="A4117" s="100">
        <v>38099</v>
      </c>
      <c r="B4117" s="99">
        <v>1671.630005</v>
      </c>
      <c r="C4117" s="99">
        <v>1671.630005</v>
      </c>
      <c r="D4117" s="99">
        <v>1671.630005</v>
      </c>
      <c r="E4117" s="99">
        <v>1671.630005</v>
      </c>
      <c r="F4117" s="99">
        <v>1671.630005</v>
      </c>
      <c r="G4117" s="99">
        <v>0</v>
      </c>
    </row>
    <row r="4118" spans="1:7" x14ac:dyDescent="0.2">
      <c r="A4118" s="100">
        <v>38100</v>
      </c>
      <c r="B4118" s="99">
        <v>1672.619995</v>
      </c>
      <c r="C4118" s="99">
        <v>1672.619995</v>
      </c>
      <c r="D4118" s="99">
        <v>1672.619995</v>
      </c>
      <c r="E4118" s="99">
        <v>1672.619995</v>
      </c>
      <c r="F4118" s="99">
        <v>1672.619995</v>
      </c>
      <c r="G4118" s="99">
        <v>0</v>
      </c>
    </row>
    <row r="4119" spans="1:7" x14ac:dyDescent="0.2">
      <c r="A4119" s="100">
        <v>38103</v>
      </c>
      <c r="B4119" s="99">
        <v>1665.1999510000001</v>
      </c>
      <c r="C4119" s="99">
        <v>1665.1999510000001</v>
      </c>
      <c r="D4119" s="99">
        <v>1665.1999510000001</v>
      </c>
      <c r="E4119" s="99">
        <v>1665.1999510000001</v>
      </c>
      <c r="F4119" s="99">
        <v>1665.1999510000001</v>
      </c>
      <c r="G4119" s="99">
        <v>0</v>
      </c>
    </row>
    <row r="4120" spans="1:7" x14ac:dyDescent="0.2">
      <c r="A4120" s="100">
        <v>38104</v>
      </c>
      <c r="B4120" s="99">
        <v>1668.98999</v>
      </c>
      <c r="C4120" s="99">
        <v>1668.98999</v>
      </c>
      <c r="D4120" s="99">
        <v>1668.98999</v>
      </c>
      <c r="E4120" s="99">
        <v>1668.98999</v>
      </c>
      <c r="F4120" s="99">
        <v>1668.98999</v>
      </c>
      <c r="G4120" s="99">
        <v>0</v>
      </c>
    </row>
    <row r="4121" spans="1:7" x14ac:dyDescent="0.2">
      <c r="A4121" s="100">
        <v>38105</v>
      </c>
      <c r="B4121" s="99">
        <v>1646.1999510000001</v>
      </c>
      <c r="C4121" s="99">
        <v>1646.1999510000001</v>
      </c>
      <c r="D4121" s="99">
        <v>1646.1999510000001</v>
      </c>
      <c r="E4121" s="99">
        <v>1646.1999510000001</v>
      </c>
      <c r="F4121" s="99">
        <v>1646.1999510000001</v>
      </c>
      <c r="G4121" s="99">
        <v>0</v>
      </c>
    </row>
    <row r="4122" spans="1:7" x14ac:dyDescent="0.2">
      <c r="A4122" s="100">
        <v>38106</v>
      </c>
      <c r="B4122" s="99">
        <v>1634.160034</v>
      </c>
      <c r="C4122" s="99">
        <v>1634.160034</v>
      </c>
      <c r="D4122" s="99">
        <v>1634.160034</v>
      </c>
      <c r="E4122" s="99">
        <v>1634.160034</v>
      </c>
      <c r="F4122" s="99">
        <v>1634.160034</v>
      </c>
      <c r="G4122" s="99">
        <v>0</v>
      </c>
    </row>
    <row r="4123" spans="1:7" x14ac:dyDescent="0.2">
      <c r="A4123" s="100">
        <v>38107</v>
      </c>
      <c r="B4123" s="99">
        <v>1624.51001</v>
      </c>
      <c r="C4123" s="99">
        <v>1624.51001</v>
      </c>
      <c r="D4123" s="99">
        <v>1624.51001</v>
      </c>
      <c r="E4123" s="99">
        <v>1624.51001</v>
      </c>
      <c r="F4123" s="99">
        <v>1624.51001</v>
      </c>
      <c r="G4123" s="99">
        <v>0</v>
      </c>
    </row>
    <row r="4124" spans="1:7" x14ac:dyDescent="0.2">
      <c r="A4124" s="100">
        <v>38110</v>
      </c>
      <c r="B4124" s="99">
        <v>1639.459961</v>
      </c>
      <c r="C4124" s="99">
        <v>1639.459961</v>
      </c>
      <c r="D4124" s="99">
        <v>1639.459961</v>
      </c>
      <c r="E4124" s="99">
        <v>1639.459961</v>
      </c>
      <c r="F4124" s="99">
        <v>1639.459961</v>
      </c>
      <c r="G4124" s="99">
        <v>0</v>
      </c>
    </row>
    <row r="4125" spans="1:7" x14ac:dyDescent="0.2">
      <c r="A4125" s="100">
        <v>38111</v>
      </c>
      <c r="B4125" s="99">
        <v>1642.5</v>
      </c>
      <c r="C4125" s="99">
        <v>1642.5</v>
      </c>
      <c r="D4125" s="99">
        <v>1642.5</v>
      </c>
      <c r="E4125" s="99">
        <v>1642.5</v>
      </c>
      <c r="F4125" s="99">
        <v>1642.5</v>
      </c>
      <c r="G4125" s="99">
        <v>0</v>
      </c>
    </row>
    <row r="4126" spans="1:7" x14ac:dyDescent="0.2">
      <c r="A4126" s="100">
        <v>38112</v>
      </c>
      <c r="B4126" s="99">
        <v>1645.650024</v>
      </c>
      <c r="C4126" s="99">
        <v>1645.650024</v>
      </c>
      <c r="D4126" s="99">
        <v>1645.650024</v>
      </c>
      <c r="E4126" s="99">
        <v>1645.650024</v>
      </c>
      <c r="F4126" s="99">
        <v>1645.650024</v>
      </c>
      <c r="G4126" s="99">
        <v>0</v>
      </c>
    </row>
    <row r="4127" spans="1:7" x14ac:dyDescent="0.2">
      <c r="A4127" s="100">
        <v>38113</v>
      </c>
      <c r="B4127" s="99">
        <v>1634.75</v>
      </c>
      <c r="C4127" s="99">
        <v>1634.75</v>
      </c>
      <c r="D4127" s="99">
        <v>1634.75</v>
      </c>
      <c r="E4127" s="99">
        <v>1634.75</v>
      </c>
      <c r="F4127" s="99">
        <v>1634.75</v>
      </c>
      <c r="G4127" s="99">
        <v>0</v>
      </c>
    </row>
    <row r="4128" spans="1:7" x14ac:dyDescent="0.2">
      <c r="A4128" s="100">
        <v>38114</v>
      </c>
      <c r="B4128" s="99">
        <v>1612.3100589999999</v>
      </c>
      <c r="C4128" s="99">
        <v>1612.3100589999999</v>
      </c>
      <c r="D4128" s="99">
        <v>1612.3100589999999</v>
      </c>
      <c r="E4128" s="99">
        <v>1612.3100589999999</v>
      </c>
      <c r="F4128" s="99">
        <v>1612.3100589999999</v>
      </c>
      <c r="G4128" s="99">
        <v>0</v>
      </c>
    </row>
    <row r="4129" spans="1:7" x14ac:dyDescent="0.2">
      <c r="A4129" s="100">
        <v>38117</v>
      </c>
      <c r="B4129" s="99">
        <v>1595.380005</v>
      </c>
      <c r="C4129" s="99">
        <v>1595.380005</v>
      </c>
      <c r="D4129" s="99">
        <v>1595.380005</v>
      </c>
      <c r="E4129" s="99">
        <v>1595.380005</v>
      </c>
      <c r="F4129" s="99">
        <v>1595.380005</v>
      </c>
      <c r="G4129" s="99">
        <v>0</v>
      </c>
    </row>
    <row r="4130" spans="1:7" x14ac:dyDescent="0.2">
      <c r="A4130" s="100">
        <v>38118</v>
      </c>
      <c r="B4130" s="99">
        <v>1607.9399410000001</v>
      </c>
      <c r="C4130" s="99">
        <v>1607.9399410000001</v>
      </c>
      <c r="D4130" s="99">
        <v>1607.9399410000001</v>
      </c>
      <c r="E4130" s="99">
        <v>1607.9399410000001</v>
      </c>
      <c r="F4130" s="99">
        <v>1607.9399410000001</v>
      </c>
      <c r="G4130" s="99">
        <v>0</v>
      </c>
    </row>
    <row r="4131" spans="1:7" x14ac:dyDescent="0.2">
      <c r="A4131" s="100">
        <v>38119</v>
      </c>
      <c r="B4131" s="99">
        <v>1611.150024</v>
      </c>
      <c r="C4131" s="99">
        <v>1611.150024</v>
      </c>
      <c r="D4131" s="99">
        <v>1611.150024</v>
      </c>
      <c r="E4131" s="99">
        <v>1611.150024</v>
      </c>
      <c r="F4131" s="99">
        <v>1611.150024</v>
      </c>
      <c r="G4131" s="99">
        <v>0</v>
      </c>
    </row>
    <row r="4132" spans="1:7" x14ac:dyDescent="0.2">
      <c r="A4132" s="100">
        <v>38120</v>
      </c>
      <c r="B4132" s="99">
        <v>1610.0500489999999</v>
      </c>
      <c r="C4132" s="99">
        <v>1610.0500489999999</v>
      </c>
      <c r="D4132" s="99">
        <v>1610.0500489999999</v>
      </c>
      <c r="E4132" s="99">
        <v>1610.0500489999999</v>
      </c>
      <c r="F4132" s="99">
        <v>1610.0500489999999</v>
      </c>
      <c r="G4132" s="99">
        <v>0</v>
      </c>
    </row>
    <row r="4133" spans="1:7" x14ac:dyDescent="0.2">
      <c r="A4133" s="100">
        <v>38121</v>
      </c>
      <c r="B4133" s="99">
        <v>1609.119995</v>
      </c>
      <c r="C4133" s="99">
        <v>1609.119995</v>
      </c>
      <c r="D4133" s="99">
        <v>1609.119995</v>
      </c>
      <c r="E4133" s="99">
        <v>1609.119995</v>
      </c>
      <c r="F4133" s="99">
        <v>1609.119995</v>
      </c>
      <c r="G4133" s="99">
        <v>0</v>
      </c>
    </row>
    <row r="4134" spans="1:7" x14ac:dyDescent="0.2">
      <c r="A4134" s="100">
        <v>38124</v>
      </c>
      <c r="B4134" s="99">
        <v>1592.2299800000001</v>
      </c>
      <c r="C4134" s="99">
        <v>1592.2299800000001</v>
      </c>
      <c r="D4134" s="99">
        <v>1592.2299800000001</v>
      </c>
      <c r="E4134" s="99">
        <v>1592.2299800000001</v>
      </c>
      <c r="F4134" s="99">
        <v>1592.2299800000001</v>
      </c>
      <c r="G4134" s="99">
        <v>0</v>
      </c>
    </row>
    <row r="4135" spans="1:7" x14ac:dyDescent="0.2">
      <c r="A4135" s="100">
        <v>38125</v>
      </c>
      <c r="B4135" s="99">
        <v>1603.1400149999999</v>
      </c>
      <c r="C4135" s="99">
        <v>1603.1400149999999</v>
      </c>
      <c r="D4135" s="99">
        <v>1603.1400149999999</v>
      </c>
      <c r="E4135" s="99">
        <v>1603.1400149999999</v>
      </c>
      <c r="F4135" s="99">
        <v>1603.1400149999999</v>
      </c>
      <c r="G4135" s="99">
        <v>0</v>
      </c>
    </row>
    <row r="4136" spans="1:7" x14ac:dyDescent="0.2">
      <c r="A4136" s="100">
        <v>38126</v>
      </c>
      <c r="B4136" s="99">
        <v>1599.290039</v>
      </c>
      <c r="C4136" s="99">
        <v>1599.290039</v>
      </c>
      <c r="D4136" s="99">
        <v>1599.290039</v>
      </c>
      <c r="E4136" s="99">
        <v>1599.290039</v>
      </c>
      <c r="F4136" s="99">
        <v>1599.290039</v>
      </c>
      <c r="G4136" s="99">
        <v>0</v>
      </c>
    </row>
    <row r="4137" spans="1:7" x14ac:dyDescent="0.2">
      <c r="A4137" s="100">
        <v>38127</v>
      </c>
      <c r="B4137" s="99">
        <v>1600.0600589999999</v>
      </c>
      <c r="C4137" s="99">
        <v>1600.0600589999999</v>
      </c>
      <c r="D4137" s="99">
        <v>1600.0600589999999</v>
      </c>
      <c r="E4137" s="99">
        <v>1600.0600589999999</v>
      </c>
      <c r="F4137" s="99">
        <v>1600.0600589999999</v>
      </c>
      <c r="G4137" s="99">
        <v>0</v>
      </c>
    </row>
    <row r="4138" spans="1:7" x14ac:dyDescent="0.2">
      <c r="A4138" s="100">
        <v>38128</v>
      </c>
      <c r="B4138" s="99">
        <v>1606.48999</v>
      </c>
      <c r="C4138" s="99">
        <v>1606.48999</v>
      </c>
      <c r="D4138" s="99">
        <v>1606.48999</v>
      </c>
      <c r="E4138" s="99">
        <v>1606.48999</v>
      </c>
      <c r="F4138" s="99">
        <v>1606.48999</v>
      </c>
      <c r="G4138" s="99">
        <v>0</v>
      </c>
    </row>
    <row r="4139" spans="1:7" x14ac:dyDescent="0.2">
      <c r="A4139" s="100">
        <v>38131</v>
      </c>
      <c r="B4139" s="99">
        <v>1609.219971</v>
      </c>
      <c r="C4139" s="99">
        <v>1609.219971</v>
      </c>
      <c r="D4139" s="99">
        <v>1609.219971</v>
      </c>
      <c r="E4139" s="99">
        <v>1609.219971</v>
      </c>
      <c r="F4139" s="99">
        <v>1609.219971</v>
      </c>
      <c r="G4139" s="99">
        <v>0</v>
      </c>
    </row>
    <row r="4140" spans="1:7" x14ac:dyDescent="0.2">
      <c r="A4140" s="100">
        <v>38132</v>
      </c>
      <c r="B4140" s="99">
        <v>1635.1400149999999</v>
      </c>
      <c r="C4140" s="99">
        <v>1635.1400149999999</v>
      </c>
      <c r="D4140" s="99">
        <v>1635.1400149999999</v>
      </c>
      <c r="E4140" s="99">
        <v>1635.1400149999999</v>
      </c>
      <c r="F4140" s="99">
        <v>1635.1400149999999</v>
      </c>
      <c r="G4140" s="99">
        <v>0</v>
      </c>
    </row>
    <row r="4141" spans="1:7" x14ac:dyDescent="0.2">
      <c r="A4141" s="100">
        <v>38133</v>
      </c>
      <c r="B4141" s="99">
        <v>1638.160034</v>
      </c>
      <c r="C4141" s="99">
        <v>1638.160034</v>
      </c>
      <c r="D4141" s="99">
        <v>1638.160034</v>
      </c>
      <c r="E4141" s="99">
        <v>1638.160034</v>
      </c>
      <c r="F4141" s="99">
        <v>1638.160034</v>
      </c>
      <c r="G4141" s="99">
        <v>0</v>
      </c>
    </row>
    <row r="4142" spans="1:7" x14ac:dyDescent="0.2">
      <c r="A4142" s="100">
        <v>38134</v>
      </c>
      <c r="B4142" s="99">
        <v>1647.650024</v>
      </c>
      <c r="C4142" s="99">
        <v>1647.650024</v>
      </c>
      <c r="D4142" s="99">
        <v>1647.650024</v>
      </c>
      <c r="E4142" s="99">
        <v>1647.650024</v>
      </c>
      <c r="F4142" s="99">
        <v>1647.650024</v>
      </c>
      <c r="G4142" s="99">
        <v>0</v>
      </c>
    </row>
    <row r="4143" spans="1:7" x14ac:dyDescent="0.2">
      <c r="A4143" s="100">
        <v>38135</v>
      </c>
      <c r="B4143" s="99">
        <v>1646.8000489999999</v>
      </c>
      <c r="C4143" s="99">
        <v>1646.8000489999999</v>
      </c>
      <c r="D4143" s="99">
        <v>1646.8000489999999</v>
      </c>
      <c r="E4143" s="99">
        <v>1646.8000489999999</v>
      </c>
      <c r="F4143" s="99">
        <v>1646.8000489999999</v>
      </c>
      <c r="G4143" s="99">
        <v>0</v>
      </c>
    </row>
    <row r="4144" spans="1:7" x14ac:dyDescent="0.2">
      <c r="A4144" s="100">
        <v>38139</v>
      </c>
      <c r="B4144" s="99">
        <v>1647.5699460000001</v>
      </c>
      <c r="C4144" s="99">
        <v>1647.5699460000001</v>
      </c>
      <c r="D4144" s="99">
        <v>1647.5699460000001</v>
      </c>
      <c r="E4144" s="99">
        <v>1647.5699460000001</v>
      </c>
      <c r="F4144" s="99">
        <v>1647.5699460000001</v>
      </c>
      <c r="G4144" s="99">
        <v>0</v>
      </c>
    </row>
    <row r="4145" spans="1:7" x14ac:dyDescent="0.2">
      <c r="A4145" s="100">
        <v>38140</v>
      </c>
      <c r="B4145" s="99">
        <v>1653.670044</v>
      </c>
      <c r="C4145" s="99">
        <v>1653.670044</v>
      </c>
      <c r="D4145" s="99">
        <v>1653.670044</v>
      </c>
      <c r="E4145" s="99">
        <v>1653.670044</v>
      </c>
      <c r="F4145" s="99">
        <v>1653.670044</v>
      </c>
      <c r="G4145" s="99">
        <v>0</v>
      </c>
    </row>
    <row r="4146" spans="1:7" x14ac:dyDescent="0.2">
      <c r="A4146" s="100">
        <v>38141</v>
      </c>
      <c r="B4146" s="99">
        <v>1641.4300539999999</v>
      </c>
      <c r="C4146" s="99">
        <v>1641.4300539999999</v>
      </c>
      <c r="D4146" s="99">
        <v>1641.4300539999999</v>
      </c>
      <c r="E4146" s="99">
        <v>1641.4300539999999</v>
      </c>
      <c r="F4146" s="99">
        <v>1641.4300539999999</v>
      </c>
      <c r="G4146" s="99">
        <v>0</v>
      </c>
    </row>
    <row r="4147" spans="1:7" x14ac:dyDescent="0.2">
      <c r="A4147" s="100">
        <v>38142</v>
      </c>
      <c r="B4147" s="99">
        <v>1650.079956</v>
      </c>
      <c r="C4147" s="99">
        <v>1650.079956</v>
      </c>
      <c r="D4147" s="99">
        <v>1650.079956</v>
      </c>
      <c r="E4147" s="99">
        <v>1650.079956</v>
      </c>
      <c r="F4147" s="99">
        <v>1650.079956</v>
      </c>
      <c r="G4147" s="99">
        <v>0</v>
      </c>
    </row>
    <row r="4148" spans="1:7" x14ac:dyDescent="0.2">
      <c r="A4148" s="100">
        <v>38145</v>
      </c>
      <c r="B4148" s="99">
        <v>1676.4799800000001</v>
      </c>
      <c r="C4148" s="99">
        <v>1676.4799800000001</v>
      </c>
      <c r="D4148" s="99">
        <v>1676.4799800000001</v>
      </c>
      <c r="E4148" s="99">
        <v>1676.4799800000001</v>
      </c>
      <c r="F4148" s="99">
        <v>1676.4799800000001</v>
      </c>
      <c r="G4148" s="99">
        <v>0</v>
      </c>
    </row>
    <row r="4149" spans="1:7" x14ac:dyDescent="0.2">
      <c r="A4149" s="100">
        <v>38146</v>
      </c>
      <c r="B4149" s="99">
        <v>1679.209961</v>
      </c>
      <c r="C4149" s="99">
        <v>1679.209961</v>
      </c>
      <c r="D4149" s="99">
        <v>1679.209961</v>
      </c>
      <c r="E4149" s="99">
        <v>1679.209961</v>
      </c>
      <c r="F4149" s="99">
        <v>1679.209961</v>
      </c>
      <c r="G4149" s="99">
        <v>0</v>
      </c>
    </row>
    <row r="4150" spans="1:7" x14ac:dyDescent="0.2">
      <c r="A4150" s="100">
        <v>38147</v>
      </c>
      <c r="B4150" s="99">
        <v>1663.380005</v>
      </c>
      <c r="C4150" s="99">
        <v>1663.380005</v>
      </c>
      <c r="D4150" s="99">
        <v>1663.380005</v>
      </c>
      <c r="E4150" s="99">
        <v>1663.380005</v>
      </c>
      <c r="F4150" s="99">
        <v>1663.380005</v>
      </c>
      <c r="G4150" s="99">
        <v>0</v>
      </c>
    </row>
    <row r="4151" spans="1:7" x14ac:dyDescent="0.2">
      <c r="A4151" s="100">
        <v>38148</v>
      </c>
      <c r="B4151" s="99">
        <v>1671.0200199999999</v>
      </c>
      <c r="C4151" s="99">
        <v>1671.0200199999999</v>
      </c>
      <c r="D4151" s="99">
        <v>1671.0200199999999</v>
      </c>
      <c r="E4151" s="99">
        <v>1671.0200199999999</v>
      </c>
      <c r="F4151" s="99">
        <v>1671.0200199999999</v>
      </c>
      <c r="G4151" s="99">
        <v>0</v>
      </c>
    </row>
    <row r="4152" spans="1:7" x14ac:dyDescent="0.2">
      <c r="A4152" s="100">
        <v>38152</v>
      </c>
      <c r="B4152" s="99">
        <v>1655</v>
      </c>
      <c r="C4152" s="99">
        <v>1655</v>
      </c>
      <c r="D4152" s="99">
        <v>1655</v>
      </c>
      <c r="E4152" s="99">
        <v>1655</v>
      </c>
      <c r="F4152" s="99">
        <v>1655</v>
      </c>
      <c r="G4152" s="99">
        <v>0</v>
      </c>
    </row>
    <row r="4153" spans="1:7" x14ac:dyDescent="0.2">
      <c r="A4153" s="100">
        <v>38153</v>
      </c>
      <c r="B4153" s="99">
        <v>1664.920044</v>
      </c>
      <c r="C4153" s="99">
        <v>1664.920044</v>
      </c>
      <c r="D4153" s="99">
        <v>1664.920044</v>
      </c>
      <c r="E4153" s="99">
        <v>1664.920044</v>
      </c>
      <c r="F4153" s="99">
        <v>1664.920044</v>
      </c>
      <c r="G4153" s="99">
        <v>0</v>
      </c>
    </row>
    <row r="4154" spans="1:7" x14ac:dyDescent="0.2">
      <c r="A4154" s="100">
        <v>38154</v>
      </c>
      <c r="B4154" s="99">
        <v>1667.2299800000001</v>
      </c>
      <c r="C4154" s="99">
        <v>1667.2299800000001</v>
      </c>
      <c r="D4154" s="99">
        <v>1667.2299800000001</v>
      </c>
      <c r="E4154" s="99">
        <v>1667.2299800000001</v>
      </c>
      <c r="F4154" s="99">
        <v>1667.2299800000001</v>
      </c>
      <c r="G4154" s="99">
        <v>0</v>
      </c>
    </row>
    <row r="4155" spans="1:7" x14ac:dyDescent="0.2">
      <c r="A4155" s="100">
        <v>38155</v>
      </c>
      <c r="B4155" s="99">
        <v>1665.0200199999999</v>
      </c>
      <c r="C4155" s="99">
        <v>1665.0200199999999</v>
      </c>
      <c r="D4155" s="99">
        <v>1665.0200199999999</v>
      </c>
      <c r="E4155" s="99">
        <v>1665.0200199999999</v>
      </c>
      <c r="F4155" s="99">
        <v>1665.0200199999999</v>
      </c>
      <c r="G4155" s="99">
        <v>0</v>
      </c>
    </row>
    <row r="4156" spans="1:7" x14ac:dyDescent="0.2">
      <c r="A4156" s="100">
        <v>38156</v>
      </c>
      <c r="B4156" s="99">
        <v>1669.3900149999999</v>
      </c>
      <c r="C4156" s="99">
        <v>1669.3900149999999</v>
      </c>
      <c r="D4156" s="99">
        <v>1669.3900149999999</v>
      </c>
      <c r="E4156" s="99">
        <v>1669.3900149999999</v>
      </c>
      <c r="F4156" s="99">
        <v>1669.3900149999999</v>
      </c>
      <c r="G4156" s="99">
        <v>0</v>
      </c>
    </row>
    <row r="4157" spans="1:7" x14ac:dyDescent="0.2">
      <c r="A4157" s="100">
        <v>38159</v>
      </c>
      <c r="B4157" s="99">
        <v>1662.459961</v>
      </c>
      <c r="C4157" s="99">
        <v>1662.459961</v>
      </c>
      <c r="D4157" s="99">
        <v>1662.459961</v>
      </c>
      <c r="E4157" s="99">
        <v>1662.459961</v>
      </c>
      <c r="F4157" s="99">
        <v>1662.459961</v>
      </c>
      <c r="G4157" s="99">
        <v>0</v>
      </c>
    </row>
    <row r="4158" spans="1:7" x14ac:dyDescent="0.2">
      <c r="A4158" s="100">
        <v>38160</v>
      </c>
      <c r="B4158" s="99">
        <v>1668.5500489999999</v>
      </c>
      <c r="C4158" s="99">
        <v>1668.5500489999999</v>
      </c>
      <c r="D4158" s="99">
        <v>1668.5500489999999</v>
      </c>
      <c r="E4158" s="99">
        <v>1668.5500489999999</v>
      </c>
      <c r="F4158" s="99">
        <v>1668.5500489999999</v>
      </c>
      <c r="G4158" s="99">
        <v>0</v>
      </c>
    </row>
    <row r="4159" spans="1:7" x14ac:dyDescent="0.2">
      <c r="A4159" s="100">
        <v>38161</v>
      </c>
      <c r="B4159" s="99">
        <v>1682.75</v>
      </c>
      <c r="C4159" s="99">
        <v>1682.75</v>
      </c>
      <c r="D4159" s="99">
        <v>1682.75</v>
      </c>
      <c r="E4159" s="99">
        <v>1682.75</v>
      </c>
      <c r="F4159" s="99">
        <v>1682.75</v>
      </c>
      <c r="G4159" s="99">
        <v>0</v>
      </c>
    </row>
    <row r="4160" spans="1:7" x14ac:dyDescent="0.2">
      <c r="A4160" s="100">
        <v>38162</v>
      </c>
      <c r="B4160" s="99">
        <v>1678.0699460000001</v>
      </c>
      <c r="C4160" s="99">
        <v>1678.0699460000001</v>
      </c>
      <c r="D4160" s="99">
        <v>1678.0699460000001</v>
      </c>
      <c r="E4160" s="99">
        <v>1678.0699460000001</v>
      </c>
      <c r="F4160" s="99">
        <v>1678.0699460000001</v>
      </c>
      <c r="G4160" s="99">
        <v>0</v>
      </c>
    </row>
    <row r="4161" spans="1:7" x14ac:dyDescent="0.2">
      <c r="A4161" s="100">
        <v>38163</v>
      </c>
      <c r="B4161" s="99">
        <v>1668.9300539999999</v>
      </c>
      <c r="C4161" s="99">
        <v>1668.9300539999999</v>
      </c>
      <c r="D4161" s="99">
        <v>1668.9300539999999</v>
      </c>
      <c r="E4161" s="99">
        <v>1668.9300539999999</v>
      </c>
      <c r="F4161" s="99">
        <v>1668.9300539999999</v>
      </c>
      <c r="G4161" s="99">
        <v>0</v>
      </c>
    </row>
    <row r="4162" spans="1:7" x14ac:dyDescent="0.2">
      <c r="A4162" s="100">
        <v>38166</v>
      </c>
      <c r="B4162" s="99">
        <v>1667.6099850000001</v>
      </c>
      <c r="C4162" s="99">
        <v>1667.6099850000001</v>
      </c>
      <c r="D4162" s="99">
        <v>1667.6099850000001</v>
      </c>
      <c r="E4162" s="99">
        <v>1667.6099850000001</v>
      </c>
      <c r="F4162" s="99">
        <v>1667.6099850000001</v>
      </c>
      <c r="G4162" s="99">
        <v>0</v>
      </c>
    </row>
    <row r="4163" spans="1:7" x14ac:dyDescent="0.2">
      <c r="A4163" s="100">
        <v>38167</v>
      </c>
      <c r="B4163" s="99">
        <v>1671.839966</v>
      </c>
      <c r="C4163" s="99">
        <v>1671.839966</v>
      </c>
      <c r="D4163" s="99">
        <v>1671.839966</v>
      </c>
      <c r="E4163" s="99">
        <v>1671.839966</v>
      </c>
      <c r="F4163" s="99">
        <v>1671.839966</v>
      </c>
      <c r="G4163" s="99">
        <v>0</v>
      </c>
    </row>
    <row r="4164" spans="1:7" x14ac:dyDescent="0.2">
      <c r="A4164" s="100">
        <v>38168</v>
      </c>
      <c r="B4164" s="99">
        <v>1678.829956</v>
      </c>
      <c r="C4164" s="99">
        <v>1678.829956</v>
      </c>
      <c r="D4164" s="99">
        <v>1678.829956</v>
      </c>
      <c r="E4164" s="99">
        <v>1678.829956</v>
      </c>
      <c r="F4164" s="99">
        <v>1678.829956</v>
      </c>
      <c r="G4164" s="99">
        <v>0</v>
      </c>
    </row>
    <row r="4165" spans="1:7" x14ac:dyDescent="0.2">
      <c r="A4165" s="100">
        <v>38169</v>
      </c>
      <c r="B4165" s="99">
        <v>1661.530029</v>
      </c>
      <c r="C4165" s="99">
        <v>1661.530029</v>
      </c>
      <c r="D4165" s="99">
        <v>1661.530029</v>
      </c>
      <c r="E4165" s="99">
        <v>1661.530029</v>
      </c>
      <c r="F4165" s="99">
        <v>1661.530029</v>
      </c>
      <c r="G4165" s="99">
        <v>0</v>
      </c>
    </row>
    <row r="4166" spans="1:7" x14ac:dyDescent="0.2">
      <c r="A4166" s="100">
        <v>38170</v>
      </c>
      <c r="B4166" s="99">
        <v>1656.329956</v>
      </c>
      <c r="C4166" s="99">
        <v>1656.329956</v>
      </c>
      <c r="D4166" s="99">
        <v>1656.329956</v>
      </c>
      <c r="E4166" s="99">
        <v>1656.329956</v>
      </c>
      <c r="F4166" s="99">
        <v>1656.329956</v>
      </c>
      <c r="G4166" s="99">
        <v>0</v>
      </c>
    </row>
    <row r="4167" spans="1:7" x14ac:dyDescent="0.2">
      <c r="A4167" s="100">
        <v>38174</v>
      </c>
      <c r="B4167" s="99">
        <v>1642.839966</v>
      </c>
      <c r="C4167" s="99">
        <v>1642.839966</v>
      </c>
      <c r="D4167" s="99">
        <v>1642.839966</v>
      </c>
      <c r="E4167" s="99">
        <v>1642.839966</v>
      </c>
      <c r="F4167" s="99">
        <v>1642.839966</v>
      </c>
      <c r="G4167" s="99">
        <v>0</v>
      </c>
    </row>
    <row r="4168" spans="1:7" x14ac:dyDescent="0.2">
      <c r="A4168" s="100">
        <v>38175</v>
      </c>
      <c r="B4168" s="99">
        <v>1646.3599850000001</v>
      </c>
      <c r="C4168" s="99">
        <v>1646.3599850000001</v>
      </c>
      <c r="D4168" s="99">
        <v>1646.3599850000001</v>
      </c>
      <c r="E4168" s="99">
        <v>1646.3599850000001</v>
      </c>
      <c r="F4168" s="99">
        <v>1646.3599850000001</v>
      </c>
      <c r="G4168" s="99">
        <v>0</v>
      </c>
    </row>
    <row r="4169" spans="1:7" x14ac:dyDescent="0.2">
      <c r="A4169" s="100">
        <v>38176</v>
      </c>
      <c r="B4169" s="99">
        <v>1632.8900149999999</v>
      </c>
      <c r="C4169" s="99">
        <v>1632.8900149999999</v>
      </c>
      <c r="D4169" s="99">
        <v>1632.8900149999999</v>
      </c>
      <c r="E4169" s="99">
        <v>1632.8900149999999</v>
      </c>
      <c r="F4169" s="99">
        <v>1632.8900149999999</v>
      </c>
      <c r="G4169" s="99">
        <v>0</v>
      </c>
    </row>
    <row r="4170" spans="1:7" x14ac:dyDescent="0.2">
      <c r="A4170" s="100">
        <v>38177</v>
      </c>
      <c r="B4170" s="99">
        <v>1638.420044</v>
      </c>
      <c r="C4170" s="99">
        <v>1638.420044</v>
      </c>
      <c r="D4170" s="99">
        <v>1638.420044</v>
      </c>
      <c r="E4170" s="99">
        <v>1638.420044</v>
      </c>
      <c r="F4170" s="99">
        <v>1638.420044</v>
      </c>
      <c r="G4170" s="99">
        <v>0</v>
      </c>
    </row>
    <row r="4171" spans="1:7" x14ac:dyDescent="0.2">
      <c r="A4171" s="100">
        <v>38180</v>
      </c>
      <c r="B4171" s="99">
        <v>1640.7299800000001</v>
      </c>
      <c r="C4171" s="99">
        <v>1640.7299800000001</v>
      </c>
      <c r="D4171" s="99">
        <v>1640.7299800000001</v>
      </c>
      <c r="E4171" s="99">
        <v>1640.7299800000001</v>
      </c>
      <c r="F4171" s="99">
        <v>1640.7299800000001</v>
      </c>
      <c r="G4171" s="99">
        <v>0</v>
      </c>
    </row>
    <row r="4172" spans="1:7" x14ac:dyDescent="0.2">
      <c r="A4172" s="100">
        <v>38181</v>
      </c>
      <c r="B4172" s="99">
        <v>1641.959961</v>
      </c>
      <c r="C4172" s="99">
        <v>1641.959961</v>
      </c>
      <c r="D4172" s="99">
        <v>1641.959961</v>
      </c>
      <c r="E4172" s="99">
        <v>1641.959961</v>
      </c>
      <c r="F4172" s="99">
        <v>1641.959961</v>
      </c>
      <c r="G4172" s="99">
        <v>0</v>
      </c>
    </row>
    <row r="4173" spans="1:7" x14ac:dyDescent="0.2">
      <c r="A4173" s="100">
        <v>38182</v>
      </c>
      <c r="B4173" s="99">
        <v>1636.619995</v>
      </c>
      <c r="C4173" s="99">
        <v>1636.619995</v>
      </c>
      <c r="D4173" s="99">
        <v>1636.619995</v>
      </c>
      <c r="E4173" s="99">
        <v>1636.619995</v>
      </c>
      <c r="F4173" s="99">
        <v>1636.619995</v>
      </c>
      <c r="G4173" s="99">
        <v>0</v>
      </c>
    </row>
    <row r="4174" spans="1:7" x14ac:dyDescent="0.2">
      <c r="A4174" s="100">
        <v>38183</v>
      </c>
      <c r="B4174" s="99">
        <v>1629.579956</v>
      </c>
      <c r="C4174" s="99">
        <v>1629.579956</v>
      </c>
      <c r="D4174" s="99">
        <v>1629.579956</v>
      </c>
      <c r="E4174" s="99">
        <v>1629.579956</v>
      </c>
      <c r="F4174" s="99">
        <v>1629.579956</v>
      </c>
      <c r="G4174" s="99">
        <v>0</v>
      </c>
    </row>
    <row r="4175" spans="1:7" x14ac:dyDescent="0.2">
      <c r="A4175" s="100">
        <v>38184</v>
      </c>
      <c r="B4175" s="99">
        <v>1621.8100589999999</v>
      </c>
      <c r="C4175" s="99">
        <v>1621.8100589999999</v>
      </c>
      <c r="D4175" s="99">
        <v>1621.8100589999999</v>
      </c>
      <c r="E4175" s="99">
        <v>1621.8100589999999</v>
      </c>
      <c r="F4175" s="99">
        <v>1621.8100589999999</v>
      </c>
      <c r="G4175" s="99">
        <v>0</v>
      </c>
    </row>
    <row r="4176" spans="1:7" x14ac:dyDescent="0.2">
      <c r="A4176" s="100">
        <v>38187</v>
      </c>
      <c r="B4176" s="99">
        <v>1621.089966</v>
      </c>
      <c r="C4176" s="99">
        <v>1621.089966</v>
      </c>
      <c r="D4176" s="99">
        <v>1621.089966</v>
      </c>
      <c r="E4176" s="99">
        <v>1621.089966</v>
      </c>
      <c r="F4176" s="99">
        <v>1621.089966</v>
      </c>
      <c r="G4176" s="99">
        <v>0</v>
      </c>
    </row>
    <row r="4177" spans="1:7" x14ac:dyDescent="0.2">
      <c r="A4177" s="100">
        <v>38188</v>
      </c>
      <c r="B4177" s="99">
        <v>1632.5200199999999</v>
      </c>
      <c r="C4177" s="99">
        <v>1632.5200199999999</v>
      </c>
      <c r="D4177" s="99">
        <v>1632.5200199999999</v>
      </c>
      <c r="E4177" s="99">
        <v>1632.5200199999999</v>
      </c>
      <c r="F4177" s="99">
        <v>1632.5200199999999</v>
      </c>
      <c r="G4177" s="99">
        <v>0</v>
      </c>
    </row>
    <row r="4178" spans="1:7" x14ac:dyDescent="0.2">
      <c r="A4178" s="100">
        <v>38189</v>
      </c>
      <c r="B4178" s="99">
        <v>1610.880005</v>
      </c>
      <c r="C4178" s="99">
        <v>1610.880005</v>
      </c>
      <c r="D4178" s="99">
        <v>1610.880005</v>
      </c>
      <c r="E4178" s="99">
        <v>1610.880005</v>
      </c>
      <c r="F4178" s="99">
        <v>1610.880005</v>
      </c>
      <c r="G4178" s="99">
        <v>0</v>
      </c>
    </row>
    <row r="4179" spans="1:7" x14ac:dyDescent="0.2">
      <c r="A4179" s="100">
        <v>38190</v>
      </c>
      <c r="B4179" s="99">
        <v>1615.2700199999999</v>
      </c>
      <c r="C4179" s="99">
        <v>1615.2700199999999</v>
      </c>
      <c r="D4179" s="99">
        <v>1615.2700199999999</v>
      </c>
      <c r="E4179" s="99">
        <v>1615.2700199999999</v>
      </c>
      <c r="F4179" s="99">
        <v>1615.2700199999999</v>
      </c>
      <c r="G4179" s="99">
        <v>0</v>
      </c>
    </row>
    <row r="4180" spans="1:7" x14ac:dyDescent="0.2">
      <c r="A4180" s="100">
        <v>38191</v>
      </c>
      <c r="B4180" s="99">
        <v>1599.619995</v>
      </c>
      <c r="C4180" s="99">
        <v>1599.619995</v>
      </c>
      <c r="D4180" s="99">
        <v>1599.619995</v>
      </c>
      <c r="E4180" s="99">
        <v>1599.619995</v>
      </c>
      <c r="F4180" s="99">
        <v>1599.619995</v>
      </c>
      <c r="G4180" s="99">
        <v>0</v>
      </c>
    </row>
    <row r="4181" spans="1:7" x14ac:dyDescent="0.2">
      <c r="A4181" s="100">
        <v>38194</v>
      </c>
      <c r="B4181" s="99">
        <v>1596.4799800000001</v>
      </c>
      <c r="C4181" s="99">
        <v>1596.4799800000001</v>
      </c>
      <c r="D4181" s="99">
        <v>1596.4799800000001</v>
      </c>
      <c r="E4181" s="99">
        <v>1596.4799800000001</v>
      </c>
      <c r="F4181" s="99">
        <v>1596.4799800000001</v>
      </c>
      <c r="G4181" s="99">
        <v>0</v>
      </c>
    </row>
    <row r="4182" spans="1:7" x14ac:dyDescent="0.2">
      <c r="A4182" s="100">
        <v>38195</v>
      </c>
      <c r="B4182" s="99">
        <v>1612.329956</v>
      </c>
      <c r="C4182" s="99">
        <v>1612.329956</v>
      </c>
      <c r="D4182" s="99">
        <v>1612.329956</v>
      </c>
      <c r="E4182" s="99">
        <v>1612.329956</v>
      </c>
      <c r="F4182" s="99">
        <v>1612.329956</v>
      </c>
      <c r="G4182" s="99">
        <v>0</v>
      </c>
    </row>
    <row r="4183" spans="1:7" x14ac:dyDescent="0.2">
      <c r="A4183" s="100">
        <v>38196</v>
      </c>
      <c r="B4183" s="99">
        <v>1613.5</v>
      </c>
      <c r="C4183" s="99">
        <v>1613.5</v>
      </c>
      <c r="D4183" s="99">
        <v>1613.5</v>
      </c>
      <c r="E4183" s="99">
        <v>1613.5</v>
      </c>
      <c r="F4183" s="99">
        <v>1613.5</v>
      </c>
      <c r="G4183" s="99">
        <v>0</v>
      </c>
    </row>
    <row r="4184" spans="1:7" x14ac:dyDescent="0.2">
      <c r="A4184" s="100">
        <v>38197</v>
      </c>
      <c r="B4184" s="99">
        <v>1621.349976</v>
      </c>
      <c r="C4184" s="99">
        <v>1621.349976</v>
      </c>
      <c r="D4184" s="99">
        <v>1621.349976</v>
      </c>
      <c r="E4184" s="99">
        <v>1621.349976</v>
      </c>
      <c r="F4184" s="99">
        <v>1621.349976</v>
      </c>
      <c r="G4184" s="99">
        <v>0</v>
      </c>
    </row>
    <row r="4185" spans="1:7" x14ac:dyDescent="0.2">
      <c r="A4185" s="100">
        <v>38198</v>
      </c>
      <c r="B4185" s="99">
        <v>1623.26001</v>
      </c>
      <c r="C4185" s="99">
        <v>1623.26001</v>
      </c>
      <c r="D4185" s="99">
        <v>1623.26001</v>
      </c>
      <c r="E4185" s="99">
        <v>1623.26001</v>
      </c>
      <c r="F4185" s="99">
        <v>1623.26001</v>
      </c>
      <c r="G4185" s="99">
        <v>0</v>
      </c>
    </row>
    <row r="4186" spans="1:7" x14ac:dyDescent="0.2">
      <c r="A4186" s="100">
        <v>38201</v>
      </c>
      <c r="B4186" s="99">
        <v>1630.4799800000001</v>
      </c>
      <c r="C4186" s="99">
        <v>1630.4799800000001</v>
      </c>
      <c r="D4186" s="99">
        <v>1630.4799800000001</v>
      </c>
      <c r="E4186" s="99">
        <v>1630.4799800000001</v>
      </c>
      <c r="F4186" s="99">
        <v>1630.4799800000001</v>
      </c>
      <c r="G4186" s="99">
        <v>0</v>
      </c>
    </row>
    <row r="4187" spans="1:7" x14ac:dyDescent="0.2">
      <c r="A4187" s="100">
        <v>38202</v>
      </c>
      <c r="B4187" s="99">
        <v>1620.280029</v>
      </c>
      <c r="C4187" s="99">
        <v>1620.280029</v>
      </c>
      <c r="D4187" s="99">
        <v>1620.280029</v>
      </c>
      <c r="E4187" s="99">
        <v>1620.280029</v>
      </c>
      <c r="F4187" s="99">
        <v>1620.280029</v>
      </c>
      <c r="G4187" s="99">
        <v>0</v>
      </c>
    </row>
    <row r="4188" spans="1:7" x14ac:dyDescent="0.2">
      <c r="A4188" s="100">
        <v>38203</v>
      </c>
      <c r="B4188" s="99">
        <v>1619</v>
      </c>
      <c r="C4188" s="99">
        <v>1619</v>
      </c>
      <c r="D4188" s="99">
        <v>1619</v>
      </c>
      <c r="E4188" s="99">
        <v>1619</v>
      </c>
      <c r="F4188" s="99">
        <v>1619</v>
      </c>
      <c r="G4188" s="99">
        <v>0</v>
      </c>
    </row>
    <row r="4189" spans="1:7" x14ac:dyDescent="0.2">
      <c r="A4189" s="100">
        <v>38204</v>
      </c>
      <c r="B4189" s="99">
        <v>1592.6400149999999</v>
      </c>
      <c r="C4189" s="99">
        <v>1592.6400149999999</v>
      </c>
      <c r="D4189" s="99">
        <v>1592.6400149999999</v>
      </c>
      <c r="E4189" s="99">
        <v>1592.6400149999999</v>
      </c>
      <c r="F4189" s="99">
        <v>1592.6400149999999</v>
      </c>
      <c r="G4189" s="99">
        <v>0</v>
      </c>
    </row>
    <row r="4190" spans="1:7" x14ac:dyDescent="0.2">
      <c r="A4190" s="100">
        <v>38205</v>
      </c>
      <c r="B4190" s="99">
        <v>1568.0699460000001</v>
      </c>
      <c r="C4190" s="99">
        <v>1568.0699460000001</v>
      </c>
      <c r="D4190" s="99">
        <v>1568.0699460000001</v>
      </c>
      <c r="E4190" s="99">
        <v>1568.0699460000001</v>
      </c>
      <c r="F4190" s="99">
        <v>1568.0699460000001</v>
      </c>
      <c r="G4190" s="99">
        <v>0</v>
      </c>
    </row>
    <row r="4191" spans="1:7" x14ac:dyDescent="0.2">
      <c r="A4191" s="100">
        <v>38208</v>
      </c>
      <c r="B4191" s="99">
        <v>1569.959961</v>
      </c>
      <c r="C4191" s="99">
        <v>1569.959961</v>
      </c>
      <c r="D4191" s="99">
        <v>1569.959961</v>
      </c>
      <c r="E4191" s="99">
        <v>1569.959961</v>
      </c>
      <c r="F4191" s="99">
        <v>1569.959961</v>
      </c>
      <c r="G4191" s="99">
        <v>0</v>
      </c>
    </row>
    <row r="4192" spans="1:7" x14ac:dyDescent="0.2">
      <c r="A4192" s="100">
        <v>38209</v>
      </c>
      <c r="B4192" s="99">
        <v>1590.349976</v>
      </c>
      <c r="C4192" s="99">
        <v>1590.349976</v>
      </c>
      <c r="D4192" s="99">
        <v>1590.349976</v>
      </c>
      <c r="E4192" s="99">
        <v>1590.349976</v>
      </c>
      <c r="F4192" s="99">
        <v>1590.349976</v>
      </c>
      <c r="G4192" s="99">
        <v>0</v>
      </c>
    </row>
    <row r="4193" spans="1:7" x14ac:dyDescent="0.2">
      <c r="A4193" s="100">
        <v>38210</v>
      </c>
      <c r="B4193" s="99">
        <v>1586.4300539999999</v>
      </c>
      <c r="C4193" s="99">
        <v>1586.4300539999999</v>
      </c>
      <c r="D4193" s="99">
        <v>1586.4300539999999</v>
      </c>
      <c r="E4193" s="99">
        <v>1586.4300539999999</v>
      </c>
      <c r="F4193" s="99">
        <v>1586.4300539999999</v>
      </c>
      <c r="G4193" s="99">
        <v>0</v>
      </c>
    </row>
    <row r="4194" spans="1:7" x14ac:dyDescent="0.2">
      <c r="A4194" s="100">
        <v>38211</v>
      </c>
      <c r="B4194" s="99">
        <v>1567.9499510000001</v>
      </c>
      <c r="C4194" s="99">
        <v>1567.9499510000001</v>
      </c>
      <c r="D4194" s="99">
        <v>1567.9499510000001</v>
      </c>
      <c r="E4194" s="99">
        <v>1567.9499510000001</v>
      </c>
      <c r="F4194" s="99">
        <v>1567.9499510000001</v>
      </c>
      <c r="G4194" s="99">
        <v>0</v>
      </c>
    </row>
    <row r="4195" spans="1:7" x14ac:dyDescent="0.2">
      <c r="A4195" s="100">
        <v>38212</v>
      </c>
      <c r="B4195" s="99">
        <v>1570.4399410000001</v>
      </c>
      <c r="C4195" s="99">
        <v>1570.4399410000001</v>
      </c>
      <c r="D4195" s="99">
        <v>1570.4399410000001</v>
      </c>
      <c r="E4195" s="99">
        <v>1570.4399410000001</v>
      </c>
      <c r="F4195" s="99">
        <v>1570.4399410000001</v>
      </c>
      <c r="G4195" s="99">
        <v>0</v>
      </c>
    </row>
    <row r="4196" spans="1:7" x14ac:dyDescent="0.2">
      <c r="A4196" s="100">
        <v>38215</v>
      </c>
      <c r="B4196" s="99">
        <v>1591.9399410000001</v>
      </c>
      <c r="C4196" s="99">
        <v>1591.9399410000001</v>
      </c>
      <c r="D4196" s="99">
        <v>1591.9399410000001</v>
      </c>
      <c r="E4196" s="99">
        <v>1591.9399410000001</v>
      </c>
      <c r="F4196" s="99">
        <v>1591.9399410000001</v>
      </c>
      <c r="G4196" s="99">
        <v>0</v>
      </c>
    </row>
    <row r="4197" spans="1:7" x14ac:dyDescent="0.2">
      <c r="A4197" s="100">
        <v>38216</v>
      </c>
      <c r="B4197" s="99">
        <v>1595.5699460000001</v>
      </c>
      <c r="C4197" s="99">
        <v>1595.5699460000001</v>
      </c>
      <c r="D4197" s="99">
        <v>1595.5699460000001</v>
      </c>
      <c r="E4197" s="99">
        <v>1595.5699460000001</v>
      </c>
      <c r="F4197" s="99">
        <v>1595.5699460000001</v>
      </c>
      <c r="G4197" s="99">
        <v>0</v>
      </c>
    </row>
    <row r="4198" spans="1:7" x14ac:dyDescent="0.2">
      <c r="A4198" s="100">
        <v>38217</v>
      </c>
      <c r="B4198" s="99">
        <v>1615.719971</v>
      </c>
      <c r="C4198" s="99">
        <v>1615.719971</v>
      </c>
      <c r="D4198" s="99">
        <v>1615.719971</v>
      </c>
      <c r="E4198" s="99">
        <v>1615.719971</v>
      </c>
      <c r="F4198" s="99">
        <v>1615.719971</v>
      </c>
      <c r="G4198" s="99">
        <v>0</v>
      </c>
    </row>
    <row r="4199" spans="1:7" x14ac:dyDescent="0.2">
      <c r="A4199" s="100">
        <v>38218</v>
      </c>
      <c r="B4199" s="99">
        <v>1609.969971</v>
      </c>
      <c r="C4199" s="99">
        <v>1609.969971</v>
      </c>
      <c r="D4199" s="99">
        <v>1609.969971</v>
      </c>
      <c r="E4199" s="99">
        <v>1609.969971</v>
      </c>
      <c r="F4199" s="99">
        <v>1609.969971</v>
      </c>
      <c r="G4199" s="99">
        <v>0</v>
      </c>
    </row>
    <row r="4200" spans="1:7" x14ac:dyDescent="0.2">
      <c r="A4200" s="100">
        <v>38219</v>
      </c>
      <c r="B4200" s="99">
        <v>1620.469971</v>
      </c>
      <c r="C4200" s="99">
        <v>1620.469971</v>
      </c>
      <c r="D4200" s="99">
        <v>1620.469971</v>
      </c>
      <c r="E4200" s="99">
        <v>1620.469971</v>
      </c>
      <c r="F4200" s="99">
        <v>1620.469971</v>
      </c>
      <c r="G4200" s="99">
        <v>0</v>
      </c>
    </row>
    <row r="4201" spans="1:7" x14ac:dyDescent="0.2">
      <c r="A4201" s="100">
        <v>38222</v>
      </c>
      <c r="B4201" s="99">
        <v>1616.6800539999999</v>
      </c>
      <c r="C4201" s="99">
        <v>1616.6800539999999</v>
      </c>
      <c r="D4201" s="99">
        <v>1616.6800539999999</v>
      </c>
      <c r="E4201" s="99">
        <v>1616.6800539999999</v>
      </c>
      <c r="F4201" s="99">
        <v>1616.6800539999999</v>
      </c>
      <c r="G4201" s="99">
        <v>0</v>
      </c>
    </row>
    <row r="4202" spans="1:7" x14ac:dyDescent="0.2">
      <c r="A4202" s="100">
        <v>38223</v>
      </c>
      <c r="B4202" s="99">
        <v>1617.459961</v>
      </c>
      <c r="C4202" s="99">
        <v>1617.459961</v>
      </c>
      <c r="D4202" s="99">
        <v>1617.459961</v>
      </c>
      <c r="E4202" s="99">
        <v>1617.459961</v>
      </c>
      <c r="F4202" s="99">
        <v>1617.459961</v>
      </c>
      <c r="G4202" s="99">
        <v>0</v>
      </c>
    </row>
    <row r="4203" spans="1:7" x14ac:dyDescent="0.2">
      <c r="A4203" s="100">
        <v>38224</v>
      </c>
      <c r="B4203" s="99">
        <v>1630.48999</v>
      </c>
      <c r="C4203" s="99">
        <v>1630.48999</v>
      </c>
      <c r="D4203" s="99">
        <v>1630.48999</v>
      </c>
      <c r="E4203" s="99">
        <v>1630.48999</v>
      </c>
      <c r="F4203" s="99">
        <v>1630.48999</v>
      </c>
      <c r="G4203" s="99">
        <v>0</v>
      </c>
    </row>
    <row r="4204" spans="1:7" x14ac:dyDescent="0.2">
      <c r="A4204" s="100">
        <v>38225</v>
      </c>
      <c r="B4204" s="99">
        <v>1630.6800539999999</v>
      </c>
      <c r="C4204" s="99">
        <v>1630.6800539999999</v>
      </c>
      <c r="D4204" s="99">
        <v>1630.6800539999999</v>
      </c>
      <c r="E4204" s="99">
        <v>1630.6800539999999</v>
      </c>
      <c r="F4204" s="99">
        <v>1630.6800539999999</v>
      </c>
      <c r="G4204" s="99">
        <v>0</v>
      </c>
    </row>
    <row r="4205" spans="1:7" x14ac:dyDescent="0.2">
      <c r="A4205" s="100">
        <v>38226</v>
      </c>
      <c r="B4205" s="99">
        <v>1634.829956</v>
      </c>
      <c r="C4205" s="99">
        <v>1634.829956</v>
      </c>
      <c r="D4205" s="99">
        <v>1634.829956</v>
      </c>
      <c r="E4205" s="99">
        <v>1634.829956</v>
      </c>
      <c r="F4205" s="99">
        <v>1634.829956</v>
      </c>
      <c r="G4205" s="99">
        <v>0</v>
      </c>
    </row>
    <row r="4206" spans="1:7" x14ac:dyDescent="0.2">
      <c r="A4206" s="100">
        <v>38229</v>
      </c>
      <c r="B4206" s="99">
        <v>1622.280029</v>
      </c>
      <c r="C4206" s="99">
        <v>1622.280029</v>
      </c>
      <c r="D4206" s="99">
        <v>1622.280029</v>
      </c>
      <c r="E4206" s="99">
        <v>1622.280029</v>
      </c>
      <c r="F4206" s="99">
        <v>1622.280029</v>
      </c>
      <c r="G4206" s="99">
        <v>0</v>
      </c>
    </row>
    <row r="4207" spans="1:7" x14ac:dyDescent="0.2">
      <c r="A4207" s="100">
        <v>38230</v>
      </c>
      <c r="B4207" s="99">
        <v>1629.829956</v>
      </c>
      <c r="C4207" s="99">
        <v>1629.829956</v>
      </c>
      <c r="D4207" s="99">
        <v>1629.829956</v>
      </c>
      <c r="E4207" s="99">
        <v>1629.829956</v>
      </c>
      <c r="F4207" s="99">
        <v>1629.829956</v>
      </c>
      <c r="G4207" s="99">
        <v>0</v>
      </c>
    </row>
    <row r="4208" spans="1:7" x14ac:dyDescent="0.2">
      <c r="A4208" s="100">
        <v>38231</v>
      </c>
      <c r="B4208" s="99">
        <v>1632.8199460000001</v>
      </c>
      <c r="C4208" s="99">
        <v>1632.8199460000001</v>
      </c>
      <c r="D4208" s="99">
        <v>1632.8199460000001</v>
      </c>
      <c r="E4208" s="99">
        <v>1632.8199460000001</v>
      </c>
      <c r="F4208" s="99">
        <v>1632.8199460000001</v>
      </c>
      <c r="G4208" s="99">
        <v>0</v>
      </c>
    </row>
    <row r="4209" spans="1:7" x14ac:dyDescent="0.2">
      <c r="A4209" s="100">
        <v>38232</v>
      </c>
      <c r="B4209" s="99">
        <v>1651.1400149999999</v>
      </c>
      <c r="C4209" s="99">
        <v>1651.1400149999999</v>
      </c>
      <c r="D4209" s="99">
        <v>1651.1400149999999</v>
      </c>
      <c r="E4209" s="99">
        <v>1651.1400149999999</v>
      </c>
      <c r="F4209" s="99">
        <v>1651.1400149999999</v>
      </c>
      <c r="G4209" s="99">
        <v>0</v>
      </c>
    </row>
    <row r="4210" spans="1:7" x14ac:dyDescent="0.2">
      <c r="A4210" s="100">
        <v>38233</v>
      </c>
      <c r="B4210" s="99">
        <v>1644.25</v>
      </c>
      <c r="C4210" s="99">
        <v>1644.25</v>
      </c>
      <c r="D4210" s="99">
        <v>1644.25</v>
      </c>
      <c r="E4210" s="99">
        <v>1644.25</v>
      </c>
      <c r="F4210" s="99">
        <v>1644.25</v>
      </c>
      <c r="G4210" s="99">
        <v>0</v>
      </c>
    </row>
    <row r="4211" spans="1:7" x14ac:dyDescent="0.2">
      <c r="A4211" s="100">
        <v>38237</v>
      </c>
      <c r="B4211" s="99">
        <v>1655.650024</v>
      </c>
      <c r="C4211" s="99">
        <v>1655.650024</v>
      </c>
      <c r="D4211" s="99">
        <v>1655.650024</v>
      </c>
      <c r="E4211" s="99">
        <v>1655.650024</v>
      </c>
      <c r="F4211" s="99">
        <v>1655.650024</v>
      </c>
      <c r="G4211" s="99">
        <v>0</v>
      </c>
    </row>
    <row r="4212" spans="1:7" x14ac:dyDescent="0.2">
      <c r="A4212" s="100">
        <v>38238</v>
      </c>
      <c r="B4212" s="99">
        <v>1648.5200199999999</v>
      </c>
      <c r="C4212" s="99">
        <v>1648.5200199999999</v>
      </c>
      <c r="D4212" s="99">
        <v>1648.5200199999999</v>
      </c>
      <c r="E4212" s="99">
        <v>1648.5200199999999</v>
      </c>
      <c r="F4212" s="99">
        <v>1648.5200199999999</v>
      </c>
      <c r="G4212" s="99">
        <v>0</v>
      </c>
    </row>
    <row r="4213" spans="1:7" x14ac:dyDescent="0.2">
      <c r="A4213" s="100">
        <v>38239</v>
      </c>
      <c r="B4213" s="99">
        <v>1651.650024</v>
      </c>
      <c r="C4213" s="99">
        <v>1651.650024</v>
      </c>
      <c r="D4213" s="99">
        <v>1651.650024</v>
      </c>
      <c r="E4213" s="99">
        <v>1651.650024</v>
      </c>
      <c r="F4213" s="99">
        <v>1651.650024</v>
      </c>
      <c r="G4213" s="99">
        <v>0</v>
      </c>
    </row>
    <row r="4214" spans="1:7" x14ac:dyDescent="0.2">
      <c r="A4214" s="100">
        <v>38240</v>
      </c>
      <c r="B4214" s="99">
        <v>1659.839966</v>
      </c>
      <c r="C4214" s="99">
        <v>1659.839966</v>
      </c>
      <c r="D4214" s="99">
        <v>1659.839966</v>
      </c>
      <c r="E4214" s="99">
        <v>1659.839966</v>
      </c>
      <c r="F4214" s="99">
        <v>1659.839966</v>
      </c>
      <c r="G4214" s="99">
        <v>0</v>
      </c>
    </row>
    <row r="4215" spans="1:7" x14ac:dyDescent="0.2">
      <c r="A4215" s="100">
        <v>38243</v>
      </c>
      <c r="B4215" s="99">
        <v>1663.099976</v>
      </c>
      <c r="C4215" s="99">
        <v>1663.099976</v>
      </c>
      <c r="D4215" s="99">
        <v>1663.099976</v>
      </c>
      <c r="E4215" s="99">
        <v>1663.099976</v>
      </c>
      <c r="F4215" s="99">
        <v>1663.099976</v>
      </c>
      <c r="G4215" s="99">
        <v>0</v>
      </c>
    </row>
    <row r="4216" spans="1:7" x14ac:dyDescent="0.2">
      <c r="A4216" s="100">
        <v>38244</v>
      </c>
      <c r="B4216" s="99">
        <v>1666.8199460000001</v>
      </c>
      <c r="C4216" s="99">
        <v>1666.8199460000001</v>
      </c>
      <c r="D4216" s="99">
        <v>1666.8199460000001</v>
      </c>
      <c r="E4216" s="99">
        <v>1666.8199460000001</v>
      </c>
      <c r="F4216" s="99">
        <v>1666.8199460000001</v>
      </c>
      <c r="G4216" s="99">
        <v>0</v>
      </c>
    </row>
    <row r="4217" spans="1:7" x14ac:dyDescent="0.2">
      <c r="A4217" s="100">
        <v>38245</v>
      </c>
      <c r="B4217" s="99">
        <v>1655.099976</v>
      </c>
      <c r="C4217" s="99">
        <v>1655.099976</v>
      </c>
      <c r="D4217" s="99">
        <v>1655.099976</v>
      </c>
      <c r="E4217" s="99">
        <v>1655.099976</v>
      </c>
      <c r="F4217" s="99">
        <v>1655.099976</v>
      </c>
      <c r="G4217" s="99">
        <v>0</v>
      </c>
    </row>
    <row r="4218" spans="1:7" x14ac:dyDescent="0.2">
      <c r="A4218" s="100">
        <v>38246</v>
      </c>
      <c r="B4218" s="99">
        <v>1659.780029</v>
      </c>
      <c r="C4218" s="99">
        <v>1659.780029</v>
      </c>
      <c r="D4218" s="99">
        <v>1659.780029</v>
      </c>
      <c r="E4218" s="99">
        <v>1659.780029</v>
      </c>
      <c r="F4218" s="99">
        <v>1659.780029</v>
      </c>
      <c r="G4218" s="99">
        <v>0</v>
      </c>
    </row>
    <row r="4219" spans="1:7" x14ac:dyDescent="0.2">
      <c r="A4219" s="100">
        <v>38247</v>
      </c>
      <c r="B4219" s="99">
        <v>1667.25</v>
      </c>
      <c r="C4219" s="99">
        <v>1667.25</v>
      </c>
      <c r="D4219" s="99">
        <v>1667.25</v>
      </c>
      <c r="E4219" s="99">
        <v>1667.25</v>
      </c>
      <c r="F4219" s="99">
        <v>1667.25</v>
      </c>
      <c r="G4219" s="99">
        <v>0</v>
      </c>
    </row>
    <row r="4220" spans="1:7" x14ac:dyDescent="0.2">
      <c r="A4220" s="100">
        <v>38250</v>
      </c>
      <c r="B4220" s="99">
        <v>1657.880005</v>
      </c>
      <c r="C4220" s="99">
        <v>1657.880005</v>
      </c>
      <c r="D4220" s="99">
        <v>1657.880005</v>
      </c>
      <c r="E4220" s="99">
        <v>1657.880005</v>
      </c>
      <c r="F4220" s="99">
        <v>1657.880005</v>
      </c>
      <c r="G4220" s="99">
        <v>0</v>
      </c>
    </row>
    <row r="4221" spans="1:7" x14ac:dyDescent="0.2">
      <c r="A4221" s="100">
        <v>38251</v>
      </c>
      <c r="B4221" s="99">
        <v>1668.3900149999999</v>
      </c>
      <c r="C4221" s="99">
        <v>1668.3900149999999</v>
      </c>
      <c r="D4221" s="99">
        <v>1668.3900149999999</v>
      </c>
      <c r="E4221" s="99">
        <v>1668.3900149999999</v>
      </c>
      <c r="F4221" s="99">
        <v>1668.3900149999999</v>
      </c>
      <c r="G4221" s="99">
        <v>0</v>
      </c>
    </row>
    <row r="4222" spans="1:7" x14ac:dyDescent="0.2">
      <c r="A4222" s="100">
        <v>38252</v>
      </c>
      <c r="B4222" s="99">
        <v>1645.170044</v>
      </c>
      <c r="C4222" s="99">
        <v>1645.170044</v>
      </c>
      <c r="D4222" s="99">
        <v>1645.170044</v>
      </c>
      <c r="E4222" s="99">
        <v>1645.170044</v>
      </c>
      <c r="F4222" s="99">
        <v>1645.170044</v>
      </c>
      <c r="G4222" s="99">
        <v>0</v>
      </c>
    </row>
    <row r="4223" spans="1:7" x14ac:dyDescent="0.2">
      <c r="A4223" s="100">
        <v>38253</v>
      </c>
      <c r="B4223" s="99">
        <v>1637.8199460000001</v>
      </c>
      <c r="C4223" s="99">
        <v>1637.8199460000001</v>
      </c>
      <c r="D4223" s="99">
        <v>1637.8199460000001</v>
      </c>
      <c r="E4223" s="99">
        <v>1637.8199460000001</v>
      </c>
      <c r="F4223" s="99">
        <v>1637.8199460000001</v>
      </c>
      <c r="G4223" s="99">
        <v>0</v>
      </c>
    </row>
    <row r="4224" spans="1:7" x14ac:dyDescent="0.2">
      <c r="A4224" s="100">
        <v>38254</v>
      </c>
      <c r="B4224" s="99">
        <v>1640.400024</v>
      </c>
      <c r="C4224" s="99">
        <v>1640.400024</v>
      </c>
      <c r="D4224" s="99">
        <v>1640.400024</v>
      </c>
      <c r="E4224" s="99">
        <v>1640.400024</v>
      </c>
      <c r="F4224" s="99">
        <v>1640.400024</v>
      </c>
      <c r="G4224" s="99">
        <v>0</v>
      </c>
    </row>
    <row r="4225" spans="1:7" x14ac:dyDescent="0.2">
      <c r="A4225" s="100">
        <v>38257</v>
      </c>
      <c r="B4225" s="99">
        <v>1630.670044</v>
      </c>
      <c r="C4225" s="99">
        <v>1630.670044</v>
      </c>
      <c r="D4225" s="99">
        <v>1630.670044</v>
      </c>
      <c r="E4225" s="99">
        <v>1630.670044</v>
      </c>
      <c r="F4225" s="99">
        <v>1630.670044</v>
      </c>
      <c r="G4225" s="99">
        <v>0</v>
      </c>
    </row>
    <row r="4226" spans="1:7" x14ac:dyDescent="0.2">
      <c r="A4226" s="100">
        <v>38258</v>
      </c>
      <c r="B4226" s="99">
        <v>1640.619995</v>
      </c>
      <c r="C4226" s="99">
        <v>1640.619995</v>
      </c>
      <c r="D4226" s="99">
        <v>1640.619995</v>
      </c>
      <c r="E4226" s="99">
        <v>1640.619995</v>
      </c>
      <c r="F4226" s="99">
        <v>1640.619995</v>
      </c>
      <c r="G4226" s="99">
        <v>0</v>
      </c>
    </row>
    <row r="4227" spans="1:7" x14ac:dyDescent="0.2">
      <c r="A4227" s="100">
        <v>38259</v>
      </c>
      <c r="B4227" s="99">
        <v>1647.790039</v>
      </c>
      <c r="C4227" s="99">
        <v>1647.790039</v>
      </c>
      <c r="D4227" s="99">
        <v>1647.790039</v>
      </c>
      <c r="E4227" s="99">
        <v>1647.790039</v>
      </c>
      <c r="F4227" s="99">
        <v>1647.790039</v>
      </c>
      <c r="G4227" s="99">
        <v>0</v>
      </c>
    </row>
    <row r="4228" spans="1:7" x14ac:dyDescent="0.2">
      <c r="A4228" s="100">
        <v>38260</v>
      </c>
      <c r="B4228" s="99">
        <v>1647.4799800000001</v>
      </c>
      <c r="C4228" s="99">
        <v>1647.4799800000001</v>
      </c>
      <c r="D4228" s="99">
        <v>1647.4799800000001</v>
      </c>
      <c r="E4228" s="99">
        <v>1647.4799800000001</v>
      </c>
      <c r="F4228" s="99">
        <v>1647.4799800000001</v>
      </c>
      <c r="G4228" s="99">
        <v>0</v>
      </c>
    </row>
    <row r="4229" spans="1:7" x14ac:dyDescent="0.2">
      <c r="A4229" s="100">
        <v>38261</v>
      </c>
      <c r="B4229" s="99">
        <v>1672.48999</v>
      </c>
      <c r="C4229" s="99">
        <v>1672.48999</v>
      </c>
      <c r="D4229" s="99">
        <v>1672.48999</v>
      </c>
      <c r="E4229" s="99">
        <v>1672.48999</v>
      </c>
      <c r="F4229" s="99">
        <v>1672.48999</v>
      </c>
      <c r="G4229" s="99">
        <v>0</v>
      </c>
    </row>
    <row r="4230" spans="1:7" x14ac:dyDescent="0.2">
      <c r="A4230" s="100">
        <v>38264</v>
      </c>
      <c r="B4230" s="99">
        <v>1678.099976</v>
      </c>
      <c r="C4230" s="99">
        <v>1678.099976</v>
      </c>
      <c r="D4230" s="99">
        <v>1678.099976</v>
      </c>
      <c r="E4230" s="99">
        <v>1678.099976</v>
      </c>
      <c r="F4230" s="99">
        <v>1678.099976</v>
      </c>
      <c r="G4230" s="99">
        <v>0</v>
      </c>
    </row>
    <row r="4231" spans="1:7" x14ac:dyDescent="0.2">
      <c r="A4231" s="100">
        <v>38265</v>
      </c>
      <c r="B4231" s="99">
        <v>1677.089966</v>
      </c>
      <c r="C4231" s="99">
        <v>1677.089966</v>
      </c>
      <c r="D4231" s="99">
        <v>1677.089966</v>
      </c>
      <c r="E4231" s="99">
        <v>1677.089966</v>
      </c>
      <c r="F4231" s="99">
        <v>1677.089966</v>
      </c>
      <c r="G4231" s="99">
        <v>0</v>
      </c>
    </row>
    <row r="4232" spans="1:7" x14ac:dyDescent="0.2">
      <c r="A4232" s="100">
        <v>38266</v>
      </c>
      <c r="B4232" s="99">
        <v>1688.829956</v>
      </c>
      <c r="C4232" s="99">
        <v>1688.829956</v>
      </c>
      <c r="D4232" s="99">
        <v>1688.829956</v>
      </c>
      <c r="E4232" s="99">
        <v>1688.829956</v>
      </c>
      <c r="F4232" s="99">
        <v>1688.829956</v>
      </c>
      <c r="G4232" s="99">
        <v>0</v>
      </c>
    </row>
    <row r="4233" spans="1:7" x14ac:dyDescent="0.2">
      <c r="A4233" s="100">
        <v>38267</v>
      </c>
      <c r="B4233" s="99">
        <v>1672.079956</v>
      </c>
      <c r="C4233" s="99">
        <v>1672.079956</v>
      </c>
      <c r="D4233" s="99">
        <v>1672.079956</v>
      </c>
      <c r="E4233" s="99">
        <v>1672.079956</v>
      </c>
      <c r="F4233" s="99">
        <v>1672.079956</v>
      </c>
      <c r="G4233" s="99">
        <v>0</v>
      </c>
    </row>
    <row r="4234" spans="1:7" x14ac:dyDescent="0.2">
      <c r="A4234" s="100">
        <v>38268</v>
      </c>
      <c r="B4234" s="99">
        <v>1659.51001</v>
      </c>
      <c r="C4234" s="99">
        <v>1659.51001</v>
      </c>
      <c r="D4234" s="99">
        <v>1659.51001</v>
      </c>
      <c r="E4234" s="99">
        <v>1659.51001</v>
      </c>
      <c r="F4234" s="99">
        <v>1659.51001</v>
      </c>
      <c r="G4234" s="99">
        <v>0</v>
      </c>
    </row>
    <row r="4235" spans="1:7" x14ac:dyDescent="0.2">
      <c r="A4235" s="100">
        <v>38271</v>
      </c>
      <c r="B4235" s="99">
        <v>1662.839966</v>
      </c>
      <c r="C4235" s="99">
        <v>1662.839966</v>
      </c>
      <c r="D4235" s="99">
        <v>1662.839966</v>
      </c>
      <c r="E4235" s="99">
        <v>1662.839966</v>
      </c>
      <c r="F4235" s="99">
        <v>1662.839966</v>
      </c>
      <c r="G4235" s="99">
        <v>0</v>
      </c>
    </row>
    <row r="4236" spans="1:7" x14ac:dyDescent="0.2">
      <c r="A4236" s="100">
        <v>38272</v>
      </c>
      <c r="B4236" s="99">
        <v>1659.0699460000001</v>
      </c>
      <c r="C4236" s="99">
        <v>1659.0699460000001</v>
      </c>
      <c r="D4236" s="99">
        <v>1659.0699460000001</v>
      </c>
      <c r="E4236" s="99">
        <v>1659.0699460000001</v>
      </c>
      <c r="F4236" s="99">
        <v>1659.0699460000001</v>
      </c>
      <c r="G4236" s="99">
        <v>0</v>
      </c>
    </row>
    <row r="4237" spans="1:7" x14ac:dyDescent="0.2">
      <c r="A4237" s="100">
        <v>38273</v>
      </c>
      <c r="B4237" s="99">
        <v>1647.130005</v>
      </c>
      <c r="C4237" s="99">
        <v>1647.130005</v>
      </c>
      <c r="D4237" s="99">
        <v>1647.130005</v>
      </c>
      <c r="E4237" s="99">
        <v>1647.130005</v>
      </c>
      <c r="F4237" s="99">
        <v>1647.130005</v>
      </c>
      <c r="G4237" s="99">
        <v>0</v>
      </c>
    </row>
    <row r="4238" spans="1:7" x14ac:dyDescent="0.2">
      <c r="A4238" s="100">
        <v>38274</v>
      </c>
      <c r="B4238" s="99">
        <v>1631.8100589999999</v>
      </c>
      <c r="C4238" s="99">
        <v>1631.8100589999999</v>
      </c>
      <c r="D4238" s="99">
        <v>1631.8100589999999</v>
      </c>
      <c r="E4238" s="99">
        <v>1631.8100589999999</v>
      </c>
      <c r="F4238" s="99">
        <v>1631.8100589999999</v>
      </c>
      <c r="G4238" s="99">
        <v>0</v>
      </c>
    </row>
    <row r="4239" spans="1:7" x14ac:dyDescent="0.2">
      <c r="A4239" s="100">
        <v>38275</v>
      </c>
      <c r="B4239" s="99">
        <v>1639.079956</v>
      </c>
      <c r="C4239" s="99">
        <v>1639.079956</v>
      </c>
      <c r="D4239" s="99">
        <v>1639.079956</v>
      </c>
      <c r="E4239" s="99">
        <v>1639.079956</v>
      </c>
      <c r="F4239" s="99">
        <v>1639.079956</v>
      </c>
      <c r="G4239" s="99">
        <v>0</v>
      </c>
    </row>
    <row r="4240" spans="1:7" x14ac:dyDescent="0.2">
      <c r="A4240" s="100">
        <v>38278</v>
      </c>
      <c r="B4240" s="99">
        <v>1647.6999510000001</v>
      </c>
      <c r="C4240" s="99">
        <v>1647.6999510000001</v>
      </c>
      <c r="D4240" s="99">
        <v>1647.6999510000001</v>
      </c>
      <c r="E4240" s="99">
        <v>1647.6999510000001</v>
      </c>
      <c r="F4240" s="99">
        <v>1647.6999510000001</v>
      </c>
      <c r="G4240" s="99">
        <v>0</v>
      </c>
    </row>
    <row r="4241" spans="1:7" x14ac:dyDescent="0.2">
      <c r="A4241" s="100">
        <v>38279</v>
      </c>
      <c r="B4241" s="99">
        <v>1631.73999</v>
      </c>
      <c r="C4241" s="99">
        <v>1631.73999</v>
      </c>
      <c r="D4241" s="99">
        <v>1631.73999</v>
      </c>
      <c r="E4241" s="99">
        <v>1631.73999</v>
      </c>
      <c r="F4241" s="99">
        <v>1631.73999</v>
      </c>
      <c r="G4241" s="99">
        <v>0</v>
      </c>
    </row>
    <row r="4242" spans="1:7" x14ac:dyDescent="0.2">
      <c r="A4242" s="100">
        <v>38280</v>
      </c>
      <c r="B4242" s="99">
        <v>1632.48999</v>
      </c>
      <c r="C4242" s="99">
        <v>1632.48999</v>
      </c>
      <c r="D4242" s="99">
        <v>1632.48999</v>
      </c>
      <c r="E4242" s="99">
        <v>1632.48999</v>
      </c>
      <c r="F4242" s="99">
        <v>1632.48999</v>
      </c>
      <c r="G4242" s="99">
        <v>0</v>
      </c>
    </row>
    <row r="4243" spans="1:7" x14ac:dyDescent="0.2">
      <c r="A4243" s="100">
        <v>38281</v>
      </c>
      <c r="B4243" s="99">
        <v>1636.76001</v>
      </c>
      <c r="C4243" s="99">
        <v>1636.76001</v>
      </c>
      <c r="D4243" s="99">
        <v>1636.76001</v>
      </c>
      <c r="E4243" s="99">
        <v>1636.76001</v>
      </c>
      <c r="F4243" s="99">
        <v>1636.76001</v>
      </c>
      <c r="G4243" s="99">
        <v>0</v>
      </c>
    </row>
    <row r="4244" spans="1:7" x14ac:dyDescent="0.2">
      <c r="A4244" s="100">
        <v>38282</v>
      </c>
      <c r="B4244" s="99">
        <v>1620.849976</v>
      </c>
      <c r="C4244" s="99">
        <v>1620.849976</v>
      </c>
      <c r="D4244" s="99">
        <v>1620.849976</v>
      </c>
      <c r="E4244" s="99">
        <v>1620.849976</v>
      </c>
      <c r="F4244" s="99">
        <v>1620.849976</v>
      </c>
      <c r="G4244" s="99">
        <v>0</v>
      </c>
    </row>
    <row r="4245" spans="1:7" x14ac:dyDescent="0.2">
      <c r="A4245" s="100">
        <v>38285</v>
      </c>
      <c r="B4245" s="99">
        <v>1619.4799800000001</v>
      </c>
      <c r="C4245" s="99">
        <v>1619.4799800000001</v>
      </c>
      <c r="D4245" s="99">
        <v>1619.4799800000001</v>
      </c>
      <c r="E4245" s="99">
        <v>1619.4799800000001</v>
      </c>
      <c r="F4245" s="99">
        <v>1619.4799800000001</v>
      </c>
      <c r="G4245" s="99">
        <v>0</v>
      </c>
    </row>
    <row r="4246" spans="1:7" x14ac:dyDescent="0.2">
      <c r="A4246" s="100">
        <v>38286</v>
      </c>
      <c r="B4246" s="99">
        <v>1643.5699460000001</v>
      </c>
      <c r="C4246" s="99">
        <v>1643.5699460000001</v>
      </c>
      <c r="D4246" s="99">
        <v>1643.5699460000001</v>
      </c>
      <c r="E4246" s="99">
        <v>1643.5699460000001</v>
      </c>
      <c r="F4246" s="99">
        <v>1643.5699460000001</v>
      </c>
      <c r="G4246" s="99">
        <v>0</v>
      </c>
    </row>
    <row r="4247" spans="1:7" x14ac:dyDescent="0.2">
      <c r="A4247" s="100">
        <v>38287</v>
      </c>
      <c r="B4247" s="99">
        <v>1665.01001</v>
      </c>
      <c r="C4247" s="99">
        <v>1665.01001</v>
      </c>
      <c r="D4247" s="99">
        <v>1665.01001</v>
      </c>
      <c r="E4247" s="99">
        <v>1665.01001</v>
      </c>
      <c r="F4247" s="99">
        <v>1665.01001</v>
      </c>
      <c r="G4247" s="99">
        <v>0</v>
      </c>
    </row>
    <row r="4248" spans="1:7" x14ac:dyDescent="0.2">
      <c r="A4248" s="100">
        <v>38288</v>
      </c>
      <c r="B4248" s="99">
        <v>1668.5500489999999</v>
      </c>
      <c r="C4248" s="99">
        <v>1668.5500489999999</v>
      </c>
      <c r="D4248" s="99">
        <v>1668.5500489999999</v>
      </c>
      <c r="E4248" s="99">
        <v>1668.5500489999999</v>
      </c>
      <c r="F4248" s="99">
        <v>1668.5500489999999</v>
      </c>
      <c r="G4248" s="99">
        <v>0</v>
      </c>
    </row>
    <row r="4249" spans="1:7" x14ac:dyDescent="0.2">
      <c r="A4249" s="100">
        <v>38289</v>
      </c>
      <c r="B4249" s="99">
        <v>1672.650024</v>
      </c>
      <c r="C4249" s="99">
        <v>1672.650024</v>
      </c>
      <c r="D4249" s="99">
        <v>1672.650024</v>
      </c>
      <c r="E4249" s="99">
        <v>1672.650024</v>
      </c>
      <c r="F4249" s="99">
        <v>1672.650024</v>
      </c>
      <c r="G4249" s="99">
        <v>0</v>
      </c>
    </row>
    <row r="4250" spans="1:7" x14ac:dyDescent="0.2">
      <c r="A4250" s="100">
        <v>38292</v>
      </c>
      <c r="B4250" s="99">
        <v>1673.1099850000001</v>
      </c>
      <c r="C4250" s="99">
        <v>1673.1099850000001</v>
      </c>
      <c r="D4250" s="99">
        <v>1673.1099850000001</v>
      </c>
      <c r="E4250" s="99">
        <v>1673.1099850000001</v>
      </c>
      <c r="F4250" s="99">
        <v>1673.1099850000001</v>
      </c>
      <c r="G4250" s="99">
        <v>0</v>
      </c>
    </row>
    <row r="4251" spans="1:7" x14ac:dyDescent="0.2">
      <c r="A4251" s="100">
        <v>38293</v>
      </c>
      <c r="B4251" s="99">
        <v>1673.160034</v>
      </c>
      <c r="C4251" s="99">
        <v>1673.160034</v>
      </c>
      <c r="D4251" s="99">
        <v>1673.160034</v>
      </c>
      <c r="E4251" s="99">
        <v>1673.160034</v>
      </c>
      <c r="F4251" s="99">
        <v>1673.160034</v>
      </c>
      <c r="G4251" s="99">
        <v>0</v>
      </c>
    </row>
    <row r="4252" spans="1:7" x14ac:dyDescent="0.2">
      <c r="A4252" s="100">
        <v>38294</v>
      </c>
      <c r="B4252" s="99">
        <v>1692.219971</v>
      </c>
      <c r="C4252" s="99">
        <v>1692.219971</v>
      </c>
      <c r="D4252" s="99">
        <v>1692.219971</v>
      </c>
      <c r="E4252" s="99">
        <v>1692.219971</v>
      </c>
      <c r="F4252" s="99">
        <v>1692.219971</v>
      </c>
      <c r="G4252" s="99">
        <v>0</v>
      </c>
    </row>
    <row r="4253" spans="1:7" x14ac:dyDescent="0.2">
      <c r="A4253" s="100">
        <v>38295</v>
      </c>
      <c r="B4253" s="99">
        <v>1719.6400149999999</v>
      </c>
      <c r="C4253" s="99">
        <v>1719.6400149999999</v>
      </c>
      <c r="D4253" s="99">
        <v>1719.6400149999999</v>
      </c>
      <c r="E4253" s="99">
        <v>1719.6400149999999</v>
      </c>
      <c r="F4253" s="99">
        <v>1719.6400149999999</v>
      </c>
      <c r="G4253" s="99">
        <v>0</v>
      </c>
    </row>
    <row r="4254" spans="1:7" x14ac:dyDescent="0.2">
      <c r="A4254" s="100">
        <v>38296</v>
      </c>
      <c r="B4254" s="99">
        <v>1726.339966</v>
      </c>
      <c r="C4254" s="99">
        <v>1726.339966</v>
      </c>
      <c r="D4254" s="99">
        <v>1726.339966</v>
      </c>
      <c r="E4254" s="99">
        <v>1726.339966</v>
      </c>
      <c r="F4254" s="99">
        <v>1726.339966</v>
      </c>
      <c r="G4254" s="99">
        <v>0</v>
      </c>
    </row>
    <row r="4255" spans="1:7" x14ac:dyDescent="0.2">
      <c r="A4255" s="100">
        <v>38299</v>
      </c>
      <c r="B4255" s="99">
        <v>1724.589966</v>
      </c>
      <c r="C4255" s="99">
        <v>1724.589966</v>
      </c>
      <c r="D4255" s="99">
        <v>1724.589966</v>
      </c>
      <c r="E4255" s="99">
        <v>1724.589966</v>
      </c>
      <c r="F4255" s="99">
        <v>1724.589966</v>
      </c>
      <c r="G4255" s="99">
        <v>0</v>
      </c>
    </row>
    <row r="4256" spans="1:7" x14ac:dyDescent="0.2">
      <c r="A4256" s="100">
        <v>38300</v>
      </c>
      <c r="B4256" s="99">
        <v>1724.079956</v>
      </c>
      <c r="C4256" s="99">
        <v>1724.079956</v>
      </c>
      <c r="D4256" s="99">
        <v>1724.079956</v>
      </c>
      <c r="E4256" s="99">
        <v>1724.079956</v>
      </c>
      <c r="F4256" s="99">
        <v>1724.079956</v>
      </c>
      <c r="G4256" s="99">
        <v>0</v>
      </c>
    </row>
    <row r="4257" spans="1:7" x14ac:dyDescent="0.2">
      <c r="A4257" s="100">
        <v>38301</v>
      </c>
      <c r="B4257" s="99">
        <v>1722.670044</v>
      </c>
      <c r="C4257" s="99">
        <v>1722.670044</v>
      </c>
      <c r="D4257" s="99">
        <v>1722.670044</v>
      </c>
      <c r="E4257" s="99">
        <v>1722.670044</v>
      </c>
      <c r="F4257" s="99">
        <v>1722.670044</v>
      </c>
      <c r="G4257" s="99">
        <v>0</v>
      </c>
    </row>
    <row r="4258" spans="1:7" x14ac:dyDescent="0.2">
      <c r="A4258" s="100">
        <v>38302</v>
      </c>
      <c r="B4258" s="99">
        <v>1738.3199460000001</v>
      </c>
      <c r="C4258" s="99">
        <v>1738.3199460000001</v>
      </c>
      <c r="D4258" s="99">
        <v>1738.3199460000001</v>
      </c>
      <c r="E4258" s="99">
        <v>1738.3199460000001</v>
      </c>
      <c r="F4258" s="99">
        <v>1738.3199460000001</v>
      </c>
      <c r="G4258" s="99">
        <v>0</v>
      </c>
    </row>
    <row r="4259" spans="1:7" x14ac:dyDescent="0.2">
      <c r="A4259" s="100">
        <v>38303</v>
      </c>
      <c r="B4259" s="99">
        <v>1754.329956</v>
      </c>
      <c r="C4259" s="99">
        <v>1754.329956</v>
      </c>
      <c r="D4259" s="99">
        <v>1754.329956</v>
      </c>
      <c r="E4259" s="99">
        <v>1754.329956</v>
      </c>
      <c r="F4259" s="99">
        <v>1754.329956</v>
      </c>
      <c r="G4259" s="99">
        <v>0</v>
      </c>
    </row>
    <row r="4260" spans="1:7" x14ac:dyDescent="0.2">
      <c r="A4260" s="100">
        <v>38306</v>
      </c>
      <c r="B4260" s="99">
        <v>1753.98999</v>
      </c>
      <c r="C4260" s="99">
        <v>1753.98999</v>
      </c>
      <c r="D4260" s="99">
        <v>1753.98999</v>
      </c>
      <c r="E4260" s="99">
        <v>1753.98999</v>
      </c>
      <c r="F4260" s="99">
        <v>1753.98999</v>
      </c>
      <c r="G4260" s="99">
        <v>0</v>
      </c>
    </row>
    <row r="4261" spans="1:7" x14ac:dyDescent="0.2">
      <c r="A4261" s="100">
        <v>38307</v>
      </c>
      <c r="B4261" s="99">
        <v>1741.719971</v>
      </c>
      <c r="C4261" s="99">
        <v>1741.719971</v>
      </c>
      <c r="D4261" s="99">
        <v>1741.719971</v>
      </c>
      <c r="E4261" s="99">
        <v>1741.719971</v>
      </c>
      <c r="F4261" s="99">
        <v>1741.719971</v>
      </c>
      <c r="G4261" s="99">
        <v>0</v>
      </c>
    </row>
    <row r="4262" spans="1:7" x14ac:dyDescent="0.2">
      <c r="A4262" s="100">
        <v>38308</v>
      </c>
      <c r="B4262" s="99">
        <v>1751.5699460000001</v>
      </c>
      <c r="C4262" s="99">
        <v>1751.5699460000001</v>
      </c>
      <c r="D4262" s="99">
        <v>1751.5699460000001</v>
      </c>
      <c r="E4262" s="99">
        <v>1751.5699460000001</v>
      </c>
      <c r="F4262" s="99">
        <v>1751.5699460000001</v>
      </c>
      <c r="G4262" s="99">
        <v>0</v>
      </c>
    </row>
    <row r="4263" spans="1:7" x14ac:dyDescent="0.2">
      <c r="A4263" s="100">
        <v>38309</v>
      </c>
      <c r="B4263" s="99">
        <v>1753.969971</v>
      </c>
      <c r="C4263" s="99">
        <v>1753.969971</v>
      </c>
      <c r="D4263" s="99">
        <v>1753.969971</v>
      </c>
      <c r="E4263" s="99">
        <v>1753.969971</v>
      </c>
      <c r="F4263" s="99">
        <v>1753.969971</v>
      </c>
      <c r="G4263" s="99">
        <v>0</v>
      </c>
    </row>
    <row r="4264" spans="1:7" x14ac:dyDescent="0.2">
      <c r="A4264" s="100">
        <v>38310</v>
      </c>
      <c r="B4264" s="99">
        <v>1734.4499510000001</v>
      </c>
      <c r="C4264" s="99">
        <v>1734.4499510000001</v>
      </c>
      <c r="D4264" s="99">
        <v>1734.4499510000001</v>
      </c>
      <c r="E4264" s="99">
        <v>1734.4499510000001</v>
      </c>
      <c r="F4264" s="99">
        <v>1734.4499510000001</v>
      </c>
      <c r="G4264" s="99">
        <v>0</v>
      </c>
    </row>
    <row r="4265" spans="1:7" x14ac:dyDescent="0.2">
      <c r="A4265" s="100">
        <v>38313</v>
      </c>
      <c r="B4265" s="99">
        <v>1744.709961</v>
      </c>
      <c r="C4265" s="99">
        <v>1744.709961</v>
      </c>
      <c r="D4265" s="99">
        <v>1744.709961</v>
      </c>
      <c r="E4265" s="99">
        <v>1744.709961</v>
      </c>
      <c r="F4265" s="99">
        <v>1744.709961</v>
      </c>
      <c r="G4265" s="99">
        <v>0</v>
      </c>
    </row>
    <row r="4266" spans="1:7" x14ac:dyDescent="0.2">
      <c r="A4266" s="100">
        <v>38314</v>
      </c>
      <c r="B4266" s="99">
        <v>1744.3100589999999</v>
      </c>
      <c r="C4266" s="99">
        <v>1744.3100589999999</v>
      </c>
      <c r="D4266" s="99">
        <v>1744.3100589999999</v>
      </c>
      <c r="E4266" s="99">
        <v>1744.3100589999999</v>
      </c>
      <c r="F4266" s="99">
        <v>1744.3100589999999</v>
      </c>
      <c r="G4266" s="99">
        <v>0</v>
      </c>
    </row>
    <row r="4267" spans="1:7" x14ac:dyDescent="0.2">
      <c r="A4267" s="100">
        <v>38315</v>
      </c>
      <c r="B4267" s="99">
        <v>1751.5500489999999</v>
      </c>
      <c r="C4267" s="99">
        <v>1751.5500489999999</v>
      </c>
      <c r="D4267" s="99">
        <v>1751.5500489999999</v>
      </c>
      <c r="E4267" s="99">
        <v>1751.5500489999999</v>
      </c>
      <c r="F4267" s="99">
        <v>1751.5500489999999</v>
      </c>
      <c r="G4267" s="99">
        <v>0</v>
      </c>
    </row>
    <row r="4268" spans="1:7" x14ac:dyDescent="0.2">
      <c r="A4268" s="100">
        <v>38317</v>
      </c>
      <c r="B4268" s="99">
        <v>1753.089966</v>
      </c>
      <c r="C4268" s="99">
        <v>1753.089966</v>
      </c>
      <c r="D4268" s="99">
        <v>1753.089966</v>
      </c>
      <c r="E4268" s="99">
        <v>1753.089966</v>
      </c>
      <c r="F4268" s="99">
        <v>1753.089966</v>
      </c>
      <c r="G4268" s="99">
        <v>0</v>
      </c>
    </row>
    <row r="4269" spans="1:7" x14ac:dyDescent="0.2">
      <c r="A4269" s="100">
        <v>38320</v>
      </c>
      <c r="B4269" s="99">
        <v>1747.339966</v>
      </c>
      <c r="C4269" s="99">
        <v>1747.339966</v>
      </c>
      <c r="D4269" s="99">
        <v>1747.339966</v>
      </c>
      <c r="E4269" s="99">
        <v>1747.339966</v>
      </c>
      <c r="F4269" s="99">
        <v>1747.339966</v>
      </c>
      <c r="G4269" s="99">
        <v>0</v>
      </c>
    </row>
    <row r="4270" spans="1:7" x14ac:dyDescent="0.2">
      <c r="A4270" s="100">
        <v>38321</v>
      </c>
      <c r="B4270" s="99">
        <v>1740.329956</v>
      </c>
      <c r="C4270" s="99">
        <v>1740.329956</v>
      </c>
      <c r="D4270" s="99">
        <v>1740.329956</v>
      </c>
      <c r="E4270" s="99">
        <v>1740.329956</v>
      </c>
      <c r="F4270" s="99">
        <v>1740.329956</v>
      </c>
      <c r="G4270" s="99">
        <v>0</v>
      </c>
    </row>
    <row r="4271" spans="1:7" x14ac:dyDescent="0.2">
      <c r="A4271" s="100">
        <v>38322</v>
      </c>
      <c r="B4271" s="99">
        <v>1766.900024</v>
      </c>
      <c r="C4271" s="99">
        <v>1766.900024</v>
      </c>
      <c r="D4271" s="99">
        <v>1766.900024</v>
      </c>
      <c r="E4271" s="99">
        <v>1766.900024</v>
      </c>
      <c r="F4271" s="99">
        <v>1766.900024</v>
      </c>
      <c r="G4271" s="99">
        <v>0</v>
      </c>
    </row>
    <row r="4272" spans="1:7" x14ac:dyDescent="0.2">
      <c r="A4272" s="100">
        <v>38323</v>
      </c>
      <c r="B4272" s="99">
        <v>1765.369995</v>
      </c>
      <c r="C4272" s="99">
        <v>1765.369995</v>
      </c>
      <c r="D4272" s="99">
        <v>1765.369995</v>
      </c>
      <c r="E4272" s="99">
        <v>1765.369995</v>
      </c>
      <c r="F4272" s="99">
        <v>1765.369995</v>
      </c>
      <c r="G4272" s="99">
        <v>0</v>
      </c>
    </row>
    <row r="4273" spans="1:7" x14ac:dyDescent="0.2">
      <c r="A4273" s="100">
        <v>38324</v>
      </c>
      <c r="B4273" s="99">
        <v>1766.630005</v>
      </c>
      <c r="C4273" s="99">
        <v>1766.630005</v>
      </c>
      <c r="D4273" s="99">
        <v>1766.630005</v>
      </c>
      <c r="E4273" s="99">
        <v>1766.630005</v>
      </c>
      <c r="F4273" s="99">
        <v>1766.630005</v>
      </c>
      <c r="G4273" s="99">
        <v>0</v>
      </c>
    </row>
    <row r="4274" spans="1:7" x14ac:dyDescent="0.2">
      <c r="A4274" s="100">
        <v>38327</v>
      </c>
      <c r="B4274" s="99">
        <v>1765.329956</v>
      </c>
      <c r="C4274" s="99">
        <v>1765.329956</v>
      </c>
      <c r="D4274" s="99">
        <v>1765.329956</v>
      </c>
      <c r="E4274" s="99">
        <v>1765.329956</v>
      </c>
      <c r="F4274" s="99">
        <v>1765.329956</v>
      </c>
      <c r="G4274" s="99">
        <v>0</v>
      </c>
    </row>
    <row r="4275" spans="1:7" x14ac:dyDescent="0.2">
      <c r="A4275" s="100">
        <v>38328</v>
      </c>
      <c r="B4275" s="99">
        <v>1745.839966</v>
      </c>
      <c r="C4275" s="99">
        <v>1745.839966</v>
      </c>
      <c r="D4275" s="99">
        <v>1745.839966</v>
      </c>
      <c r="E4275" s="99">
        <v>1745.839966</v>
      </c>
      <c r="F4275" s="99">
        <v>1745.839966</v>
      </c>
      <c r="G4275" s="99">
        <v>0</v>
      </c>
    </row>
    <row r="4276" spans="1:7" x14ac:dyDescent="0.2">
      <c r="A4276" s="100">
        <v>38329</v>
      </c>
      <c r="B4276" s="99">
        <v>1754.75</v>
      </c>
      <c r="C4276" s="99">
        <v>1754.75</v>
      </c>
      <c r="D4276" s="99">
        <v>1754.75</v>
      </c>
      <c r="E4276" s="99">
        <v>1754.75</v>
      </c>
      <c r="F4276" s="99">
        <v>1754.75</v>
      </c>
      <c r="G4276" s="99">
        <v>0</v>
      </c>
    </row>
    <row r="4277" spans="1:7" x14ac:dyDescent="0.2">
      <c r="A4277" s="100">
        <v>38330</v>
      </c>
      <c r="B4277" s="99">
        <v>1764.349976</v>
      </c>
      <c r="C4277" s="99">
        <v>1764.349976</v>
      </c>
      <c r="D4277" s="99">
        <v>1764.349976</v>
      </c>
      <c r="E4277" s="99">
        <v>1764.349976</v>
      </c>
      <c r="F4277" s="99">
        <v>1764.349976</v>
      </c>
      <c r="G4277" s="99">
        <v>0</v>
      </c>
    </row>
    <row r="4278" spans="1:7" x14ac:dyDescent="0.2">
      <c r="A4278" s="100">
        <v>38331</v>
      </c>
      <c r="B4278" s="99">
        <v>1762.51001</v>
      </c>
      <c r="C4278" s="99">
        <v>1762.51001</v>
      </c>
      <c r="D4278" s="99">
        <v>1762.51001</v>
      </c>
      <c r="E4278" s="99">
        <v>1762.51001</v>
      </c>
      <c r="F4278" s="99">
        <v>1762.51001</v>
      </c>
      <c r="G4278" s="99">
        <v>0</v>
      </c>
    </row>
    <row r="4279" spans="1:7" x14ac:dyDescent="0.2">
      <c r="A4279" s="100">
        <v>38334</v>
      </c>
      <c r="B4279" s="99">
        <v>1778.540039</v>
      </c>
      <c r="C4279" s="99">
        <v>1778.540039</v>
      </c>
      <c r="D4279" s="99">
        <v>1778.540039</v>
      </c>
      <c r="E4279" s="99">
        <v>1778.540039</v>
      </c>
      <c r="F4279" s="99">
        <v>1778.540039</v>
      </c>
      <c r="G4279" s="99">
        <v>0</v>
      </c>
    </row>
    <row r="4280" spans="1:7" x14ac:dyDescent="0.2">
      <c r="A4280" s="100">
        <v>38335</v>
      </c>
      <c r="B4280" s="99">
        <v>1785.51001</v>
      </c>
      <c r="C4280" s="99">
        <v>1785.51001</v>
      </c>
      <c r="D4280" s="99">
        <v>1785.51001</v>
      </c>
      <c r="E4280" s="99">
        <v>1785.51001</v>
      </c>
      <c r="F4280" s="99">
        <v>1785.51001</v>
      </c>
      <c r="G4280" s="99">
        <v>0</v>
      </c>
    </row>
    <row r="4281" spans="1:7" x14ac:dyDescent="0.2">
      <c r="A4281" s="100">
        <v>38336</v>
      </c>
      <c r="B4281" s="99">
        <v>1789.1400149999999</v>
      </c>
      <c r="C4281" s="99">
        <v>1789.1400149999999</v>
      </c>
      <c r="D4281" s="99">
        <v>1789.1400149999999</v>
      </c>
      <c r="E4281" s="99">
        <v>1789.1400149999999</v>
      </c>
      <c r="F4281" s="99">
        <v>1789.1400149999999</v>
      </c>
      <c r="G4281" s="99">
        <v>0</v>
      </c>
    </row>
    <row r="4282" spans="1:7" x14ac:dyDescent="0.2">
      <c r="A4282" s="100">
        <v>38337</v>
      </c>
      <c r="B4282" s="99">
        <v>1785.51001</v>
      </c>
      <c r="C4282" s="99">
        <v>1785.51001</v>
      </c>
      <c r="D4282" s="99">
        <v>1785.51001</v>
      </c>
      <c r="E4282" s="99">
        <v>1785.51001</v>
      </c>
      <c r="F4282" s="99">
        <v>1785.51001</v>
      </c>
      <c r="G4282" s="99">
        <v>0</v>
      </c>
    </row>
    <row r="4283" spans="1:7" x14ac:dyDescent="0.2">
      <c r="A4283" s="100">
        <v>38338</v>
      </c>
      <c r="B4283" s="99">
        <v>1772.1899410000001</v>
      </c>
      <c r="C4283" s="99">
        <v>1772.1899410000001</v>
      </c>
      <c r="D4283" s="99">
        <v>1772.1899410000001</v>
      </c>
      <c r="E4283" s="99">
        <v>1772.1899410000001</v>
      </c>
      <c r="F4283" s="99">
        <v>1772.1899410000001</v>
      </c>
      <c r="G4283" s="99">
        <v>0</v>
      </c>
    </row>
    <row r="4284" spans="1:7" x14ac:dyDescent="0.2">
      <c r="A4284" s="100">
        <v>38341</v>
      </c>
      <c r="B4284" s="99">
        <v>1772.869995</v>
      </c>
      <c r="C4284" s="99">
        <v>1772.869995</v>
      </c>
      <c r="D4284" s="99">
        <v>1772.869995</v>
      </c>
      <c r="E4284" s="99">
        <v>1772.869995</v>
      </c>
      <c r="F4284" s="99">
        <v>1772.869995</v>
      </c>
      <c r="G4284" s="99">
        <v>0</v>
      </c>
    </row>
    <row r="4285" spans="1:7" x14ac:dyDescent="0.2">
      <c r="A4285" s="100">
        <v>38342</v>
      </c>
      <c r="B4285" s="99">
        <v>1788.9300539999999</v>
      </c>
      <c r="C4285" s="99">
        <v>1788.9300539999999</v>
      </c>
      <c r="D4285" s="99">
        <v>1788.9300539999999</v>
      </c>
      <c r="E4285" s="99">
        <v>1788.9300539999999</v>
      </c>
      <c r="F4285" s="99">
        <v>1788.9300539999999</v>
      </c>
      <c r="G4285" s="99">
        <v>0</v>
      </c>
    </row>
    <row r="4286" spans="1:7" x14ac:dyDescent="0.2">
      <c r="A4286" s="100">
        <v>38343</v>
      </c>
      <c r="B4286" s="99">
        <v>1795.660034</v>
      </c>
      <c r="C4286" s="99">
        <v>1795.660034</v>
      </c>
      <c r="D4286" s="99">
        <v>1795.660034</v>
      </c>
      <c r="E4286" s="99">
        <v>1795.660034</v>
      </c>
      <c r="F4286" s="99">
        <v>1795.660034</v>
      </c>
      <c r="G4286" s="99">
        <v>0</v>
      </c>
    </row>
    <row r="4287" spans="1:7" x14ac:dyDescent="0.2">
      <c r="A4287" s="100">
        <v>38344</v>
      </c>
      <c r="B4287" s="99">
        <v>1796.48999</v>
      </c>
      <c r="C4287" s="99">
        <v>1796.48999</v>
      </c>
      <c r="D4287" s="99">
        <v>1796.48999</v>
      </c>
      <c r="E4287" s="99">
        <v>1796.48999</v>
      </c>
      <c r="F4287" s="99">
        <v>1796.48999</v>
      </c>
      <c r="G4287" s="99">
        <v>0</v>
      </c>
    </row>
    <row r="4288" spans="1:7" x14ac:dyDescent="0.2">
      <c r="A4288" s="100">
        <v>38348</v>
      </c>
      <c r="B4288" s="99">
        <v>1788.76001</v>
      </c>
      <c r="C4288" s="99">
        <v>1788.76001</v>
      </c>
      <c r="D4288" s="99">
        <v>1788.76001</v>
      </c>
      <c r="E4288" s="99">
        <v>1788.76001</v>
      </c>
      <c r="F4288" s="99">
        <v>1788.76001</v>
      </c>
      <c r="G4288" s="99">
        <v>0</v>
      </c>
    </row>
    <row r="4289" spans="1:7" x14ac:dyDescent="0.2">
      <c r="A4289" s="100">
        <v>38349</v>
      </c>
      <c r="B4289" s="99">
        <v>1801.579956</v>
      </c>
      <c r="C4289" s="99">
        <v>1801.579956</v>
      </c>
      <c r="D4289" s="99">
        <v>1801.579956</v>
      </c>
      <c r="E4289" s="99">
        <v>1801.579956</v>
      </c>
      <c r="F4289" s="99">
        <v>1801.579956</v>
      </c>
      <c r="G4289" s="99">
        <v>0</v>
      </c>
    </row>
    <row r="4290" spans="1:7" x14ac:dyDescent="0.2">
      <c r="A4290" s="100">
        <v>38350</v>
      </c>
      <c r="B4290" s="99">
        <v>1801.709961</v>
      </c>
      <c r="C4290" s="99">
        <v>1801.709961</v>
      </c>
      <c r="D4290" s="99">
        <v>1801.709961</v>
      </c>
      <c r="E4290" s="99">
        <v>1801.709961</v>
      </c>
      <c r="F4290" s="99">
        <v>1801.709961</v>
      </c>
      <c r="G4290" s="99">
        <v>0</v>
      </c>
    </row>
    <row r="4291" spans="1:7" x14ac:dyDescent="0.2">
      <c r="A4291" s="100">
        <v>38351</v>
      </c>
      <c r="B4291" s="99">
        <v>1801.9799800000001</v>
      </c>
      <c r="C4291" s="99">
        <v>1801.9799800000001</v>
      </c>
      <c r="D4291" s="99">
        <v>1801.9799800000001</v>
      </c>
      <c r="E4291" s="99">
        <v>1801.9799800000001</v>
      </c>
      <c r="F4291" s="99">
        <v>1801.9799800000001</v>
      </c>
      <c r="G4291" s="99">
        <v>0</v>
      </c>
    </row>
    <row r="4292" spans="1:7" x14ac:dyDescent="0.2">
      <c r="A4292" s="100">
        <v>38352</v>
      </c>
      <c r="B4292" s="99">
        <v>1799.5500489999999</v>
      </c>
      <c r="C4292" s="99">
        <v>1799.5500489999999</v>
      </c>
      <c r="D4292" s="99">
        <v>1799.5500489999999</v>
      </c>
      <c r="E4292" s="99">
        <v>1799.5500489999999</v>
      </c>
      <c r="F4292" s="99">
        <v>1799.5500489999999</v>
      </c>
      <c r="G4292" s="99">
        <v>0</v>
      </c>
    </row>
    <row r="4293" spans="1:7" x14ac:dyDescent="0.2">
      <c r="A4293" s="100">
        <v>38355</v>
      </c>
      <c r="B4293" s="99">
        <v>1784.959961</v>
      </c>
      <c r="C4293" s="99">
        <v>1784.959961</v>
      </c>
      <c r="D4293" s="99">
        <v>1784.959961</v>
      </c>
      <c r="E4293" s="99">
        <v>1784.959961</v>
      </c>
      <c r="F4293" s="99">
        <v>1784.959961</v>
      </c>
      <c r="G4293" s="99">
        <v>0</v>
      </c>
    </row>
    <row r="4294" spans="1:7" x14ac:dyDescent="0.2">
      <c r="A4294" s="100">
        <v>38356</v>
      </c>
      <c r="B4294" s="99">
        <v>1764.3000489999999</v>
      </c>
      <c r="C4294" s="99">
        <v>1764.3000489999999</v>
      </c>
      <c r="D4294" s="99">
        <v>1764.3000489999999</v>
      </c>
      <c r="E4294" s="99">
        <v>1764.3000489999999</v>
      </c>
      <c r="F4294" s="99">
        <v>1764.3000489999999</v>
      </c>
      <c r="G4294" s="99">
        <v>0</v>
      </c>
    </row>
    <row r="4295" spans="1:7" x14ac:dyDescent="0.2">
      <c r="A4295" s="100">
        <v>38357</v>
      </c>
      <c r="B4295" s="99">
        <v>1758.0699460000001</v>
      </c>
      <c r="C4295" s="99">
        <v>1758.0699460000001</v>
      </c>
      <c r="D4295" s="99">
        <v>1758.0699460000001</v>
      </c>
      <c r="E4295" s="99">
        <v>1758.0699460000001</v>
      </c>
      <c r="F4295" s="99">
        <v>1758.0699460000001</v>
      </c>
      <c r="G4295" s="99">
        <v>0</v>
      </c>
    </row>
    <row r="4296" spans="1:7" x14ac:dyDescent="0.2">
      <c r="A4296" s="100">
        <v>38358</v>
      </c>
      <c r="B4296" s="99">
        <v>1764.630005</v>
      </c>
      <c r="C4296" s="99">
        <v>1764.630005</v>
      </c>
      <c r="D4296" s="99">
        <v>1764.630005</v>
      </c>
      <c r="E4296" s="99">
        <v>1764.630005</v>
      </c>
      <c r="F4296" s="99">
        <v>1764.630005</v>
      </c>
      <c r="G4296" s="99">
        <v>0</v>
      </c>
    </row>
    <row r="4297" spans="1:7" x14ac:dyDescent="0.2">
      <c r="A4297" s="100">
        <v>38359</v>
      </c>
      <c r="B4297" s="99">
        <v>1762.119995</v>
      </c>
      <c r="C4297" s="99">
        <v>1762.119995</v>
      </c>
      <c r="D4297" s="99">
        <v>1762.119995</v>
      </c>
      <c r="E4297" s="99">
        <v>1762.119995</v>
      </c>
      <c r="F4297" s="99">
        <v>1762.119995</v>
      </c>
      <c r="G4297" s="99">
        <v>0</v>
      </c>
    </row>
    <row r="4298" spans="1:7" x14ac:dyDescent="0.2">
      <c r="A4298" s="100">
        <v>38362</v>
      </c>
      <c r="B4298" s="99">
        <v>1768.170044</v>
      </c>
      <c r="C4298" s="99">
        <v>1768.170044</v>
      </c>
      <c r="D4298" s="99">
        <v>1768.170044</v>
      </c>
      <c r="E4298" s="99">
        <v>1768.170044</v>
      </c>
      <c r="F4298" s="99">
        <v>1768.170044</v>
      </c>
      <c r="G4298" s="99">
        <v>0</v>
      </c>
    </row>
    <row r="4299" spans="1:7" x14ac:dyDescent="0.2">
      <c r="A4299" s="100">
        <v>38363</v>
      </c>
      <c r="B4299" s="99">
        <v>1757.51001</v>
      </c>
      <c r="C4299" s="99">
        <v>1757.51001</v>
      </c>
      <c r="D4299" s="99">
        <v>1757.51001</v>
      </c>
      <c r="E4299" s="99">
        <v>1757.51001</v>
      </c>
      <c r="F4299" s="99">
        <v>1757.51001</v>
      </c>
      <c r="G4299" s="99">
        <v>0</v>
      </c>
    </row>
    <row r="4300" spans="1:7" x14ac:dyDescent="0.2">
      <c r="A4300" s="100">
        <v>38364</v>
      </c>
      <c r="B4300" s="99">
        <v>1764.719971</v>
      </c>
      <c r="C4300" s="99">
        <v>1764.719971</v>
      </c>
      <c r="D4300" s="99">
        <v>1764.719971</v>
      </c>
      <c r="E4300" s="99">
        <v>1764.719971</v>
      </c>
      <c r="F4300" s="99">
        <v>1764.719971</v>
      </c>
      <c r="G4300" s="99">
        <v>0</v>
      </c>
    </row>
    <row r="4301" spans="1:7" x14ac:dyDescent="0.2">
      <c r="A4301" s="100">
        <v>38365</v>
      </c>
      <c r="B4301" s="99">
        <v>1749.4799800000001</v>
      </c>
      <c r="C4301" s="99">
        <v>1749.4799800000001</v>
      </c>
      <c r="D4301" s="99">
        <v>1749.4799800000001</v>
      </c>
      <c r="E4301" s="99">
        <v>1749.4799800000001</v>
      </c>
      <c r="F4301" s="99">
        <v>1749.4799800000001</v>
      </c>
      <c r="G4301" s="99">
        <v>0</v>
      </c>
    </row>
    <row r="4302" spans="1:7" x14ac:dyDescent="0.2">
      <c r="A4302" s="100">
        <v>38366</v>
      </c>
      <c r="B4302" s="99">
        <v>1759.9799800000001</v>
      </c>
      <c r="C4302" s="99">
        <v>1759.9799800000001</v>
      </c>
      <c r="D4302" s="99">
        <v>1759.9799800000001</v>
      </c>
      <c r="E4302" s="99">
        <v>1759.9799800000001</v>
      </c>
      <c r="F4302" s="99">
        <v>1759.9799800000001</v>
      </c>
      <c r="G4302" s="99">
        <v>0</v>
      </c>
    </row>
    <row r="4303" spans="1:7" x14ac:dyDescent="0.2">
      <c r="A4303" s="100">
        <v>38370</v>
      </c>
      <c r="B4303" s="99">
        <v>1777.040039</v>
      </c>
      <c r="C4303" s="99">
        <v>1777.040039</v>
      </c>
      <c r="D4303" s="99">
        <v>1777.040039</v>
      </c>
      <c r="E4303" s="99">
        <v>1777.040039</v>
      </c>
      <c r="F4303" s="99">
        <v>1777.040039</v>
      </c>
      <c r="G4303" s="99">
        <v>0</v>
      </c>
    </row>
    <row r="4304" spans="1:7" x14ac:dyDescent="0.2">
      <c r="A4304" s="100">
        <v>38371</v>
      </c>
      <c r="B4304" s="99">
        <v>1760.280029</v>
      </c>
      <c r="C4304" s="99">
        <v>1760.280029</v>
      </c>
      <c r="D4304" s="99">
        <v>1760.280029</v>
      </c>
      <c r="E4304" s="99">
        <v>1760.280029</v>
      </c>
      <c r="F4304" s="99">
        <v>1760.280029</v>
      </c>
      <c r="G4304" s="99">
        <v>0</v>
      </c>
    </row>
    <row r="4305" spans="1:7" x14ac:dyDescent="0.2">
      <c r="A4305" s="100">
        <v>38372</v>
      </c>
      <c r="B4305" s="99">
        <v>1746.6099850000001</v>
      </c>
      <c r="C4305" s="99">
        <v>1746.6099850000001</v>
      </c>
      <c r="D4305" s="99">
        <v>1746.6099850000001</v>
      </c>
      <c r="E4305" s="99">
        <v>1746.6099850000001</v>
      </c>
      <c r="F4305" s="99">
        <v>1746.6099850000001</v>
      </c>
      <c r="G4305" s="99">
        <v>0</v>
      </c>
    </row>
    <row r="4306" spans="1:7" x14ac:dyDescent="0.2">
      <c r="A4306" s="100">
        <v>38373</v>
      </c>
      <c r="B4306" s="99">
        <v>1735.4300539999999</v>
      </c>
      <c r="C4306" s="99">
        <v>1735.4300539999999</v>
      </c>
      <c r="D4306" s="99">
        <v>1735.4300539999999</v>
      </c>
      <c r="E4306" s="99">
        <v>1735.4300539999999</v>
      </c>
      <c r="F4306" s="99">
        <v>1735.4300539999999</v>
      </c>
      <c r="G4306" s="99">
        <v>0</v>
      </c>
    </row>
    <row r="4307" spans="1:7" x14ac:dyDescent="0.2">
      <c r="A4307" s="100">
        <v>38376</v>
      </c>
      <c r="B4307" s="99">
        <v>1729.329956</v>
      </c>
      <c r="C4307" s="99">
        <v>1729.329956</v>
      </c>
      <c r="D4307" s="99">
        <v>1729.329956</v>
      </c>
      <c r="E4307" s="99">
        <v>1729.329956</v>
      </c>
      <c r="F4307" s="99">
        <v>1729.329956</v>
      </c>
      <c r="G4307" s="99">
        <v>0</v>
      </c>
    </row>
    <row r="4308" spans="1:7" x14ac:dyDescent="0.2">
      <c r="A4308" s="100">
        <v>38377</v>
      </c>
      <c r="B4308" s="99">
        <v>1736.25</v>
      </c>
      <c r="C4308" s="99">
        <v>1736.25</v>
      </c>
      <c r="D4308" s="99">
        <v>1736.25</v>
      </c>
      <c r="E4308" s="99">
        <v>1736.25</v>
      </c>
      <c r="F4308" s="99">
        <v>1736.25</v>
      </c>
      <c r="G4308" s="99">
        <v>0</v>
      </c>
    </row>
    <row r="4309" spans="1:7" x14ac:dyDescent="0.2">
      <c r="A4309" s="100">
        <v>38378</v>
      </c>
      <c r="B4309" s="99">
        <v>1744.719971</v>
      </c>
      <c r="C4309" s="99">
        <v>1744.719971</v>
      </c>
      <c r="D4309" s="99">
        <v>1744.719971</v>
      </c>
      <c r="E4309" s="99">
        <v>1744.719971</v>
      </c>
      <c r="F4309" s="99">
        <v>1744.719971</v>
      </c>
      <c r="G4309" s="99">
        <v>0</v>
      </c>
    </row>
    <row r="4310" spans="1:7" x14ac:dyDescent="0.2">
      <c r="A4310" s="100">
        <v>38379</v>
      </c>
      <c r="B4310" s="99">
        <v>1745.579956</v>
      </c>
      <c r="C4310" s="99">
        <v>1745.579956</v>
      </c>
      <c r="D4310" s="99">
        <v>1745.579956</v>
      </c>
      <c r="E4310" s="99">
        <v>1745.579956</v>
      </c>
      <c r="F4310" s="99">
        <v>1745.579956</v>
      </c>
      <c r="G4310" s="99">
        <v>0</v>
      </c>
    </row>
    <row r="4311" spans="1:7" x14ac:dyDescent="0.2">
      <c r="A4311" s="100">
        <v>38380</v>
      </c>
      <c r="B4311" s="99">
        <v>1740.959961</v>
      </c>
      <c r="C4311" s="99">
        <v>1740.959961</v>
      </c>
      <c r="D4311" s="99">
        <v>1740.959961</v>
      </c>
      <c r="E4311" s="99">
        <v>1740.959961</v>
      </c>
      <c r="F4311" s="99">
        <v>1740.959961</v>
      </c>
      <c r="G4311" s="99">
        <v>0</v>
      </c>
    </row>
    <row r="4312" spans="1:7" x14ac:dyDescent="0.2">
      <c r="A4312" s="100">
        <v>38383</v>
      </c>
      <c r="B4312" s="99">
        <v>1755.6800539999999</v>
      </c>
      <c r="C4312" s="99">
        <v>1755.6800539999999</v>
      </c>
      <c r="D4312" s="99">
        <v>1755.6800539999999</v>
      </c>
      <c r="E4312" s="99">
        <v>1755.6800539999999</v>
      </c>
      <c r="F4312" s="99">
        <v>1755.6800539999999</v>
      </c>
      <c r="G4312" s="99">
        <v>0</v>
      </c>
    </row>
    <row r="4313" spans="1:7" x14ac:dyDescent="0.2">
      <c r="A4313" s="100">
        <v>38384</v>
      </c>
      <c r="B4313" s="99">
        <v>1767.790039</v>
      </c>
      <c r="C4313" s="99">
        <v>1767.790039</v>
      </c>
      <c r="D4313" s="99">
        <v>1767.790039</v>
      </c>
      <c r="E4313" s="99">
        <v>1767.790039</v>
      </c>
      <c r="F4313" s="99">
        <v>1767.790039</v>
      </c>
      <c r="G4313" s="99">
        <v>0</v>
      </c>
    </row>
    <row r="4314" spans="1:7" x14ac:dyDescent="0.2">
      <c r="A4314" s="100">
        <v>38385</v>
      </c>
      <c r="B4314" s="99">
        <v>1773.630005</v>
      </c>
      <c r="C4314" s="99">
        <v>1773.630005</v>
      </c>
      <c r="D4314" s="99">
        <v>1773.630005</v>
      </c>
      <c r="E4314" s="99">
        <v>1773.630005</v>
      </c>
      <c r="F4314" s="99">
        <v>1773.630005</v>
      </c>
      <c r="G4314" s="99">
        <v>0</v>
      </c>
    </row>
    <row r="4315" spans="1:7" x14ac:dyDescent="0.2">
      <c r="A4315" s="100">
        <v>38386</v>
      </c>
      <c r="B4315" s="99">
        <v>1769.26001</v>
      </c>
      <c r="C4315" s="99">
        <v>1769.26001</v>
      </c>
      <c r="D4315" s="99">
        <v>1769.26001</v>
      </c>
      <c r="E4315" s="99">
        <v>1769.26001</v>
      </c>
      <c r="F4315" s="99">
        <v>1769.26001</v>
      </c>
      <c r="G4315" s="99">
        <v>0</v>
      </c>
    </row>
    <row r="4316" spans="1:7" x14ac:dyDescent="0.2">
      <c r="A4316" s="100">
        <v>38387</v>
      </c>
      <c r="B4316" s="99">
        <v>1788.8199460000001</v>
      </c>
      <c r="C4316" s="99">
        <v>1788.8199460000001</v>
      </c>
      <c r="D4316" s="99">
        <v>1788.8199460000001</v>
      </c>
      <c r="E4316" s="99">
        <v>1788.8199460000001</v>
      </c>
      <c r="F4316" s="99">
        <v>1788.8199460000001</v>
      </c>
      <c r="G4316" s="99">
        <v>0</v>
      </c>
    </row>
    <row r="4317" spans="1:7" x14ac:dyDescent="0.2">
      <c r="A4317" s="100">
        <v>38390</v>
      </c>
      <c r="B4317" s="99">
        <v>1786.920044</v>
      </c>
      <c r="C4317" s="99">
        <v>1786.920044</v>
      </c>
      <c r="D4317" s="99">
        <v>1786.920044</v>
      </c>
      <c r="E4317" s="99">
        <v>1786.920044</v>
      </c>
      <c r="F4317" s="99">
        <v>1786.920044</v>
      </c>
      <c r="G4317" s="99">
        <v>0</v>
      </c>
    </row>
    <row r="4318" spans="1:7" x14ac:dyDescent="0.2">
      <c r="A4318" s="100">
        <v>38391</v>
      </c>
      <c r="B4318" s="99">
        <v>1788.160034</v>
      </c>
      <c r="C4318" s="99">
        <v>1788.160034</v>
      </c>
      <c r="D4318" s="99">
        <v>1788.160034</v>
      </c>
      <c r="E4318" s="99">
        <v>1788.160034</v>
      </c>
      <c r="F4318" s="99">
        <v>1788.160034</v>
      </c>
      <c r="G4318" s="99">
        <v>0</v>
      </c>
    </row>
    <row r="4319" spans="1:7" x14ac:dyDescent="0.2">
      <c r="A4319" s="100">
        <v>38392</v>
      </c>
      <c r="B4319" s="99">
        <v>1773.280029</v>
      </c>
      <c r="C4319" s="99">
        <v>1773.280029</v>
      </c>
      <c r="D4319" s="99">
        <v>1773.280029</v>
      </c>
      <c r="E4319" s="99">
        <v>1773.280029</v>
      </c>
      <c r="F4319" s="99">
        <v>1773.280029</v>
      </c>
      <c r="G4319" s="99">
        <v>0</v>
      </c>
    </row>
    <row r="4320" spans="1:7" x14ac:dyDescent="0.2">
      <c r="A4320" s="100">
        <v>38393</v>
      </c>
      <c r="B4320" s="99">
        <v>1780.8000489999999</v>
      </c>
      <c r="C4320" s="99">
        <v>1780.8000489999999</v>
      </c>
      <c r="D4320" s="99">
        <v>1780.8000489999999</v>
      </c>
      <c r="E4320" s="99">
        <v>1780.8000489999999</v>
      </c>
      <c r="F4320" s="99">
        <v>1780.8000489999999</v>
      </c>
      <c r="G4320" s="99">
        <v>0</v>
      </c>
    </row>
    <row r="4321" spans="1:7" x14ac:dyDescent="0.2">
      <c r="A4321" s="100">
        <v>38394</v>
      </c>
      <c r="B4321" s="99">
        <v>1793.540039</v>
      </c>
      <c r="C4321" s="99">
        <v>1793.540039</v>
      </c>
      <c r="D4321" s="99">
        <v>1793.540039</v>
      </c>
      <c r="E4321" s="99">
        <v>1793.540039</v>
      </c>
      <c r="F4321" s="99">
        <v>1793.540039</v>
      </c>
      <c r="G4321" s="99">
        <v>0</v>
      </c>
    </row>
    <row r="4322" spans="1:7" x14ac:dyDescent="0.2">
      <c r="A4322" s="100">
        <v>38397</v>
      </c>
      <c r="B4322" s="99">
        <v>1794.9799800000001</v>
      </c>
      <c r="C4322" s="99">
        <v>1794.9799800000001</v>
      </c>
      <c r="D4322" s="99">
        <v>1794.9799800000001</v>
      </c>
      <c r="E4322" s="99">
        <v>1794.9799800000001</v>
      </c>
      <c r="F4322" s="99">
        <v>1794.9799800000001</v>
      </c>
      <c r="G4322" s="99">
        <v>0</v>
      </c>
    </row>
    <row r="4323" spans="1:7" x14ac:dyDescent="0.2">
      <c r="A4323" s="100">
        <v>38398</v>
      </c>
      <c r="B4323" s="99">
        <v>1801.0600589999999</v>
      </c>
      <c r="C4323" s="99">
        <v>1801.0600589999999</v>
      </c>
      <c r="D4323" s="99">
        <v>1801.0600589999999</v>
      </c>
      <c r="E4323" s="99">
        <v>1801.0600589999999</v>
      </c>
      <c r="F4323" s="99">
        <v>1801.0600589999999</v>
      </c>
      <c r="G4323" s="99">
        <v>0</v>
      </c>
    </row>
    <row r="4324" spans="1:7" x14ac:dyDescent="0.2">
      <c r="A4324" s="100">
        <v>38399</v>
      </c>
      <c r="B4324" s="99">
        <v>1801.589966</v>
      </c>
      <c r="C4324" s="99">
        <v>1801.589966</v>
      </c>
      <c r="D4324" s="99">
        <v>1801.589966</v>
      </c>
      <c r="E4324" s="99">
        <v>1801.589966</v>
      </c>
      <c r="F4324" s="99">
        <v>1801.589966</v>
      </c>
      <c r="G4324" s="99">
        <v>0</v>
      </c>
    </row>
    <row r="4325" spans="1:7" x14ac:dyDescent="0.2">
      <c r="A4325" s="100">
        <v>38400</v>
      </c>
      <c r="B4325" s="99">
        <v>1787.410034</v>
      </c>
      <c r="C4325" s="99">
        <v>1787.410034</v>
      </c>
      <c r="D4325" s="99">
        <v>1787.410034</v>
      </c>
      <c r="E4325" s="99">
        <v>1787.410034</v>
      </c>
      <c r="F4325" s="99">
        <v>1787.410034</v>
      </c>
      <c r="G4325" s="99">
        <v>0</v>
      </c>
    </row>
    <row r="4326" spans="1:7" x14ac:dyDescent="0.2">
      <c r="A4326" s="100">
        <v>38401</v>
      </c>
      <c r="B4326" s="99">
        <v>1788.650024</v>
      </c>
      <c r="C4326" s="99">
        <v>1788.650024</v>
      </c>
      <c r="D4326" s="99">
        <v>1788.650024</v>
      </c>
      <c r="E4326" s="99">
        <v>1788.650024</v>
      </c>
      <c r="F4326" s="99">
        <v>1788.650024</v>
      </c>
      <c r="G4326" s="99">
        <v>0</v>
      </c>
    </row>
    <row r="4327" spans="1:7" x14ac:dyDescent="0.2">
      <c r="A4327" s="100">
        <v>38405</v>
      </c>
      <c r="B4327" s="99">
        <v>1762.76001</v>
      </c>
      <c r="C4327" s="99">
        <v>1762.76001</v>
      </c>
      <c r="D4327" s="99">
        <v>1762.76001</v>
      </c>
      <c r="E4327" s="99">
        <v>1762.76001</v>
      </c>
      <c r="F4327" s="99">
        <v>1762.76001</v>
      </c>
      <c r="G4327" s="99">
        <v>0</v>
      </c>
    </row>
    <row r="4328" spans="1:7" x14ac:dyDescent="0.2">
      <c r="A4328" s="100">
        <v>38406</v>
      </c>
      <c r="B4328" s="99">
        <v>1772.76001</v>
      </c>
      <c r="C4328" s="99">
        <v>1772.76001</v>
      </c>
      <c r="D4328" s="99">
        <v>1772.76001</v>
      </c>
      <c r="E4328" s="99">
        <v>1772.76001</v>
      </c>
      <c r="F4328" s="99">
        <v>1772.76001</v>
      </c>
      <c r="G4328" s="99">
        <v>0</v>
      </c>
    </row>
    <row r="4329" spans="1:7" x14ac:dyDescent="0.2">
      <c r="A4329" s="100">
        <v>38407</v>
      </c>
      <c r="B4329" s="99">
        <v>1787.339966</v>
      </c>
      <c r="C4329" s="99">
        <v>1787.339966</v>
      </c>
      <c r="D4329" s="99">
        <v>1787.339966</v>
      </c>
      <c r="E4329" s="99">
        <v>1787.339966</v>
      </c>
      <c r="F4329" s="99">
        <v>1787.339966</v>
      </c>
      <c r="G4329" s="99">
        <v>0</v>
      </c>
    </row>
    <row r="4330" spans="1:7" x14ac:dyDescent="0.2">
      <c r="A4330" s="100">
        <v>38408</v>
      </c>
      <c r="B4330" s="99">
        <v>1804.170044</v>
      </c>
      <c r="C4330" s="99">
        <v>1804.170044</v>
      </c>
      <c r="D4330" s="99">
        <v>1804.170044</v>
      </c>
      <c r="E4330" s="99">
        <v>1804.170044</v>
      </c>
      <c r="F4330" s="99">
        <v>1804.170044</v>
      </c>
      <c r="G4330" s="99">
        <v>0</v>
      </c>
    </row>
    <row r="4331" spans="1:7" x14ac:dyDescent="0.2">
      <c r="A4331" s="100">
        <v>38411</v>
      </c>
      <c r="B4331" s="99">
        <v>1792.630005</v>
      </c>
      <c r="C4331" s="99">
        <v>1792.630005</v>
      </c>
      <c r="D4331" s="99">
        <v>1792.630005</v>
      </c>
      <c r="E4331" s="99">
        <v>1792.630005</v>
      </c>
      <c r="F4331" s="99">
        <v>1792.630005</v>
      </c>
      <c r="G4331" s="99">
        <v>0</v>
      </c>
    </row>
    <row r="4332" spans="1:7" x14ac:dyDescent="0.2">
      <c r="A4332" s="100">
        <v>38412</v>
      </c>
      <c r="B4332" s="99">
        <v>1802.790039</v>
      </c>
      <c r="C4332" s="99">
        <v>1802.790039</v>
      </c>
      <c r="D4332" s="99">
        <v>1802.790039</v>
      </c>
      <c r="E4332" s="99">
        <v>1802.790039</v>
      </c>
      <c r="F4332" s="99">
        <v>1802.790039</v>
      </c>
      <c r="G4332" s="99">
        <v>0</v>
      </c>
    </row>
    <row r="4333" spans="1:7" x14ac:dyDescent="0.2">
      <c r="A4333" s="100">
        <v>38413</v>
      </c>
      <c r="B4333" s="99">
        <v>1802.920044</v>
      </c>
      <c r="C4333" s="99">
        <v>1802.920044</v>
      </c>
      <c r="D4333" s="99">
        <v>1802.920044</v>
      </c>
      <c r="E4333" s="99">
        <v>1802.920044</v>
      </c>
      <c r="F4333" s="99">
        <v>1802.920044</v>
      </c>
      <c r="G4333" s="99">
        <v>0</v>
      </c>
    </row>
    <row r="4334" spans="1:7" x14ac:dyDescent="0.2">
      <c r="A4334" s="100">
        <v>38414</v>
      </c>
      <c r="B4334" s="99">
        <v>1803.51001</v>
      </c>
      <c r="C4334" s="99">
        <v>1803.51001</v>
      </c>
      <c r="D4334" s="99">
        <v>1803.51001</v>
      </c>
      <c r="E4334" s="99">
        <v>1803.51001</v>
      </c>
      <c r="F4334" s="99">
        <v>1803.51001</v>
      </c>
      <c r="G4334" s="99">
        <v>0</v>
      </c>
    </row>
    <row r="4335" spans="1:7" x14ac:dyDescent="0.2">
      <c r="A4335" s="100">
        <v>38415</v>
      </c>
      <c r="B4335" s="99">
        <v>1820.880005</v>
      </c>
      <c r="C4335" s="99">
        <v>1820.880005</v>
      </c>
      <c r="D4335" s="99">
        <v>1820.880005</v>
      </c>
      <c r="E4335" s="99">
        <v>1820.880005</v>
      </c>
      <c r="F4335" s="99">
        <v>1820.880005</v>
      </c>
      <c r="G4335" s="99">
        <v>0</v>
      </c>
    </row>
    <row r="4336" spans="1:7" x14ac:dyDescent="0.2">
      <c r="A4336" s="100">
        <v>38418</v>
      </c>
      <c r="B4336" s="99">
        <v>1825.6999510000001</v>
      </c>
      <c r="C4336" s="99">
        <v>1825.6999510000001</v>
      </c>
      <c r="D4336" s="99">
        <v>1825.6999510000001</v>
      </c>
      <c r="E4336" s="99">
        <v>1825.6999510000001</v>
      </c>
      <c r="F4336" s="99">
        <v>1825.6999510000001</v>
      </c>
      <c r="G4336" s="99">
        <v>0</v>
      </c>
    </row>
    <row r="4337" spans="1:7" x14ac:dyDescent="0.2">
      <c r="A4337" s="100">
        <v>38419</v>
      </c>
      <c r="B4337" s="99">
        <v>1817.119995</v>
      </c>
      <c r="C4337" s="99">
        <v>1817.119995</v>
      </c>
      <c r="D4337" s="99">
        <v>1817.119995</v>
      </c>
      <c r="E4337" s="99">
        <v>1817.119995</v>
      </c>
      <c r="F4337" s="99">
        <v>1817.119995</v>
      </c>
      <c r="G4337" s="99">
        <v>0</v>
      </c>
    </row>
    <row r="4338" spans="1:7" x14ac:dyDescent="0.2">
      <c r="A4338" s="100">
        <v>38420</v>
      </c>
      <c r="B4338" s="99">
        <v>1798.790039</v>
      </c>
      <c r="C4338" s="99">
        <v>1798.790039</v>
      </c>
      <c r="D4338" s="99">
        <v>1798.790039</v>
      </c>
      <c r="E4338" s="99">
        <v>1798.790039</v>
      </c>
      <c r="F4338" s="99">
        <v>1798.790039</v>
      </c>
      <c r="G4338" s="99">
        <v>0</v>
      </c>
    </row>
    <row r="4339" spans="1:7" x14ac:dyDescent="0.2">
      <c r="A4339" s="100">
        <v>38421</v>
      </c>
      <c r="B4339" s="99">
        <v>1802.1999510000001</v>
      </c>
      <c r="C4339" s="99">
        <v>1802.1999510000001</v>
      </c>
      <c r="D4339" s="99">
        <v>1802.1999510000001</v>
      </c>
      <c r="E4339" s="99">
        <v>1802.1999510000001</v>
      </c>
      <c r="F4339" s="99">
        <v>1802.1999510000001</v>
      </c>
      <c r="G4339" s="99">
        <v>0</v>
      </c>
    </row>
    <row r="4340" spans="1:7" x14ac:dyDescent="0.2">
      <c r="A4340" s="100">
        <v>38422</v>
      </c>
      <c r="B4340" s="99">
        <v>1789.01001</v>
      </c>
      <c r="C4340" s="99">
        <v>1789.01001</v>
      </c>
      <c r="D4340" s="99">
        <v>1789.01001</v>
      </c>
      <c r="E4340" s="99">
        <v>1789.01001</v>
      </c>
      <c r="F4340" s="99">
        <v>1789.01001</v>
      </c>
      <c r="G4340" s="99">
        <v>0</v>
      </c>
    </row>
    <row r="4341" spans="1:7" x14ac:dyDescent="0.2">
      <c r="A4341" s="100">
        <v>38425</v>
      </c>
      <c r="B4341" s="99">
        <v>1799.1400149999999</v>
      </c>
      <c r="C4341" s="99">
        <v>1799.1400149999999</v>
      </c>
      <c r="D4341" s="99">
        <v>1799.1400149999999</v>
      </c>
      <c r="E4341" s="99">
        <v>1799.1400149999999</v>
      </c>
      <c r="F4341" s="99">
        <v>1799.1400149999999</v>
      </c>
      <c r="G4341" s="99">
        <v>0</v>
      </c>
    </row>
    <row r="4342" spans="1:7" x14ac:dyDescent="0.2">
      <c r="A4342" s="100">
        <v>38426</v>
      </c>
      <c r="B4342" s="99">
        <v>1785.6099850000001</v>
      </c>
      <c r="C4342" s="99">
        <v>1785.6099850000001</v>
      </c>
      <c r="D4342" s="99">
        <v>1785.6099850000001</v>
      </c>
      <c r="E4342" s="99">
        <v>1785.6099850000001</v>
      </c>
      <c r="F4342" s="99">
        <v>1785.6099850000001</v>
      </c>
      <c r="G4342" s="99">
        <v>0</v>
      </c>
    </row>
    <row r="4343" spans="1:7" x14ac:dyDescent="0.2">
      <c r="A4343" s="100">
        <v>38427</v>
      </c>
      <c r="B4343" s="99">
        <v>1771.349976</v>
      </c>
      <c r="C4343" s="99">
        <v>1771.349976</v>
      </c>
      <c r="D4343" s="99">
        <v>1771.349976</v>
      </c>
      <c r="E4343" s="99">
        <v>1771.349976</v>
      </c>
      <c r="F4343" s="99">
        <v>1771.349976</v>
      </c>
      <c r="G4343" s="99">
        <v>0</v>
      </c>
    </row>
    <row r="4344" spans="1:7" x14ac:dyDescent="0.2">
      <c r="A4344" s="100">
        <v>38428</v>
      </c>
      <c r="B4344" s="99">
        <v>1774.5500489999999</v>
      </c>
      <c r="C4344" s="99">
        <v>1774.5500489999999</v>
      </c>
      <c r="D4344" s="99">
        <v>1774.5500489999999</v>
      </c>
      <c r="E4344" s="99">
        <v>1774.5500489999999</v>
      </c>
      <c r="F4344" s="99">
        <v>1774.5500489999999</v>
      </c>
      <c r="G4344" s="99">
        <v>0</v>
      </c>
    </row>
    <row r="4345" spans="1:7" x14ac:dyDescent="0.2">
      <c r="A4345" s="100">
        <v>38429</v>
      </c>
      <c r="B4345" s="99">
        <v>1773.719971</v>
      </c>
      <c r="C4345" s="99">
        <v>1773.719971</v>
      </c>
      <c r="D4345" s="99">
        <v>1773.719971</v>
      </c>
      <c r="E4345" s="99">
        <v>1773.719971</v>
      </c>
      <c r="F4345" s="99">
        <v>1773.719971</v>
      </c>
      <c r="G4345" s="99">
        <v>0</v>
      </c>
    </row>
    <row r="4346" spans="1:7" x14ac:dyDescent="0.2">
      <c r="A4346" s="100">
        <v>38432</v>
      </c>
      <c r="B4346" s="99">
        <v>1764.9799800000001</v>
      </c>
      <c r="C4346" s="99">
        <v>1764.9799800000001</v>
      </c>
      <c r="D4346" s="99">
        <v>1764.9799800000001</v>
      </c>
      <c r="E4346" s="99">
        <v>1764.9799800000001</v>
      </c>
      <c r="F4346" s="99">
        <v>1764.9799800000001</v>
      </c>
      <c r="G4346" s="99">
        <v>0</v>
      </c>
    </row>
    <row r="4347" spans="1:7" x14ac:dyDescent="0.2">
      <c r="A4347" s="100">
        <v>38433</v>
      </c>
      <c r="B4347" s="99">
        <v>1747.030029</v>
      </c>
      <c r="C4347" s="99">
        <v>1747.030029</v>
      </c>
      <c r="D4347" s="99">
        <v>1747.030029</v>
      </c>
      <c r="E4347" s="99">
        <v>1747.030029</v>
      </c>
      <c r="F4347" s="99">
        <v>1747.030029</v>
      </c>
      <c r="G4347" s="99">
        <v>0</v>
      </c>
    </row>
    <row r="4348" spans="1:7" x14ac:dyDescent="0.2">
      <c r="A4348" s="100">
        <v>38434</v>
      </c>
      <c r="B4348" s="99">
        <v>1748.280029</v>
      </c>
      <c r="C4348" s="99">
        <v>1748.280029</v>
      </c>
      <c r="D4348" s="99">
        <v>1748.280029</v>
      </c>
      <c r="E4348" s="99">
        <v>1748.280029</v>
      </c>
      <c r="F4348" s="99">
        <v>1748.280029</v>
      </c>
      <c r="G4348" s="99">
        <v>0</v>
      </c>
    </row>
    <row r="4349" spans="1:7" x14ac:dyDescent="0.2">
      <c r="A4349" s="100">
        <v>38435</v>
      </c>
      <c r="B4349" s="99">
        <v>1746.619995</v>
      </c>
      <c r="C4349" s="99">
        <v>1746.619995</v>
      </c>
      <c r="D4349" s="99">
        <v>1746.619995</v>
      </c>
      <c r="E4349" s="99">
        <v>1746.619995</v>
      </c>
      <c r="F4349" s="99">
        <v>1746.619995</v>
      </c>
      <c r="G4349" s="99">
        <v>0</v>
      </c>
    </row>
    <row r="4350" spans="1:7" x14ac:dyDescent="0.2">
      <c r="A4350" s="100">
        <v>38439</v>
      </c>
      <c r="B4350" s="99">
        <v>1750.8900149999999</v>
      </c>
      <c r="C4350" s="99">
        <v>1750.8900149999999</v>
      </c>
      <c r="D4350" s="99">
        <v>1750.8900149999999</v>
      </c>
      <c r="E4350" s="99">
        <v>1750.8900149999999</v>
      </c>
      <c r="F4350" s="99">
        <v>1750.8900149999999</v>
      </c>
      <c r="G4350" s="99">
        <v>0</v>
      </c>
    </row>
    <row r="4351" spans="1:7" x14ac:dyDescent="0.2">
      <c r="A4351" s="100">
        <v>38440</v>
      </c>
      <c r="B4351" s="99">
        <v>1737.9399410000001</v>
      </c>
      <c r="C4351" s="99">
        <v>1737.9399410000001</v>
      </c>
      <c r="D4351" s="99">
        <v>1737.9399410000001</v>
      </c>
      <c r="E4351" s="99">
        <v>1737.9399410000001</v>
      </c>
      <c r="F4351" s="99">
        <v>1737.9399410000001</v>
      </c>
      <c r="G4351" s="99">
        <v>0</v>
      </c>
    </row>
    <row r="4352" spans="1:7" x14ac:dyDescent="0.2">
      <c r="A4352" s="100">
        <v>38441</v>
      </c>
      <c r="B4352" s="99">
        <v>1762.089966</v>
      </c>
      <c r="C4352" s="99">
        <v>1762.089966</v>
      </c>
      <c r="D4352" s="99">
        <v>1762.089966</v>
      </c>
      <c r="E4352" s="99">
        <v>1762.089966</v>
      </c>
      <c r="F4352" s="99">
        <v>1762.089966</v>
      </c>
      <c r="G4352" s="99">
        <v>0</v>
      </c>
    </row>
    <row r="4353" spans="1:7" x14ac:dyDescent="0.2">
      <c r="A4353" s="100">
        <v>38442</v>
      </c>
      <c r="B4353" s="99">
        <v>1760.8900149999999</v>
      </c>
      <c r="C4353" s="99">
        <v>1760.8900149999999</v>
      </c>
      <c r="D4353" s="99">
        <v>1760.8900149999999</v>
      </c>
      <c r="E4353" s="99">
        <v>1760.8900149999999</v>
      </c>
      <c r="F4353" s="99">
        <v>1760.8900149999999</v>
      </c>
      <c r="G4353" s="99">
        <v>0</v>
      </c>
    </row>
    <row r="4354" spans="1:7" x14ac:dyDescent="0.2">
      <c r="A4354" s="100">
        <v>38443</v>
      </c>
      <c r="B4354" s="99">
        <v>1749.4499510000001</v>
      </c>
      <c r="C4354" s="99">
        <v>1749.4499510000001</v>
      </c>
      <c r="D4354" s="99">
        <v>1749.4499510000001</v>
      </c>
      <c r="E4354" s="99">
        <v>1749.4499510000001</v>
      </c>
      <c r="F4354" s="99">
        <v>1749.4499510000001</v>
      </c>
      <c r="G4354" s="99">
        <v>0</v>
      </c>
    </row>
    <row r="4355" spans="1:7" x14ac:dyDescent="0.2">
      <c r="A4355" s="100">
        <v>38446</v>
      </c>
      <c r="B4355" s="99">
        <v>1754.4300539999999</v>
      </c>
      <c r="C4355" s="99">
        <v>1754.4300539999999</v>
      </c>
      <c r="D4355" s="99">
        <v>1754.4300539999999</v>
      </c>
      <c r="E4355" s="99">
        <v>1754.4300539999999</v>
      </c>
      <c r="F4355" s="99">
        <v>1754.4300539999999</v>
      </c>
      <c r="G4355" s="99">
        <v>0</v>
      </c>
    </row>
    <row r="4356" spans="1:7" x14ac:dyDescent="0.2">
      <c r="A4356" s="100">
        <v>38447</v>
      </c>
      <c r="B4356" s="99">
        <v>1762.3199460000001</v>
      </c>
      <c r="C4356" s="99">
        <v>1762.3199460000001</v>
      </c>
      <c r="D4356" s="99">
        <v>1762.3199460000001</v>
      </c>
      <c r="E4356" s="99">
        <v>1762.3199460000001</v>
      </c>
      <c r="F4356" s="99">
        <v>1762.3199460000001</v>
      </c>
      <c r="G4356" s="99">
        <v>0</v>
      </c>
    </row>
    <row r="4357" spans="1:7" x14ac:dyDescent="0.2">
      <c r="A4357" s="100">
        <v>38448</v>
      </c>
      <c r="B4357" s="99">
        <v>1766.6899410000001</v>
      </c>
      <c r="C4357" s="99">
        <v>1766.6899410000001</v>
      </c>
      <c r="D4357" s="99">
        <v>1766.6899410000001</v>
      </c>
      <c r="E4357" s="99">
        <v>1766.6899410000001</v>
      </c>
      <c r="F4357" s="99">
        <v>1766.6899410000001</v>
      </c>
      <c r="G4357" s="99">
        <v>0</v>
      </c>
    </row>
    <row r="4358" spans="1:7" x14ac:dyDescent="0.2">
      <c r="A4358" s="100">
        <v>38449</v>
      </c>
      <c r="B4358" s="99">
        <v>1777.349976</v>
      </c>
      <c r="C4358" s="99">
        <v>1777.349976</v>
      </c>
      <c r="D4358" s="99">
        <v>1777.349976</v>
      </c>
      <c r="E4358" s="99">
        <v>1777.349976</v>
      </c>
      <c r="F4358" s="99">
        <v>1777.349976</v>
      </c>
      <c r="G4358" s="99">
        <v>0</v>
      </c>
    </row>
    <row r="4359" spans="1:7" x14ac:dyDescent="0.2">
      <c r="A4359" s="100">
        <v>38450</v>
      </c>
      <c r="B4359" s="99">
        <v>1762.5200199999999</v>
      </c>
      <c r="C4359" s="99">
        <v>1762.5200199999999</v>
      </c>
      <c r="D4359" s="99">
        <v>1762.5200199999999</v>
      </c>
      <c r="E4359" s="99">
        <v>1762.5200199999999</v>
      </c>
      <c r="F4359" s="99">
        <v>1762.5200199999999</v>
      </c>
      <c r="G4359" s="99">
        <v>0</v>
      </c>
    </row>
    <row r="4360" spans="1:7" x14ac:dyDescent="0.2">
      <c r="A4360" s="100">
        <v>38453</v>
      </c>
      <c r="B4360" s="99">
        <v>1762.5600589999999</v>
      </c>
      <c r="C4360" s="99">
        <v>1762.5600589999999</v>
      </c>
      <c r="D4360" s="99">
        <v>1762.5600589999999</v>
      </c>
      <c r="E4360" s="99">
        <v>1762.5600589999999</v>
      </c>
      <c r="F4360" s="99">
        <v>1762.5600589999999</v>
      </c>
      <c r="G4360" s="99">
        <v>0</v>
      </c>
    </row>
    <row r="4361" spans="1:7" x14ac:dyDescent="0.2">
      <c r="A4361" s="100">
        <v>38454</v>
      </c>
      <c r="B4361" s="99">
        <v>1772.4399410000001</v>
      </c>
      <c r="C4361" s="99">
        <v>1772.4399410000001</v>
      </c>
      <c r="D4361" s="99">
        <v>1772.4399410000001</v>
      </c>
      <c r="E4361" s="99">
        <v>1772.4399410000001</v>
      </c>
      <c r="F4361" s="99">
        <v>1772.4399410000001</v>
      </c>
      <c r="G4361" s="99">
        <v>0</v>
      </c>
    </row>
    <row r="4362" spans="1:7" x14ac:dyDescent="0.2">
      <c r="A4362" s="100">
        <v>38455</v>
      </c>
      <c r="B4362" s="99">
        <v>1751.7700199999999</v>
      </c>
      <c r="C4362" s="99">
        <v>1751.7700199999999</v>
      </c>
      <c r="D4362" s="99">
        <v>1751.7700199999999</v>
      </c>
      <c r="E4362" s="99">
        <v>1751.7700199999999</v>
      </c>
      <c r="F4362" s="99">
        <v>1751.7700199999999</v>
      </c>
      <c r="G4362" s="99">
        <v>0</v>
      </c>
    </row>
    <row r="4363" spans="1:7" x14ac:dyDescent="0.2">
      <c r="A4363" s="100">
        <v>38456</v>
      </c>
      <c r="B4363" s="99">
        <v>1734.25</v>
      </c>
      <c r="C4363" s="99">
        <v>1734.25</v>
      </c>
      <c r="D4363" s="99">
        <v>1734.25</v>
      </c>
      <c r="E4363" s="99">
        <v>1734.25</v>
      </c>
      <c r="F4363" s="99">
        <v>1734.25</v>
      </c>
      <c r="G4363" s="99">
        <v>0</v>
      </c>
    </row>
    <row r="4364" spans="1:7" x14ac:dyDescent="0.2">
      <c r="A4364" s="100">
        <v>38457</v>
      </c>
      <c r="B4364" s="99">
        <v>1705.26001</v>
      </c>
      <c r="C4364" s="99">
        <v>1705.26001</v>
      </c>
      <c r="D4364" s="99">
        <v>1705.26001</v>
      </c>
      <c r="E4364" s="99">
        <v>1705.26001</v>
      </c>
      <c r="F4364" s="99">
        <v>1705.26001</v>
      </c>
      <c r="G4364" s="99">
        <v>0</v>
      </c>
    </row>
    <row r="4365" spans="1:7" x14ac:dyDescent="0.2">
      <c r="A4365" s="100">
        <v>38460</v>
      </c>
      <c r="B4365" s="99">
        <v>1710.2700199999999</v>
      </c>
      <c r="C4365" s="99">
        <v>1710.2700199999999</v>
      </c>
      <c r="D4365" s="99">
        <v>1710.2700199999999</v>
      </c>
      <c r="E4365" s="99">
        <v>1710.2700199999999</v>
      </c>
      <c r="F4365" s="99">
        <v>1710.2700199999999</v>
      </c>
      <c r="G4365" s="99">
        <v>0</v>
      </c>
    </row>
    <row r="4366" spans="1:7" x14ac:dyDescent="0.2">
      <c r="A4366" s="100">
        <v>38461</v>
      </c>
      <c r="B4366" s="99">
        <v>1720.4300539999999</v>
      </c>
      <c r="C4366" s="99">
        <v>1720.4300539999999</v>
      </c>
      <c r="D4366" s="99">
        <v>1720.4300539999999</v>
      </c>
      <c r="E4366" s="99">
        <v>1720.4300539999999</v>
      </c>
      <c r="F4366" s="99">
        <v>1720.4300539999999</v>
      </c>
      <c r="G4366" s="99">
        <v>0</v>
      </c>
    </row>
    <row r="4367" spans="1:7" x14ac:dyDescent="0.2">
      <c r="A4367" s="100">
        <v>38462</v>
      </c>
      <c r="B4367" s="99">
        <v>1697.73999</v>
      </c>
      <c r="C4367" s="99">
        <v>1697.73999</v>
      </c>
      <c r="D4367" s="99">
        <v>1697.73999</v>
      </c>
      <c r="E4367" s="99">
        <v>1697.73999</v>
      </c>
      <c r="F4367" s="99">
        <v>1697.73999</v>
      </c>
      <c r="G4367" s="99">
        <v>0</v>
      </c>
    </row>
    <row r="4368" spans="1:7" x14ac:dyDescent="0.2">
      <c r="A4368" s="100">
        <v>38463</v>
      </c>
      <c r="B4368" s="99">
        <v>1731.2700199999999</v>
      </c>
      <c r="C4368" s="99">
        <v>1731.2700199999999</v>
      </c>
      <c r="D4368" s="99">
        <v>1731.2700199999999</v>
      </c>
      <c r="E4368" s="99">
        <v>1731.2700199999999</v>
      </c>
      <c r="F4368" s="99">
        <v>1731.2700199999999</v>
      </c>
      <c r="G4368" s="99">
        <v>0</v>
      </c>
    </row>
    <row r="4369" spans="1:7" x14ac:dyDescent="0.2">
      <c r="A4369" s="100">
        <v>38464</v>
      </c>
      <c r="B4369" s="99">
        <v>1719.660034</v>
      </c>
      <c r="C4369" s="99">
        <v>1719.660034</v>
      </c>
      <c r="D4369" s="99">
        <v>1719.660034</v>
      </c>
      <c r="E4369" s="99">
        <v>1719.660034</v>
      </c>
      <c r="F4369" s="99">
        <v>1719.660034</v>
      </c>
      <c r="G4369" s="99">
        <v>0</v>
      </c>
    </row>
    <row r="4370" spans="1:7" x14ac:dyDescent="0.2">
      <c r="A4370" s="100">
        <v>38467</v>
      </c>
      <c r="B4370" s="99">
        <v>1734.5600589999999</v>
      </c>
      <c r="C4370" s="99">
        <v>1734.5600589999999</v>
      </c>
      <c r="D4370" s="99">
        <v>1734.5600589999999</v>
      </c>
      <c r="E4370" s="99">
        <v>1734.5600589999999</v>
      </c>
      <c r="F4370" s="99">
        <v>1734.5600589999999</v>
      </c>
      <c r="G4370" s="99">
        <v>0</v>
      </c>
    </row>
    <row r="4371" spans="1:7" x14ac:dyDescent="0.2">
      <c r="A4371" s="100">
        <v>38468</v>
      </c>
      <c r="B4371" s="99">
        <v>1719.089966</v>
      </c>
      <c r="C4371" s="99">
        <v>1719.089966</v>
      </c>
      <c r="D4371" s="99">
        <v>1719.089966</v>
      </c>
      <c r="E4371" s="99">
        <v>1719.089966</v>
      </c>
      <c r="F4371" s="99">
        <v>1719.089966</v>
      </c>
      <c r="G4371" s="99">
        <v>0</v>
      </c>
    </row>
    <row r="4372" spans="1:7" x14ac:dyDescent="0.2">
      <c r="A4372" s="100">
        <v>38469</v>
      </c>
      <c r="B4372" s="99">
        <v>1726.209961</v>
      </c>
      <c r="C4372" s="99">
        <v>1726.209961</v>
      </c>
      <c r="D4372" s="99">
        <v>1726.209961</v>
      </c>
      <c r="E4372" s="99">
        <v>1726.209961</v>
      </c>
      <c r="F4372" s="99">
        <v>1726.209961</v>
      </c>
      <c r="G4372" s="99">
        <v>0</v>
      </c>
    </row>
    <row r="4373" spans="1:7" x14ac:dyDescent="0.2">
      <c r="A4373" s="100">
        <v>38470</v>
      </c>
      <c r="B4373" s="99">
        <v>1707.130005</v>
      </c>
      <c r="C4373" s="99">
        <v>1707.130005</v>
      </c>
      <c r="D4373" s="99">
        <v>1707.130005</v>
      </c>
      <c r="E4373" s="99">
        <v>1707.130005</v>
      </c>
      <c r="F4373" s="99">
        <v>1707.130005</v>
      </c>
      <c r="G4373" s="99">
        <v>0</v>
      </c>
    </row>
    <row r="4374" spans="1:7" x14ac:dyDescent="0.2">
      <c r="A4374" s="100">
        <v>38471</v>
      </c>
      <c r="B4374" s="99">
        <v>1727.48999</v>
      </c>
      <c r="C4374" s="99">
        <v>1727.48999</v>
      </c>
      <c r="D4374" s="99">
        <v>1727.48999</v>
      </c>
      <c r="E4374" s="99">
        <v>1727.48999</v>
      </c>
      <c r="F4374" s="99">
        <v>1727.48999</v>
      </c>
      <c r="G4374" s="99">
        <v>0</v>
      </c>
    </row>
    <row r="4375" spans="1:7" x14ac:dyDescent="0.2">
      <c r="A4375" s="100">
        <v>38474</v>
      </c>
      <c r="B4375" s="99">
        <v>1735.4300539999999</v>
      </c>
      <c r="C4375" s="99">
        <v>1735.4300539999999</v>
      </c>
      <c r="D4375" s="99">
        <v>1735.4300539999999</v>
      </c>
      <c r="E4375" s="99">
        <v>1735.4300539999999</v>
      </c>
      <c r="F4375" s="99">
        <v>1735.4300539999999</v>
      </c>
      <c r="G4375" s="99">
        <v>0</v>
      </c>
    </row>
    <row r="4376" spans="1:7" x14ac:dyDescent="0.2">
      <c r="A4376" s="100">
        <v>38475</v>
      </c>
      <c r="B4376" s="99">
        <v>1733.9499510000001</v>
      </c>
      <c r="C4376" s="99">
        <v>1733.9499510000001</v>
      </c>
      <c r="D4376" s="99">
        <v>1733.9499510000001</v>
      </c>
      <c r="E4376" s="99">
        <v>1733.9499510000001</v>
      </c>
      <c r="F4376" s="99">
        <v>1733.9499510000001</v>
      </c>
      <c r="G4376" s="99">
        <v>0</v>
      </c>
    </row>
    <row r="4377" spans="1:7" x14ac:dyDescent="0.2">
      <c r="A4377" s="100">
        <v>38476</v>
      </c>
      <c r="B4377" s="99">
        <v>1755.920044</v>
      </c>
      <c r="C4377" s="99">
        <v>1755.920044</v>
      </c>
      <c r="D4377" s="99">
        <v>1755.920044</v>
      </c>
      <c r="E4377" s="99">
        <v>1755.920044</v>
      </c>
      <c r="F4377" s="99">
        <v>1755.920044</v>
      </c>
      <c r="G4377" s="99">
        <v>0</v>
      </c>
    </row>
    <row r="4378" spans="1:7" x14ac:dyDescent="0.2">
      <c r="A4378" s="100">
        <v>38477</v>
      </c>
      <c r="B4378" s="99">
        <v>1751.469971</v>
      </c>
      <c r="C4378" s="99">
        <v>1751.469971</v>
      </c>
      <c r="D4378" s="99">
        <v>1751.469971</v>
      </c>
      <c r="E4378" s="99">
        <v>1751.469971</v>
      </c>
      <c r="F4378" s="99">
        <v>1751.469971</v>
      </c>
      <c r="G4378" s="99">
        <v>0</v>
      </c>
    </row>
    <row r="4379" spans="1:7" x14ac:dyDescent="0.2">
      <c r="A4379" s="100">
        <v>38478</v>
      </c>
      <c r="B4379" s="99">
        <v>1749.650024</v>
      </c>
      <c r="C4379" s="99">
        <v>1749.650024</v>
      </c>
      <c r="D4379" s="99">
        <v>1749.650024</v>
      </c>
      <c r="E4379" s="99">
        <v>1749.650024</v>
      </c>
      <c r="F4379" s="99">
        <v>1749.650024</v>
      </c>
      <c r="G4379" s="99">
        <v>0</v>
      </c>
    </row>
    <row r="4380" spans="1:7" x14ac:dyDescent="0.2">
      <c r="A4380" s="100">
        <v>38481</v>
      </c>
      <c r="B4380" s="99">
        <v>1760.869995</v>
      </c>
      <c r="C4380" s="99">
        <v>1760.869995</v>
      </c>
      <c r="D4380" s="99">
        <v>1760.869995</v>
      </c>
      <c r="E4380" s="99">
        <v>1760.869995</v>
      </c>
      <c r="F4380" s="99">
        <v>1760.869995</v>
      </c>
      <c r="G4380" s="99">
        <v>0</v>
      </c>
    </row>
    <row r="4381" spans="1:7" x14ac:dyDescent="0.2">
      <c r="A4381" s="100">
        <v>38482</v>
      </c>
      <c r="B4381" s="99">
        <v>1742.0600589999999</v>
      </c>
      <c r="C4381" s="99">
        <v>1742.0600589999999</v>
      </c>
      <c r="D4381" s="99">
        <v>1742.0600589999999</v>
      </c>
      <c r="E4381" s="99">
        <v>1742.0600589999999</v>
      </c>
      <c r="F4381" s="99">
        <v>1742.0600589999999</v>
      </c>
      <c r="G4381" s="99">
        <v>0</v>
      </c>
    </row>
    <row r="4382" spans="1:7" x14ac:dyDescent="0.2">
      <c r="A4382" s="100">
        <v>38483</v>
      </c>
      <c r="B4382" s="99">
        <v>1750.26001</v>
      </c>
      <c r="C4382" s="99">
        <v>1750.26001</v>
      </c>
      <c r="D4382" s="99">
        <v>1750.26001</v>
      </c>
      <c r="E4382" s="99">
        <v>1750.26001</v>
      </c>
      <c r="F4382" s="99">
        <v>1750.26001</v>
      </c>
      <c r="G4382" s="99">
        <v>0</v>
      </c>
    </row>
    <row r="4383" spans="1:7" x14ac:dyDescent="0.2">
      <c r="A4383" s="100">
        <v>38484</v>
      </c>
      <c r="B4383" s="99">
        <v>1732.8900149999999</v>
      </c>
      <c r="C4383" s="99">
        <v>1732.8900149999999</v>
      </c>
      <c r="D4383" s="99">
        <v>1732.8900149999999</v>
      </c>
      <c r="E4383" s="99">
        <v>1732.8900149999999</v>
      </c>
      <c r="F4383" s="99">
        <v>1732.8900149999999</v>
      </c>
      <c r="G4383" s="99">
        <v>0</v>
      </c>
    </row>
    <row r="4384" spans="1:7" x14ac:dyDescent="0.2">
      <c r="A4384" s="100">
        <v>38485</v>
      </c>
      <c r="B4384" s="99">
        <v>1725.150024</v>
      </c>
      <c r="C4384" s="99">
        <v>1725.150024</v>
      </c>
      <c r="D4384" s="99">
        <v>1725.150024</v>
      </c>
      <c r="E4384" s="99">
        <v>1725.150024</v>
      </c>
      <c r="F4384" s="99">
        <v>1725.150024</v>
      </c>
      <c r="G4384" s="99">
        <v>0</v>
      </c>
    </row>
    <row r="4385" spans="1:7" x14ac:dyDescent="0.2">
      <c r="A4385" s="100">
        <v>38488</v>
      </c>
      <c r="B4385" s="99">
        <v>1742.73999</v>
      </c>
      <c r="C4385" s="99">
        <v>1742.73999</v>
      </c>
      <c r="D4385" s="99">
        <v>1742.73999</v>
      </c>
      <c r="E4385" s="99">
        <v>1742.73999</v>
      </c>
      <c r="F4385" s="99">
        <v>1742.73999</v>
      </c>
      <c r="G4385" s="99">
        <v>0</v>
      </c>
    </row>
    <row r="4386" spans="1:7" x14ac:dyDescent="0.2">
      <c r="A4386" s="100">
        <v>38489</v>
      </c>
      <c r="B4386" s="99">
        <v>1755.099976</v>
      </c>
      <c r="C4386" s="99">
        <v>1755.099976</v>
      </c>
      <c r="D4386" s="99">
        <v>1755.099976</v>
      </c>
      <c r="E4386" s="99">
        <v>1755.099976</v>
      </c>
      <c r="F4386" s="99">
        <v>1755.099976</v>
      </c>
      <c r="G4386" s="99">
        <v>0</v>
      </c>
    </row>
    <row r="4387" spans="1:7" x14ac:dyDescent="0.2">
      <c r="A4387" s="100">
        <v>38490</v>
      </c>
      <c r="B4387" s="99">
        <v>1773.01001</v>
      </c>
      <c r="C4387" s="99">
        <v>1773.01001</v>
      </c>
      <c r="D4387" s="99">
        <v>1773.01001</v>
      </c>
      <c r="E4387" s="99">
        <v>1773.01001</v>
      </c>
      <c r="F4387" s="99">
        <v>1773.01001</v>
      </c>
      <c r="G4387" s="99">
        <v>0</v>
      </c>
    </row>
    <row r="4388" spans="1:7" x14ac:dyDescent="0.2">
      <c r="A4388" s="100">
        <v>38491</v>
      </c>
      <c r="B4388" s="99">
        <v>1781.280029</v>
      </c>
      <c r="C4388" s="99">
        <v>1781.280029</v>
      </c>
      <c r="D4388" s="99">
        <v>1781.280029</v>
      </c>
      <c r="E4388" s="99">
        <v>1781.280029</v>
      </c>
      <c r="F4388" s="99">
        <v>1781.280029</v>
      </c>
      <c r="G4388" s="99">
        <v>0</v>
      </c>
    </row>
    <row r="4389" spans="1:7" x14ac:dyDescent="0.2">
      <c r="A4389" s="100">
        <v>38492</v>
      </c>
      <c r="B4389" s="99">
        <v>1778.589966</v>
      </c>
      <c r="C4389" s="99">
        <v>1778.589966</v>
      </c>
      <c r="D4389" s="99">
        <v>1778.589966</v>
      </c>
      <c r="E4389" s="99">
        <v>1778.589966</v>
      </c>
      <c r="F4389" s="99">
        <v>1778.589966</v>
      </c>
      <c r="G4389" s="99">
        <v>0</v>
      </c>
    </row>
    <row r="4390" spans="1:7" x14ac:dyDescent="0.2">
      <c r="A4390" s="100">
        <v>38495</v>
      </c>
      <c r="B4390" s="99">
        <v>1785.459961</v>
      </c>
      <c r="C4390" s="99">
        <v>1785.459961</v>
      </c>
      <c r="D4390" s="99">
        <v>1785.459961</v>
      </c>
      <c r="E4390" s="99">
        <v>1785.459961</v>
      </c>
      <c r="F4390" s="99">
        <v>1785.459961</v>
      </c>
      <c r="G4390" s="99">
        <v>0</v>
      </c>
    </row>
    <row r="4391" spans="1:7" x14ac:dyDescent="0.2">
      <c r="A4391" s="100">
        <v>38496</v>
      </c>
      <c r="B4391" s="99">
        <v>1785.8000489999999</v>
      </c>
      <c r="C4391" s="99">
        <v>1785.8000489999999</v>
      </c>
      <c r="D4391" s="99">
        <v>1785.8000489999999</v>
      </c>
      <c r="E4391" s="99">
        <v>1785.8000489999999</v>
      </c>
      <c r="F4391" s="99">
        <v>1785.8000489999999</v>
      </c>
      <c r="G4391" s="99">
        <v>0</v>
      </c>
    </row>
    <row r="4392" spans="1:7" x14ac:dyDescent="0.2">
      <c r="A4392" s="100">
        <v>38497</v>
      </c>
      <c r="B4392" s="99">
        <v>1779.8100589999999</v>
      </c>
      <c r="C4392" s="99">
        <v>1779.8100589999999</v>
      </c>
      <c r="D4392" s="99">
        <v>1779.8100589999999</v>
      </c>
      <c r="E4392" s="99">
        <v>1779.8100589999999</v>
      </c>
      <c r="F4392" s="99">
        <v>1779.8100589999999</v>
      </c>
      <c r="G4392" s="99">
        <v>0</v>
      </c>
    </row>
    <row r="4393" spans="1:7" x14ac:dyDescent="0.2">
      <c r="A4393" s="100">
        <v>38498</v>
      </c>
      <c r="B4393" s="99">
        <v>1791.410034</v>
      </c>
      <c r="C4393" s="99">
        <v>1791.410034</v>
      </c>
      <c r="D4393" s="99">
        <v>1791.410034</v>
      </c>
      <c r="E4393" s="99">
        <v>1791.410034</v>
      </c>
      <c r="F4393" s="99">
        <v>1791.410034</v>
      </c>
      <c r="G4393" s="99">
        <v>0</v>
      </c>
    </row>
    <row r="4394" spans="1:7" x14ac:dyDescent="0.2">
      <c r="A4394" s="100">
        <v>38499</v>
      </c>
      <c r="B4394" s="99">
        <v>1793.339966</v>
      </c>
      <c r="C4394" s="99">
        <v>1793.339966</v>
      </c>
      <c r="D4394" s="99">
        <v>1793.339966</v>
      </c>
      <c r="E4394" s="99">
        <v>1793.339966</v>
      </c>
      <c r="F4394" s="99">
        <v>1793.339966</v>
      </c>
      <c r="G4394" s="99">
        <v>0</v>
      </c>
    </row>
    <row r="4395" spans="1:7" x14ac:dyDescent="0.2">
      <c r="A4395" s="100">
        <v>38503</v>
      </c>
      <c r="B4395" s="99">
        <v>1782.459961</v>
      </c>
      <c r="C4395" s="99">
        <v>1782.459961</v>
      </c>
      <c r="D4395" s="99">
        <v>1782.459961</v>
      </c>
      <c r="E4395" s="99">
        <v>1782.459961</v>
      </c>
      <c r="F4395" s="99">
        <v>1782.459961</v>
      </c>
      <c r="G4395" s="99">
        <v>0</v>
      </c>
    </row>
    <row r="4396" spans="1:7" x14ac:dyDescent="0.2">
      <c r="A4396" s="100">
        <v>38504</v>
      </c>
      <c r="B4396" s="99">
        <v>1799.150024</v>
      </c>
      <c r="C4396" s="99">
        <v>1799.150024</v>
      </c>
      <c r="D4396" s="99">
        <v>1799.150024</v>
      </c>
      <c r="E4396" s="99">
        <v>1799.150024</v>
      </c>
      <c r="F4396" s="99">
        <v>1799.150024</v>
      </c>
      <c r="G4396" s="99">
        <v>0</v>
      </c>
    </row>
    <row r="4397" spans="1:7" x14ac:dyDescent="0.2">
      <c r="A4397" s="100">
        <v>38505</v>
      </c>
      <c r="B4397" s="99">
        <v>1802.1899410000001</v>
      </c>
      <c r="C4397" s="99">
        <v>1802.1899410000001</v>
      </c>
      <c r="D4397" s="99">
        <v>1802.1899410000001</v>
      </c>
      <c r="E4397" s="99">
        <v>1802.1899410000001</v>
      </c>
      <c r="F4397" s="99">
        <v>1802.1899410000001</v>
      </c>
      <c r="G4397" s="99">
        <v>0</v>
      </c>
    </row>
    <row r="4398" spans="1:7" x14ac:dyDescent="0.2">
      <c r="A4398" s="100">
        <v>38506</v>
      </c>
      <c r="B4398" s="99">
        <v>1789.829956</v>
      </c>
      <c r="C4398" s="99">
        <v>1789.829956</v>
      </c>
      <c r="D4398" s="99">
        <v>1789.829956</v>
      </c>
      <c r="E4398" s="99">
        <v>1789.829956</v>
      </c>
      <c r="F4398" s="99">
        <v>1789.829956</v>
      </c>
      <c r="G4398" s="99">
        <v>0</v>
      </c>
    </row>
    <row r="4399" spans="1:7" x14ac:dyDescent="0.2">
      <c r="A4399" s="100">
        <v>38509</v>
      </c>
      <c r="B4399" s="99">
        <v>1792.1400149999999</v>
      </c>
      <c r="C4399" s="99">
        <v>1792.1400149999999</v>
      </c>
      <c r="D4399" s="99">
        <v>1792.1400149999999</v>
      </c>
      <c r="E4399" s="99">
        <v>1792.1400149999999</v>
      </c>
      <c r="F4399" s="99">
        <v>1792.1400149999999</v>
      </c>
      <c r="G4399" s="99">
        <v>0</v>
      </c>
    </row>
    <row r="4400" spans="1:7" x14ac:dyDescent="0.2">
      <c r="A4400" s="100">
        <v>38510</v>
      </c>
      <c r="B4400" s="99">
        <v>1791.8900149999999</v>
      </c>
      <c r="C4400" s="99">
        <v>1791.8900149999999</v>
      </c>
      <c r="D4400" s="99">
        <v>1791.8900149999999</v>
      </c>
      <c r="E4400" s="99">
        <v>1791.8900149999999</v>
      </c>
      <c r="F4400" s="99">
        <v>1791.8900149999999</v>
      </c>
      <c r="G4400" s="99">
        <v>0</v>
      </c>
    </row>
    <row r="4401" spans="1:7" x14ac:dyDescent="0.2">
      <c r="A4401" s="100">
        <v>38511</v>
      </c>
      <c r="B4401" s="99">
        <v>1788.3000489999999</v>
      </c>
      <c r="C4401" s="99">
        <v>1788.3000489999999</v>
      </c>
      <c r="D4401" s="99">
        <v>1788.3000489999999</v>
      </c>
      <c r="E4401" s="99">
        <v>1788.3000489999999</v>
      </c>
      <c r="F4401" s="99">
        <v>1788.3000489999999</v>
      </c>
      <c r="G4401" s="99">
        <v>0</v>
      </c>
    </row>
    <row r="4402" spans="1:7" x14ac:dyDescent="0.2">
      <c r="A4402" s="100">
        <v>38512</v>
      </c>
      <c r="B4402" s="99">
        <v>1797.719971</v>
      </c>
      <c r="C4402" s="99">
        <v>1797.719971</v>
      </c>
      <c r="D4402" s="99">
        <v>1797.719971</v>
      </c>
      <c r="E4402" s="99">
        <v>1797.719971</v>
      </c>
      <c r="F4402" s="99">
        <v>1797.719971</v>
      </c>
      <c r="G4402" s="99">
        <v>0</v>
      </c>
    </row>
    <row r="4403" spans="1:7" x14ac:dyDescent="0.2">
      <c r="A4403" s="100">
        <v>38513</v>
      </c>
      <c r="B4403" s="99">
        <v>1793.51001</v>
      </c>
      <c r="C4403" s="99">
        <v>1793.51001</v>
      </c>
      <c r="D4403" s="99">
        <v>1793.51001</v>
      </c>
      <c r="E4403" s="99">
        <v>1793.51001</v>
      </c>
      <c r="F4403" s="99">
        <v>1793.51001</v>
      </c>
      <c r="G4403" s="99">
        <v>0</v>
      </c>
    </row>
    <row r="4404" spans="1:7" x14ac:dyDescent="0.2">
      <c r="A4404" s="100">
        <v>38516</v>
      </c>
      <c r="B4404" s="99">
        <v>1798.0699460000001</v>
      </c>
      <c r="C4404" s="99">
        <v>1798.0699460000001</v>
      </c>
      <c r="D4404" s="99">
        <v>1798.0699460000001</v>
      </c>
      <c r="E4404" s="99">
        <v>1798.0699460000001</v>
      </c>
      <c r="F4404" s="99">
        <v>1798.0699460000001</v>
      </c>
      <c r="G4404" s="99">
        <v>0</v>
      </c>
    </row>
    <row r="4405" spans="1:7" x14ac:dyDescent="0.2">
      <c r="A4405" s="100">
        <v>38517</v>
      </c>
      <c r="B4405" s="99">
        <v>1802.7299800000001</v>
      </c>
      <c r="C4405" s="99">
        <v>1802.7299800000001</v>
      </c>
      <c r="D4405" s="99">
        <v>1802.7299800000001</v>
      </c>
      <c r="E4405" s="99">
        <v>1802.7299800000001</v>
      </c>
      <c r="F4405" s="99">
        <v>1802.7299800000001</v>
      </c>
      <c r="G4405" s="99">
        <v>0</v>
      </c>
    </row>
    <row r="4406" spans="1:7" x14ac:dyDescent="0.2">
      <c r="A4406" s="100">
        <v>38518</v>
      </c>
      <c r="B4406" s="99">
        <v>1806.780029</v>
      </c>
      <c r="C4406" s="99">
        <v>1806.780029</v>
      </c>
      <c r="D4406" s="99">
        <v>1806.780029</v>
      </c>
      <c r="E4406" s="99">
        <v>1806.780029</v>
      </c>
      <c r="F4406" s="99">
        <v>1806.780029</v>
      </c>
      <c r="G4406" s="99">
        <v>0</v>
      </c>
    </row>
    <row r="4407" spans="1:7" x14ac:dyDescent="0.2">
      <c r="A4407" s="100">
        <v>38519</v>
      </c>
      <c r="B4407" s="99">
        <v>1813.349976</v>
      </c>
      <c r="C4407" s="99">
        <v>1813.349976</v>
      </c>
      <c r="D4407" s="99">
        <v>1813.349976</v>
      </c>
      <c r="E4407" s="99">
        <v>1813.349976</v>
      </c>
      <c r="F4407" s="99">
        <v>1813.349976</v>
      </c>
      <c r="G4407" s="99">
        <v>0</v>
      </c>
    </row>
    <row r="4408" spans="1:7" x14ac:dyDescent="0.2">
      <c r="A4408" s="100">
        <v>38520</v>
      </c>
      <c r="B4408" s="99">
        <v>1822.349976</v>
      </c>
      <c r="C4408" s="99">
        <v>1822.349976</v>
      </c>
      <c r="D4408" s="99">
        <v>1822.349976</v>
      </c>
      <c r="E4408" s="99">
        <v>1822.349976</v>
      </c>
      <c r="F4408" s="99">
        <v>1822.349976</v>
      </c>
      <c r="G4408" s="99">
        <v>0</v>
      </c>
    </row>
    <row r="4409" spans="1:7" x14ac:dyDescent="0.2">
      <c r="A4409" s="100">
        <v>38523</v>
      </c>
      <c r="B4409" s="99">
        <v>1821.0600589999999</v>
      </c>
      <c r="C4409" s="99">
        <v>1821.0600589999999</v>
      </c>
      <c r="D4409" s="99">
        <v>1821.0600589999999</v>
      </c>
      <c r="E4409" s="99">
        <v>1821.0600589999999</v>
      </c>
      <c r="F4409" s="99">
        <v>1821.0600589999999</v>
      </c>
      <c r="G4409" s="99">
        <v>0</v>
      </c>
    </row>
    <row r="4410" spans="1:7" x14ac:dyDescent="0.2">
      <c r="A4410" s="100">
        <v>38524</v>
      </c>
      <c r="B4410" s="99">
        <v>1817.3599850000001</v>
      </c>
      <c r="C4410" s="99">
        <v>1817.3599850000001</v>
      </c>
      <c r="D4410" s="99">
        <v>1817.3599850000001</v>
      </c>
      <c r="E4410" s="99">
        <v>1817.3599850000001</v>
      </c>
      <c r="F4410" s="99">
        <v>1817.3599850000001</v>
      </c>
      <c r="G4410" s="99">
        <v>0</v>
      </c>
    </row>
    <row r="4411" spans="1:7" x14ac:dyDescent="0.2">
      <c r="A4411" s="100">
        <v>38525</v>
      </c>
      <c r="B4411" s="99">
        <v>1817.8000489999999</v>
      </c>
      <c r="C4411" s="99">
        <v>1817.8000489999999</v>
      </c>
      <c r="D4411" s="99">
        <v>1817.8000489999999</v>
      </c>
      <c r="E4411" s="99">
        <v>1817.8000489999999</v>
      </c>
      <c r="F4411" s="99">
        <v>1817.8000489999999</v>
      </c>
      <c r="G4411" s="99">
        <v>0</v>
      </c>
    </row>
    <row r="4412" spans="1:7" x14ac:dyDescent="0.2">
      <c r="A4412" s="100">
        <v>38526</v>
      </c>
      <c r="B4412" s="99">
        <v>1798.48999</v>
      </c>
      <c r="C4412" s="99">
        <v>1798.48999</v>
      </c>
      <c r="D4412" s="99">
        <v>1798.48999</v>
      </c>
      <c r="E4412" s="99">
        <v>1798.48999</v>
      </c>
      <c r="F4412" s="99">
        <v>1798.48999</v>
      </c>
      <c r="G4412" s="99">
        <v>0</v>
      </c>
    </row>
    <row r="4413" spans="1:7" x14ac:dyDescent="0.2">
      <c r="A4413" s="100">
        <v>38527</v>
      </c>
      <c r="B4413" s="99">
        <v>1784.7700199999999</v>
      </c>
      <c r="C4413" s="99">
        <v>1784.7700199999999</v>
      </c>
      <c r="D4413" s="99">
        <v>1784.7700199999999</v>
      </c>
      <c r="E4413" s="99">
        <v>1784.7700199999999</v>
      </c>
      <c r="F4413" s="99">
        <v>1784.7700199999999</v>
      </c>
      <c r="G4413" s="99">
        <v>0</v>
      </c>
    </row>
    <row r="4414" spans="1:7" x14ac:dyDescent="0.2">
      <c r="A4414" s="100">
        <v>38530</v>
      </c>
      <c r="B4414" s="99">
        <v>1783.4499510000001</v>
      </c>
      <c r="C4414" s="99">
        <v>1783.4499510000001</v>
      </c>
      <c r="D4414" s="99">
        <v>1783.4499510000001</v>
      </c>
      <c r="E4414" s="99">
        <v>1783.4499510000001</v>
      </c>
      <c r="F4414" s="99">
        <v>1783.4499510000001</v>
      </c>
      <c r="G4414" s="99">
        <v>0</v>
      </c>
    </row>
    <row r="4415" spans="1:7" x14ac:dyDescent="0.2">
      <c r="A4415" s="100">
        <v>38531</v>
      </c>
      <c r="B4415" s="99">
        <v>1800.0699460000001</v>
      </c>
      <c r="C4415" s="99">
        <v>1800.0699460000001</v>
      </c>
      <c r="D4415" s="99">
        <v>1800.0699460000001</v>
      </c>
      <c r="E4415" s="99">
        <v>1800.0699460000001</v>
      </c>
      <c r="F4415" s="99">
        <v>1800.0699460000001</v>
      </c>
      <c r="G4415" s="99">
        <v>0</v>
      </c>
    </row>
    <row r="4416" spans="1:7" x14ac:dyDescent="0.2">
      <c r="A4416" s="100">
        <v>38532</v>
      </c>
      <c r="B4416" s="99">
        <v>1797.7299800000001</v>
      </c>
      <c r="C4416" s="99">
        <v>1797.7299800000001</v>
      </c>
      <c r="D4416" s="99">
        <v>1797.7299800000001</v>
      </c>
      <c r="E4416" s="99">
        <v>1797.7299800000001</v>
      </c>
      <c r="F4416" s="99">
        <v>1797.7299800000001</v>
      </c>
      <c r="G4416" s="99">
        <v>0</v>
      </c>
    </row>
    <row r="4417" spans="1:7" x14ac:dyDescent="0.2">
      <c r="A4417" s="100">
        <v>38533</v>
      </c>
      <c r="B4417" s="99">
        <v>1784.98999</v>
      </c>
      <c r="C4417" s="99">
        <v>1784.98999</v>
      </c>
      <c r="D4417" s="99">
        <v>1784.98999</v>
      </c>
      <c r="E4417" s="99">
        <v>1784.98999</v>
      </c>
      <c r="F4417" s="99">
        <v>1784.98999</v>
      </c>
      <c r="G4417" s="99">
        <v>0</v>
      </c>
    </row>
    <row r="4418" spans="1:7" x14ac:dyDescent="0.2">
      <c r="A4418" s="100">
        <v>38534</v>
      </c>
      <c r="B4418" s="99">
        <v>1789.849976</v>
      </c>
      <c r="C4418" s="99">
        <v>1789.849976</v>
      </c>
      <c r="D4418" s="99">
        <v>1789.849976</v>
      </c>
      <c r="E4418" s="99">
        <v>1789.849976</v>
      </c>
      <c r="F4418" s="99">
        <v>1789.849976</v>
      </c>
      <c r="G4418" s="99">
        <v>0</v>
      </c>
    </row>
    <row r="4419" spans="1:7" x14ac:dyDescent="0.2">
      <c r="A4419" s="100">
        <v>38538</v>
      </c>
      <c r="B4419" s="99">
        <v>1805.6800539999999</v>
      </c>
      <c r="C4419" s="99">
        <v>1805.6800539999999</v>
      </c>
      <c r="D4419" s="99">
        <v>1805.6800539999999</v>
      </c>
      <c r="E4419" s="99">
        <v>1805.6800539999999</v>
      </c>
      <c r="F4419" s="99">
        <v>1805.6800539999999</v>
      </c>
      <c r="G4419" s="99">
        <v>0</v>
      </c>
    </row>
    <row r="4420" spans="1:7" x14ac:dyDescent="0.2">
      <c r="A4420" s="100">
        <v>38539</v>
      </c>
      <c r="B4420" s="99">
        <v>1791.0500489999999</v>
      </c>
      <c r="C4420" s="99">
        <v>1791.0500489999999</v>
      </c>
      <c r="D4420" s="99">
        <v>1791.0500489999999</v>
      </c>
      <c r="E4420" s="99">
        <v>1791.0500489999999</v>
      </c>
      <c r="F4420" s="99">
        <v>1791.0500489999999</v>
      </c>
      <c r="G4420" s="99">
        <v>0</v>
      </c>
    </row>
    <row r="4421" spans="1:7" x14ac:dyDescent="0.2">
      <c r="A4421" s="100">
        <v>38540</v>
      </c>
      <c r="B4421" s="99">
        <v>1795.5500489999999</v>
      </c>
      <c r="C4421" s="99">
        <v>1795.5500489999999</v>
      </c>
      <c r="D4421" s="99">
        <v>1795.5500489999999</v>
      </c>
      <c r="E4421" s="99">
        <v>1795.5500489999999</v>
      </c>
      <c r="F4421" s="99">
        <v>1795.5500489999999</v>
      </c>
      <c r="G4421" s="99">
        <v>0</v>
      </c>
    </row>
    <row r="4422" spans="1:7" x14ac:dyDescent="0.2">
      <c r="A4422" s="100">
        <v>38541</v>
      </c>
      <c r="B4422" s="99">
        <v>1816.5200199999999</v>
      </c>
      <c r="C4422" s="99">
        <v>1816.5200199999999</v>
      </c>
      <c r="D4422" s="99">
        <v>1816.5200199999999</v>
      </c>
      <c r="E4422" s="99">
        <v>1816.5200199999999</v>
      </c>
      <c r="F4422" s="99">
        <v>1816.5200199999999</v>
      </c>
      <c r="G4422" s="99">
        <v>0</v>
      </c>
    </row>
    <row r="4423" spans="1:7" x14ac:dyDescent="0.2">
      <c r="A4423" s="100">
        <v>38544</v>
      </c>
      <c r="B4423" s="99">
        <v>1827.910034</v>
      </c>
      <c r="C4423" s="99">
        <v>1827.910034</v>
      </c>
      <c r="D4423" s="99">
        <v>1827.910034</v>
      </c>
      <c r="E4423" s="99">
        <v>1827.910034</v>
      </c>
      <c r="F4423" s="99">
        <v>1827.910034</v>
      </c>
      <c r="G4423" s="99">
        <v>0</v>
      </c>
    </row>
    <row r="4424" spans="1:7" x14ac:dyDescent="0.2">
      <c r="A4424" s="100">
        <v>38545</v>
      </c>
      <c r="B4424" s="99">
        <v>1832.150024</v>
      </c>
      <c r="C4424" s="99">
        <v>1832.150024</v>
      </c>
      <c r="D4424" s="99">
        <v>1832.150024</v>
      </c>
      <c r="E4424" s="99">
        <v>1832.150024</v>
      </c>
      <c r="F4424" s="99">
        <v>1832.150024</v>
      </c>
      <c r="G4424" s="99">
        <v>0</v>
      </c>
    </row>
    <row r="4425" spans="1:7" x14ac:dyDescent="0.2">
      <c r="A4425" s="100">
        <v>38546</v>
      </c>
      <c r="B4425" s="99">
        <v>1833.9799800000001</v>
      </c>
      <c r="C4425" s="99">
        <v>1833.9799800000001</v>
      </c>
      <c r="D4425" s="99">
        <v>1833.9799800000001</v>
      </c>
      <c r="E4425" s="99">
        <v>1833.9799800000001</v>
      </c>
      <c r="F4425" s="99">
        <v>1833.9799800000001</v>
      </c>
      <c r="G4425" s="99">
        <v>0</v>
      </c>
    </row>
    <row r="4426" spans="1:7" x14ac:dyDescent="0.2">
      <c r="A4426" s="100">
        <v>38547</v>
      </c>
      <c r="B4426" s="99">
        <v>1838.8000489999999</v>
      </c>
      <c r="C4426" s="99">
        <v>1838.8000489999999</v>
      </c>
      <c r="D4426" s="99">
        <v>1838.8000489999999</v>
      </c>
      <c r="E4426" s="99">
        <v>1838.8000489999999</v>
      </c>
      <c r="F4426" s="99">
        <v>1838.8000489999999</v>
      </c>
      <c r="G4426" s="99">
        <v>0</v>
      </c>
    </row>
    <row r="4427" spans="1:7" x14ac:dyDescent="0.2">
      <c r="A4427" s="100">
        <v>38548</v>
      </c>
      <c r="B4427" s="99">
        <v>1840.9300539999999</v>
      </c>
      <c r="C4427" s="99">
        <v>1840.9300539999999</v>
      </c>
      <c r="D4427" s="99">
        <v>1840.9300539999999</v>
      </c>
      <c r="E4427" s="99">
        <v>1840.9300539999999</v>
      </c>
      <c r="F4427" s="99">
        <v>1840.9300539999999</v>
      </c>
      <c r="G4427" s="99">
        <v>0</v>
      </c>
    </row>
    <row r="4428" spans="1:7" x14ac:dyDescent="0.2">
      <c r="A4428" s="100">
        <v>38551</v>
      </c>
      <c r="B4428" s="99">
        <v>1830.75</v>
      </c>
      <c r="C4428" s="99">
        <v>1830.75</v>
      </c>
      <c r="D4428" s="99">
        <v>1830.75</v>
      </c>
      <c r="E4428" s="99">
        <v>1830.75</v>
      </c>
      <c r="F4428" s="99">
        <v>1830.75</v>
      </c>
      <c r="G4428" s="99">
        <v>0</v>
      </c>
    </row>
    <row r="4429" spans="1:7" x14ac:dyDescent="0.2">
      <c r="A4429" s="100">
        <v>38552</v>
      </c>
      <c r="B4429" s="99">
        <v>1843.0699460000001</v>
      </c>
      <c r="C4429" s="99">
        <v>1843.0699460000001</v>
      </c>
      <c r="D4429" s="99">
        <v>1843.0699460000001</v>
      </c>
      <c r="E4429" s="99">
        <v>1843.0699460000001</v>
      </c>
      <c r="F4429" s="99">
        <v>1843.0699460000001</v>
      </c>
      <c r="G4429" s="99">
        <v>0</v>
      </c>
    </row>
    <row r="4430" spans="1:7" x14ac:dyDescent="0.2">
      <c r="A4430" s="100">
        <v>38553</v>
      </c>
      <c r="B4430" s="99">
        <v>1852.0200199999999</v>
      </c>
      <c r="C4430" s="99">
        <v>1852.0200199999999</v>
      </c>
      <c r="D4430" s="99">
        <v>1852.0200199999999</v>
      </c>
      <c r="E4430" s="99">
        <v>1852.0200199999999</v>
      </c>
      <c r="F4430" s="99">
        <v>1852.0200199999999</v>
      </c>
      <c r="G4430" s="99">
        <v>0</v>
      </c>
    </row>
    <row r="4431" spans="1:7" x14ac:dyDescent="0.2">
      <c r="A4431" s="100">
        <v>38554</v>
      </c>
      <c r="B4431" s="99">
        <v>1839.8000489999999</v>
      </c>
      <c r="C4431" s="99">
        <v>1839.8000489999999</v>
      </c>
      <c r="D4431" s="99">
        <v>1839.8000489999999</v>
      </c>
      <c r="E4431" s="99">
        <v>1839.8000489999999</v>
      </c>
      <c r="F4431" s="99">
        <v>1839.8000489999999</v>
      </c>
      <c r="G4431" s="99">
        <v>0</v>
      </c>
    </row>
    <row r="4432" spans="1:7" x14ac:dyDescent="0.2">
      <c r="A4432" s="100">
        <v>38555</v>
      </c>
      <c r="B4432" s="99">
        <v>1849.8100589999999</v>
      </c>
      <c r="C4432" s="99">
        <v>1849.8100589999999</v>
      </c>
      <c r="D4432" s="99">
        <v>1849.8100589999999</v>
      </c>
      <c r="E4432" s="99">
        <v>1849.8100589999999</v>
      </c>
      <c r="F4432" s="99">
        <v>1849.8100589999999</v>
      </c>
      <c r="G4432" s="99">
        <v>0</v>
      </c>
    </row>
    <row r="4433" spans="1:7" x14ac:dyDescent="0.2">
      <c r="A4433" s="100">
        <v>38558</v>
      </c>
      <c r="B4433" s="99">
        <v>1842.849976</v>
      </c>
      <c r="C4433" s="99">
        <v>1842.849976</v>
      </c>
      <c r="D4433" s="99">
        <v>1842.849976</v>
      </c>
      <c r="E4433" s="99">
        <v>1842.849976</v>
      </c>
      <c r="F4433" s="99">
        <v>1842.849976</v>
      </c>
      <c r="G4433" s="99">
        <v>0</v>
      </c>
    </row>
    <row r="4434" spans="1:7" x14ac:dyDescent="0.2">
      <c r="A4434" s="100">
        <v>38559</v>
      </c>
      <c r="B4434" s="99">
        <v>1846.040039</v>
      </c>
      <c r="C4434" s="99">
        <v>1846.040039</v>
      </c>
      <c r="D4434" s="99">
        <v>1846.040039</v>
      </c>
      <c r="E4434" s="99">
        <v>1846.040039</v>
      </c>
      <c r="F4434" s="99">
        <v>1846.040039</v>
      </c>
      <c r="G4434" s="99">
        <v>0</v>
      </c>
    </row>
    <row r="4435" spans="1:7" x14ac:dyDescent="0.2">
      <c r="A4435" s="100">
        <v>38560</v>
      </c>
      <c r="B4435" s="99">
        <v>1854.719971</v>
      </c>
      <c r="C4435" s="99">
        <v>1854.719971</v>
      </c>
      <c r="D4435" s="99">
        <v>1854.719971</v>
      </c>
      <c r="E4435" s="99">
        <v>1854.719971</v>
      </c>
      <c r="F4435" s="99">
        <v>1854.719971</v>
      </c>
      <c r="G4435" s="99">
        <v>0</v>
      </c>
    </row>
    <row r="4436" spans="1:7" x14ac:dyDescent="0.2">
      <c r="A4436" s="100">
        <v>38561</v>
      </c>
      <c r="B4436" s="99">
        <v>1865.6400149999999</v>
      </c>
      <c r="C4436" s="99">
        <v>1865.6400149999999</v>
      </c>
      <c r="D4436" s="99">
        <v>1865.6400149999999</v>
      </c>
      <c r="E4436" s="99">
        <v>1865.6400149999999</v>
      </c>
      <c r="F4436" s="99">
        <v>1865.6400149999999</v>
      </c>
      <c r="G4436" s="99">
        <v>0</v>
      </c>
    </row>
    <row r="4437" spans="1:7" x14ac:dyDescent="0.2">
      <c r="A4437" s="100">
        <v>38562</v>
      </c>
      <c r="B4437" s="99">
        <v>1851.369995</v>
      </c>
      <c r="C4437" s="99">
        <v>1851.369995</v>
      </c>
      <c r="D4437" s="99">
        <v>1851.369995</v>
      </c>
      <c r="E4437" s="99">
        <v>1851.369995</v>
      </c>
      <c r="F4437" s="99">
        <v>1851.369995</v>
      </c>
      <c r="G4437" s="99">
        <v>0</v>
      </c>
    </row>
    <row r="4438" spans="1:7" x14ac:dyDescent="0.2">
      <c r="A4438" s="100">
        <v>38565</v>
      </c>
      <c r="B4438" s="99">
        <v>1853.130005</v>
      </c>
      <c r="C4438" s="99">
        <v>1853.130005</v>
      </c>
      <c r="D4438" s="99">
        <v>1853.130005</v>
      </c>
      <c r="E4438" s="99">
        <v>1853.130005</v>
      </c>
      <c r="F4438" s="99">
        <v>1853.130005</v>
      </c>
      <c r="G4438" s="99">
        <v>0</v>
      </c>
    </row>
    <row r="4439" spans="1:7" x14ac:dyDescent="0.2">
      <c r="A4439" s="100">
        <v>38566</v>
      </c>
      <c r="B4439" s="99">
        <v>1866.280029</v>
      </c>
      <c r="C4439" s="99">
        <v>1866.280029</v>
      </c>
      <c r="D4439" s="99">
        <v>1866.280029</v>
      </c>
      <c r="E4439" s="99">
        <v>1866.280029</v>
      </c>
      <c r="F4439" s="99">
        <v>1866.280029</v>
      </c>
      <c r="G4439" s="99">
        <v>0</v>
      </c>
    </row>
    <row r="4440" spans="1:7" x14ac:dyDescent="0.2">
      <c r="A4440" s="100">
        <v>38567</v>
      </c>
      <c r="B4440" s="99">
        <v>1868.0600589999999</v>
      </c>
      <c r="C4440" s="99">
        <v>1868.0600589999999</v>
      </c>
      <c r="D4440" s="99">
        <v>1868.0600589999999</v>
      </c>
      <c r="E4440" s="99">
        <v>1868.0600589999999</v>
      </c>
      <c r="F4440" s="99">
        <v>1868.0600589999999</v>
      </c>
      <c r="G4440" s="99">
        <v>0</v>
      </c>
    </row>
    <row r="4441" spans="1:7" x14ac:dyDescent="0.2">
      <c r="A4441" s="100">
        <v>38568</v>
      </c>
      <c r="B4441" s="99">
        <v>1854.3000489999999</v>
      </c>
      <c r="C4441" s="99">
        <v>1854.3000489999999</v>
      </c>
      <c r="D4441" s="99">
        <v>1854.3000489999999</v>
      </c>
      <c r="E4441" s="99">
        <v>1854.3000489999999</v>
      </c>
      <c r="F4441" s="99">
        <v>1854.3000489999999</v>
      </c>
      <c r="G4441" s="99">
        <v>0</v>
      </c>
    </row>
    <row r="4442" spans="1:7" x14ac:dyDescent="0.2">
      <c r="A4442" s="100">
        <v>38569</v>
      </c>
      <c r="B4442" s="99">
        <v>1840.1899410000001</v>
      </c>
      <c r="C4442" s="99">
        <v>1840.1899410000001</v>
      </c>
      <c r="D4442" s="99">
        <v>1840.1899410000001</v>
      </c>
      <c r="E4442" s="99">
        <v>1840.1899410000001</v>
      </c>
      <c r="F4442" s="99">
        <v>1840.1899410000001</v>
      </c>
      <c r="G4442" s="99">
        <v>0</v>
      </c>
    </row>
    <row r="4443" spans="1:7" x14ac:dyDescent="0.2">
      <c r="A4443" s="100">
        <v>38572</v>
      </c>
      <c r="B4443" s="99">
        <v>1835.369995</v>
      </c>
      <c r="C4443" s="99">
        <v>1835.369995</v>
      </c>
      <c r="D4443" s="99">
        <v>1835.369995</v>
      </c>
      <c r="E4443" s="99">
        <v>1835.369995</v>
      </c>
      <c r="F4443" s="99">
        <v>1835.369995</v>
      </c>
      <c r="G4443" s="99">
        <v>0</v>
      </c>
    </row>
    <row r="4444" spans="1:7" x14ac:dyDescent="0.2">
      <c r="A4444" s="100">
        <v>38573</v>
      </c>
      <c r="B4444" s="99">
        <v>1847.76001</v>
      </c>
      <c r="C4444" s="99">
        <v>1847.76001</v>
      </c>
      <c r="D4444" s="99">
        <v>1847.76001</v>
      </c>
      <c r="E4444" s="99">
        <v>1847.76001</v>
      </c>
      <c r="F4444" s="99">
        <v>1847.76001</v>
      </c>
      <c r="G4444" s="99">
        <v>0</v>
      </c>
    </row>
    <row r="4445" spans="1:7" x14ac:dyDescent="0.2">
      <c r="A4445" s="100">
        <v>38574</v>
      </c>
      <c r="B4445" s="99">
        <v>1845.160034</v>
      </c>
      <c r="C4445" s="99">
        <v>1845.160034</v>
      </c>
      <c r="D4445" s="99">
        <v>1845.160034</v>
      </c>
      <c r="E4445" s="99">
        <v>1845.160034</v>
      </c>
      <c r="F4445" s="99">
        <v>1845.160034</v>
      </c>
      <c r="G4445" s="99">
        <v>0</v>
      </c>
    </row>
    <row r="4446" spans="1:7" x14ac:dyDescent="0.2">
      <c r="A4446" s="100">
        <v>38575</v>
      </c>
      <c r="B4446" s="99">
        <v>1858.4300539999999</v>
      </c>
      <c r="C4446" s="99">
        <v>1858.4300539999999</v>
      </c>
      <c r="D4446" s="99">
        <v>1858.4300539999999</v>
      </c>
      <c r="E4446" s="99">
        <v>1858.4300539999999</v>
      </c>
      <c r="F4446" s="99">
        <v>1858.4300539999999</v>
      </c>
      <c r="G4446" s="99">
        <v>0</v>
      </c>
    </row>
    <row r="4447" spans="1:7" x14ac:dyDescent="0.2">
      <c r="A4447" s="100">
        <v>38576</v>
      </c>
      <c r="B4447" s="99">
        <v>1847.3100589999999</v>
      </c>
      <c r="C4447" s="99">
        <v>1847.3100589999999</v>
      </c>
      <c r="D4447" s="99">
        <v>1847.3100589999999</v>
      </c>
      <c r="E4447" s="99">
        <v>1847.3100589999999</v>
      </c>
      <c r="F4447" s="99">
        <v>1847.3100589999999</v>
      </c>
      <c r="G4447" s="99">
        <v>0</v>
      </c>
    </row>
    <row r="4448" spans="1:7" x14ac:dyDescent="0.2">
      <c r="A4448" s="100">
        <v>38579</v>
      </c>
      <c r="B4448" s="99">
        <v>1852.780029</v>
      </c>
      <c r="C4448" s="99">
        <v>1852.780029</v>
      </c>
      <c r="D4448" s="99">
        <v>1852.780029</v>
      </c>
      <c r="E4448" s="99">
        <v>1852.780029</v>
      </c>
      <c r="F4448" s="99">
        <v>1852.780029</v>
      </c>
      <c r="G4448" s="99">
        <v>0</v>
      </c>
    </row>
    <row r="4449" spans="1:7" x14ac:dyDescent="0.2">
      <c r="A4449" s="100">
        <v>38580</v>
      </c>
      <c r="B4449" s="99">
        <v>1830.98999</v>
      </c>
      <c r="C4449" s="99">
        <v>1830.98999</v>
      </c>
      <c r="D4449" s="99">
        <v>1830.98999</v>
      </c>
      <c r="E4449" s="99">
        <v>1830.98999</v>
      </c>
      <c r="F4449" s="99">
        <v>1830.98999</v>
      </c>
      <c r="G4449" s="99">
        <v>0</v>
      </c>
    </row>
    <row r="4450" spans="1:7" x14ac:dyDescent="0.2">
      <c r="A4450" s="100">
        <v>38581</v>
      </c>
      <c r="B4450" s="99">
        <v>1832.8199460000001</v>
      </c>
      <c r="C4450" s="99">
        <v>1832.8199460000001</v>
      </c>
      <c r="D4450" s="99">
        <v>1832.8199460000001</v>
      </c>
      <c r="E4450" s="99">
        <v>1832.8199460000001</v>
      </c>
      <c r="F4450" s="99">
        <v>1832.8199460000001</v>
      </c>
      <c r="G4450" s="99">
        <v>0</v>
      </c>
    </row>
    <row r="4451" spans="1:7" x14ac:dyDescent="0.2">
      <c r="A4451" s="100">
        <v>38582</v>
      </c>
      <c r="B4451" s="99">
        <v>1831.089966</v>
      </c>
      <c r="C4451" s="99">
        <v>1831.089966</v>
      </c>
      <c r="D4451" s="99">
        <v>1831.089966</v>
      </c>
      <c r="E4451" s="99">
        <v>1831.089966</v>
      </c>
      <c r="F4451" s="99">
        <v>1831.089966</v>
      </c>
      <c r="G4451" s="99">
        <v>0</v>
      </c>
    </row>
    <row r="4452" spans="1:7" x14ac:dyDescent="0.2">
      <c r="A4452" s="100">
        <v>38583</v>
      </c>
      <c r="B4452" s="99">
        <v>1832.290039</v>
      </c>
      <c r="C4452" s="99">
        <v>1832.290039</v>
      </c>
      <c r="D4452" s="99">
        <v>1832.290039</v>
      </c>
      <c r="E4452" s="99">
        <v>1832.290039</v>
      </c>
      <c r="F4452" s="99">
        <v>1832.290039</v>
      </c>
      <c r="G4452" s="99">
        <v>0</v>
      </c>
    </row>
    <row r="4453" spans="1:7" x14ac:dyDescent="0.2">
      <c r="A4453" s="100">
        <v>38586</v>
      </c>
      <c r="B4453" s="99">
        <v>1835.3199460000001</v>
      </c>
      <c r="C4453" s="99">
        <v>1835.3199460000001</v>
      </c>
      <c r="D4453" s="99">
        <v>1835.3199460000001</v>
      </c>
      <c r="E4453" s="99">
        <v>1835.3199460000001</v>
      </c>
      <c r="F4453" s="99">
        <v>1835.3199460000001</v>
      </c>
      <c r="G4453" s="99">
        <v>0</v>
      </c>
    </row>
    <row r="4454" spans="1:7" x14ac:dyDescent="0.2">
      <c r="A4454" s="100">
        <v>38587</v>
      </c>
      <c r="B4454" s="99">
        <v>1829.1099850000001</v>
      </c>
      <c r="C4454" s="99">
        <v>1829.1099850000001</v>
      </c>
      <c r="D4454" s="99">
        <v>1829.1099850000001</v>
      </c>
      <c r="E4454" s="99">
        <v>1829.1099850000001</v>
      </c>
      <c r="F4454" s="99">
        <v>1829.1099850000001</v>
      </c>
      <c r="G4454" s="99">
        <v>0</v>
      </c>
    </row>
    <row r="4455" spans="1:7" x14ac:dyDescent="0.2">
      <c r="A4455" s="100">
        <v>38588</v>
      </c>
      <c r="B4455" s="99">
        <v>1817.219971</v>
      </c>
      <c r="C4455" s="99">
        <v>1817.219971</v>
      </c>
      <c r="D4455" s="99">
        <v>1817.219971</v>
      </c>
      <c r="E4455" s="99">
        <v>1817.219971</v>
      </c>
      <c r="F4455" s="99">
        <v>1817.219971</v>
      </c>
      <c r="G4455" s="99">
        <v>0</v>
      </c>
    </row>
    <row r="4456" spans="1:7" x14ac:dyDescent="0.2">
      <c r="A4456" s="100">
        <v>38589</v>
      </c>
      <c r="B4456" s="99">
        <v>1821.459961</v>
      </c>
      <c r="C4456" s="99">
        <v>1821.459961</v>
      </c>
      <c r="D4456" s="99">
        <v>1821.459961</v>
      </c>
      <c r="E4456" s="99">
        <v>1821.459961</v>
      </c>
      <c r="F4456" s="99">
        <v>1821.459961</v>
      </c>
      <c r="G4456" s="99">
        <v>0</v>
      </c>
    </row>
    <row r="4457" spans="1:7" x14ac:dyDescent="0.2">
      <c r="A4457" s="100">
        <v>38590</v>
      </c>
      <c r="B4457" s="99">
        <v>1810.5200199999999</v>
      </c>
      <c r="C4457" s="99">
        <v>1810.5200199999999</v>
      </c>
      <c r="D4457" s="99">
        <v>1810.5200199999999</v>
      </c>
      <c r="E4457" s="99">
        <v>1810.5200199999999</v>
      </c>
      <c r="F4457" s="99">
        <v>1810.5200199999999</v>
      </c>
      <c r="G4457" s="99">
        <v>0</v>
      </c>
    </row>
    <row r="4458" spans="1:7" x14ac:dyDescent="0.2">
      <c r="A4458" s="100">
        <v>38593</v>
      </c>
      <c r="B4458" s="99">
        <v>1821.5600589999999</v>
      </c>
      <c r="C4458" s="99">
        <v>1821.5600589999999</v>
      </c>
      <c r="D4458" s="99">
        <v>1821.5600589999999</v>
      </c>
      <c r="E4458" s="99">
        <v>1821.5600589999999</v>
      </c>
      <c r="F4458" s="99">
        <v>1821.5600589999999</v>
      </c>
      <c r="G4458" s="99">
        <v>0</v>
      </c>
    </row>
    <row r="4459" spans="1:7" x14ac:dyDescent="0.2">
      <c r="A4459" s="100">
        <v>38594</v>
      </c>
      <c r="B4459" s="99">
        <v>1815.969971</v>
      </c>
      <c r="C4459" s="99">
        <v>1815.969971</v>
      </c>
      <c r="D4459" s="99">
        <v>1815.969971</v>
      </c>
      <c r="E4459" s="99">
        <v>1815.969971</v>
      </c>
      <c r="F4459" s="99">
        <v>1815.969971</v>
      </c>
      <c r="G4459" s="99">
        <v>0</v>
      </c>
    </row>
    <row r="4460" spans="1:7" x14ac:dyDescent="0.2">
      <c r="A4460" s="100">
        <v>38595</v>
      </c>
      <c r="B4460" s="99">
        <v>1834.4799800000001</v>
      </c>
      <c r="C4460" s="99">
        <v>1834.4799800000001</v>
      </c>
      <c r="D4460" s="99">
        <v>1834.4799800000001</v>
      </c>
      <c r="E4460" s="99">
        <v>1834.4799800000001</v>
      </c>
      <c r="F4460" s="99">
        <v>1834.4799800000001</v>
      </c>
      <c r="G4460" s="99">
        <v>0</v>
      </c>
    </row>
    <row r="4461" spans="1:7" x14ac:dyDescent="0.2">
      <c r="A4461" s="100">
        <v>38596</v>
      </c>
      <c r="B4461" s="99">
        <v>1836.369995</v>
      </c>
      <c r="C4461" s="99">
        <v>1836.369995</v>
      </c>
      <c r="D4461" s="99">
        <v>1836.369995</v>
      </c>
      <c r="E4461" s="99">
        <v>1836.369995</v>
      </c>
      <c r="F4461" s="99">
        <v>1836.369995</v>
      </c>
      <c r="G4461" s="99">
        <v>0</v>
      </c>
    </row>
    <row r="4462" spans="1:7" x14ac:dyDescent="0.2">
      <c r="A4462" s="100">
        <v>38597</v>
      </c>
      <c r="B4462" s="99">
        <v>1831.0600589999999</v>
      </c>
      <c r="C4462" s="99">
        <v>1831.0600589999999</v>
      </c>
      <c r="D4462" s="99">
        <v>1831.0600589999999</v>
      </c>
      <c r="E4462" s="99">
        <v>1831.0600589999999</v>
      </c>
      <c r="F4462" s="99">
        <v>1831.0600589999999</v>
      </c>
      <c r="G4462" s="99">
        <v>0</v>
      </c>
    </row>
    <row r="4463" spans="1:7" x14ac:dyDescent="0.2">
      <c r="A4463" s="100">
        <v>38601</v>
      </c>
      <c r="B4463" s="99">
        <v>1854.2299800000001</v>
      </c>
      <c r="C4463" s="99">
        <v>1854.2299800000001</v>
      </c>
      <c r="D4463" s="99">
        <v>1854.2299800000001</v>
      </c>
      <c r="E4463" s="99">
        <v>1854.2299800000001</v>
      </c>
      <c r="F4463" s="99">
        <v>1854.2299800000001</v>
      </c>
      <c r="G4463" s="99">
        <v>0</v>
      </c>
    </row>
    <row r="4464" spans="1:7" x14ac:dyDescent="0.2">
      <c r="A4464" s="100">
        <v>38602</v>
      </c>
      <c r="B4464" s="99">
        <v>1859</v>
      </c>
      <c r="C4464" s="99">
        <v>1859</v>
      </c>
      <c r="D4464" s="99">
        <v>1859</v>
      </c>
      <c r="E4464" s="99">
        <v>1859</v>
      </c>
      <c r="F4464" s="99">
        <v>1859</v>
      </c>
      <c r="G4464" s="99">
        <v>0</v>
      </c>
    </row>
    <row r="4465" spans="1:7" x14ac:dyDescent="0.2">
      <c r="A4465" s="100">
        <v>38603</v>
      </c>
      <c r="B4465" s="99">
        <v>1852</v>
      </c>
      <c r="C4465" s="99">
        <v>1852</v>
      </c>
      <c r="D4465" s="99">
        <v>1852</v>
      </c>
      <c r="E4465" s="99">
        <v>1852</v>
      </c>
      <c r="F4465" s="99">
        <v>1852</v>
      </c>
      <c r="G4465" s="99">
        <v>0</v>
      </c>
    </row>
    <row r="4466" spans="1:7" x14ac:dyDescent="0.2">
      <c r="A4466" s="100">
        <v>38604</v>
      </c>
      <c r="B4466" s="99">
        <v>1866.73999</v>
      </c>
      <c r="C4466" s="99">
        <v>1866.73999</v>
      </c>
      <c r="D4466" s="99">
        <v>1866.73999</v>
      </c>
      <c r="E4466" s="99">
        <v>1866.73999</v>
      </c>
      <c r="F4466" s="99">
        <v>1866.73999</v>
      </c>
      <c r="G4466" s="99">
        <v>0</v>
      </c>
    </row>
    <row r="4467" spans="1:7" x14ac:dyDescent="0.2">
      <c r="A4467" s="100">
        <v>38607</v>
      </c>
      <c r="B4467" s="99">
        <v>1865.4499510000001</v>
      </c>
      <c r="C4467" s="99">
        <v>1865.4499510000001</v>
      </c>
      <c r="D4467" s="99">
        <v>1865.4499510000001</v>
      </c>
      <c r="E4467" s="99">
        <v>1865.4499510000001</v>
      </c>
      <c r="F4467" s="99">
        <v>1865.4499510000001</v>
      </c>
      <c r="G4467" s="99">
        <v>0</v>
      </c>
    </row>
    <row r="4468" spans="1:7" x14ac:dyDescent="0.2">
      <c r="A4468" s="100">
        <v>38608</v>
      </c>
      <c r="B4468" s="99">
        <v>1851.869995</v>
      </c>
      <c r="C4468" s="99">
        <v>1851.869995</v>
      </c>
      <c r="D4468" s="99">
        <v>1851.869995</v>
      </c>
      <c r="E4468" s="99">
        <v>1851.869995</v>
      </c>
      <c r="F4468" s="99">
        <v>1851.869995</v>
      </c>
      <c r="G4468" s="99">
        <v>0</v>
      </c>
    </row>
    <row r="4469" spans="1:7" x14ac:dyDescent="0.2">
      <c r="A4469" s="100">
        <v>38609</v>
      </c>
      <c r="B4469" s="99">
        <v>1845.839966</v>
      </c>
      <c r="C4469" s="99">
        <v>1845.839966</v>
      </c>
      <c r="D4469" s="99">
        <v>1845.839966</v>
      </c>
      <c r="E4469" s="99">
        <v>1845.839966</v>
      </c>
      <c r="F4469" s="99">
        <v>1845.839966</v>
      </c>
      <c r="G4469" s="99">
        <v>0</v>
      </c>
    </row>
    <row r="4470" spans="1:7" x14ac:dyDescent="0.2">
      <c r="A4470" s="100">
        <v>38610</v>
      </c>
      <c r="B4470" s="99">
        <v>1846.76001</v>
      </c>
      <c r="C4470" s="99">
        <v>1846.76001</v>
      </c>
      <c r="D4470" s="99">
        <v>1846.76001</v>
      </c>
      <c r="E4470" s="99">
        <v>1846.76001</v>
      </c>
      <c r="F4470" s="99">
        <v>1846.76001</v>
      </c>
      <c r="G4470" s="99">
        <v>0</v>
      </c>
    </row>
    <row r="4471" spans="1:7" x14ac:dyDescent="0.2">
      <c r="A4471" s="100">
        <v>38611</v>
      </c>
      <c r="B4471" s="99">
        <v>1862.1099850000001</v>
      </c>
      <c r="C4471" s="99">
        <v>1862.1099850000001</v>
      </c>
      <c r="D4471" s="99">
        <v>1862.1099850000001</v>
      </c>
      <c r="E4471" s="99">
        <v>1862.1099850000001</v>
      </c>
      <c r="F4471" s="99">
        <v>1862.1099850000001</v>
      </c>
      <c r="G4471" s="99">
        <v>0</v>
      </c>
    </row>
    <row r="4472" spans="1:7" x14ac:dyDescent="0.2">
      <c r="A4472" s="100">
        <v>38614</v>
      </c>
      <c r="B4472" s="99">
        <v>1851.73999</v>
      </c>
      <c r="C4472" s="99">
        <v>1851.73999</v>
      </c>
      <c r="D4472" s="99">
        <v>1851.73999</v>
      </c>
      <c r="E4472" s="99">
        <v>1851.73999</v>
      </c>
      <c r="F4472" s="99">
        <v>1851.73999</v>
      </c>
      <c r="G4472" s="99">
        <v>0</v>
      </c>
    </row>
    <row r="4473" spans="1:7" x14ac:dyDescent="0.2">
      <c r="A4473" s="100">
        <v>38615</v>
      </c>
      <c r="B4473" s="99">
        <v>1837.1999510000001</v>
      </c>
      <c r="C4473" s="99">
        <v>1837.1999510000001</v>
      </c>
      <c r="D4473" s="99">
        <v>1837.1999510000001</v>
      </c>
      <c r="E4473" s="99">
        <v>1837.1999510000001</v>
      </c>
      <c r="F4473" s="99">
        <v>1837.1999510000001</v>
      </c>
      <c r="G4473" s="99">
        <v>0</v>
      </c>
    </row>
    <row r="4474" spans="1:7" x14ac:dyDescent="0.2">
      <c r="A4474" s="100">
        <v>38616</v>
      </c>
      <c r="B4474" s="99">
        <v>1820.48999</v>
      </c>
      <c r="C4474" s="99">
        <v>1820.48999</v>
      </c>
      <c r="D4474" s="99">
        <v>1820.48999</v>
      </c>
      <c r="E4474" s="99">
        <v>1820.48999</v>
      </c>
      <c r="F4474" s="99">
        <v>1820.48999</v>
      </c>
      <c r="G4474" s="99">
        <v>0</v>
      </c>
    </row>
    <row r="4475" spans="1:7" x14ac:dyDescent="0.2">
      <c r="A4475" s="100">
        <v>38617</v>
      </c>
      <c r="B4475" s="99">
        <v>1827.540039</v>
      </c>
      <c r="C4475" s="99">
        <v>1827.540039</v>
      </c>
      <c r="D4475" s="99">
        <v>1827.540039</v>
      </c>
      <c r="E4475" s="99">
        <v>1827.540039</v>
      </c>
      <c r="F4475" s="99">
        <v>1827.540039</v>
      </c>
      <c r="G4475" s="99">
        <v>0</v>
      </c>
    </row>
    <row r="4476" spans="1:7" x14ac:dyDescent="0.2">
      <c r="A4476" s="100">
        <v>38618</v>
      </c>
      <c r="B4476" s="99">
        <v>1828.540039</v>
      </c>
      <c r="C4476" s="99">
        <v>1828.540039</v>
      </c>
      <c r="D4476" s="99">
        <v>1828.540039</v>
      </c>
      <c r="E4476" s="99">
        <v>1828.540039</v>
      </c>
      <c r="F4476" s="99">
        <v>1828.540039</v>
      </c>
      <c r="G4476" s="99">
        <v>0</v>
      </c>
    </row>
    <row r="4477" spans="1:7" x14ac:dyDescent="0.2">
      <c r="A4477" s="100">
        <v>38621</v>
      </c>
      <c r="B4477" s="99">
        <v>1829.0500489999999</v>
      </c>
      <c r="C4477" s="99">
        <v>1829.0500489999999</v>
      </c>
      <c r="D4477" s="99">
        <v>1829.0500489999999</v>
      </c>
      <c r="E4477" s="99">
        <v>1829.0500489999999</v>
      </c>
      <c r="F4477" s="99">
        <v>1829.0500489999999</v>
      </c>
      <c r="G4477" s="99">
        <v>0</v>
      </c>
    </row>
    <row r="4478" spans="1:7" x14ac:dyDescent="0.2">
      <c r="A4478" s="100">
        <v>38622</v>
      </c>
      <c r="B4478" s="99">
        <v>1829.130005</v>
      </c>
      <c r="C4478" s="99">
        <v>1829.130005</v>
      </c>
      <c r="D4478" s="99">
        <v>1829.130005</v>
      </c>
      <c r="E4478" s="99">
        <v>1829.130005</v>
      </c>
      <c r="F4478" s="99">
        <v>1829.130005</v>
      </c>
      <c r="G4478" s="99">
        <v>0</v>
      </c>
    </row>
    <row r="4479" spans="1:7" x14ac:dyDescent="0.2">
      <c r="A4479" s="100">
        <v>38623</v>
      </c>
      <c r="B4479" s="99">
        <v>1831.3199460000001</v>
      </c>
      <c r="C4479" s="99">
        <v>1831.3199460000001</v>
      </c>
      <c r="D4479" s="99">
        <v>1831.3199460000001</v>
      </c>
      <c r="E4479" s="99">
        <v>1831.3199460000001</v>
      </c>
      <c r="F4479" s="99">
        <v>1831.3199460000001</v>
      </c>
      <c r="G4479" s="99">
        <v>0</v>
      </c>
    </row>
    <row r="4480" spans="1:7" x14ac:dyDescent="0.2">
      <c r="A4480" s="100">
        <v>38624</v>
      </c>
      <c r="B4480" s="99">
        <v>1847.619995</v>
      </c>
      <c r="C4480" s="99">
        <v>1847.619995</v>
      </c>
      <c r="D4480" s="99">
        <v>1847.619995</v>
      </c>
      <c r="E4480" s="99">
        <v>1847.619995</v>
      </c>
      <c r="F4480" s="99">
        <v>1847.619995</v>
      </c>
      <c r="G4480" s="99">
        <v>0</v>
      </c>
    </row>
    <row r="4481" spans="1:7" x14ac:dyDescent="0.2">
      <c r="A4481" s="100">
        <v>38625</v>
      </c>
      <c r="B4481" s="99">
        <v>1849.329956</v>
      </c>
      <c r="C4481" s="99">
        <v>1849.329956</v>
      </c>
      <c r="D4481" s="99">
        <v>1849.329956</v>
      </c>
      <c r="E4481" s="99">
        <v>1849.329956</v>
      </c>
      <c r="F4481" s="99">
        <v>1849.329956</v>
      </c>
      <c r="G4481" s="99">
        <v>0</v>
      </c>
    </row>
    <row r="4482" spans="1:7" x14ac:dyDescent="0.2">
      <c r="A4482" s="100">
        <v>38628</v>
      </c>
      <c r="B4482" s="99">
        <v>1846.170044</v>
      </c>
      <c r="C4482" s="99">
        <v>1846.170044</v>
      </c>
      <c r="D4482" s="99">
        <v>1846.170044</v>
      </c>
      <c r="E4482" s="99">
        <v>1846.170044</v>
      </c>
      <c r="F4482" s="99">
        <v>1846.170044</v>
      </c>
      <c r="G4482" s="99">
        <v>0</v>
      </c>
    </row>
    <row r="4483" spans="1:7" x14ac:dyDescent="0.2">
      <c r="A4483" s="100">
        <v>38629</v>
      </c>
      <c r="B4483" s="99">
        <v>1827.959961</v>
      </c>
      <c r="C4483" s="99">
        <v>1827.959961</v>
      </c>
      <c r="D4483" s="99">
        <v>1827.959961</v>
      </c>
      <c r="E4483" s="99">
        <v>1827.959961</v>
      </c>
      <c r="F4483" s="99">
        <v>1827.959961</v>
      </c>
      <c r="G4483" s="99">
        <v>0</v>
      </c>
    </row>
    <row r="4484" spans="1:7" x14ac:dyDescent="0.2">
      <c r="A4484" s="100">
        <v>38630</v>
      </c>
      <c r="B4484" s="99">
        <v>1801.400024</v>
      </c>
      <c r="C4484" s="99">
        <v>1801.400024</v>
      </c>
      <c r="D4484" s="99">
        <v>1801.400024</v>
      </c>
      <c r="E4484" s="99">
        <v>1801.400024</v>
      </c>
      <c r="F4484" s="99">
        <v>1801.400024</v>
      </c>
      <c r="G4484" s="99">
        <v>0</v>
      </c>
    </row>
    <row r="4485" spans="1:7" x14ac:dyDescent="0.2">
      <c r="A4485" s="100">
        <v>38631</v>
      </c>
      <c r="B4485" s="99">
        <v>1794.040039</v>
      </c>
      <c r="C4485" s="99">
        <v>1794.040039</v>
      </c>
      <c r="D4485" s="99">
        <v>1794.040039</v>
      </c>
      <c r="E4485" s="99">
        <v>1794.040039</v>
      </c>
      <c r="F4485" s="99">
        <v>1794.040039</v>
      </c>
      <c r="G4485" s="99">
        <v>0</v>
      </c>
    </row>
    <row r="4486" spans="1:7" x14ac:dyDescent="0.2">
      <c r="A4486" s="100">
        <v>38632</v>
      </c>
      <c r="B4486" s="99">
        <v>1800.709961</v>
      </c>
      <c r="C4486" s="99">
        <v>1800.709961</v>
      </c>
      <c r="D4486" s="99">
        <v>1800.709961</v>
      </c>
      <c r="E4486" s="99">
        <v>1800.709961</v>
      </c>
      <c r="F4486" s="99">
        <v>1800.709961</v>
      </c>
      <c r="G4486" s="99">
        <v>0</v>
      </c>
    </row>
    <row r="4487" spans="1:7" x14ac:dyDescent="0.2">
      <c r="A4487" s="100">
        <v>38635</v>
      </c>
      <c r="B4487" s="99">
        <v>1787.8000489999999</v>
      </c>
      <c r="C4487" s="99">
        <v>1787.8000489999999</v>
      </c>
      <c r="D4487" s="99">
        <v>1787.8000489999999</v>
      </c>
      <c r="E4487" s="99">
        <v>1787.8000489999999</v>
      </c>
      <c r="F4487" s="99">
        <v>1787.8000489999999</v>
      </c>
      <c r="G4487" s="99">
        <v>0</v>
      </c>
    </row>
    <row r="4488" spans="1:7" x14ac:dyDescent="0.2">
      <c r="A4488" s="100">
        <v>38636</v>
      </c>
      <c r="B4488" s="99">
        <v>1784.219971</v>
      </c>
      <c r="C4488" s="99">
        <v>1784.219971</v>
      </c>
      <c r="D4488" s="99">
        <v>1784.219971</v>
      </c>
      <c r="E4488" s="99">
        <v>1784.219971</v>
      </c>
      <c r="F4488" s="99">
        <v>1784.219971</v>
      </c>
      <c r="G4488" s="99">
        <v>0</v>
      </c>
    </row>
    <row r="4489" spans="1:7" x14ac:dyDescent="0.2">
      <c r="A4489" s="100">
        <v>38637</v>
      </c>
      <c r="B4489" s="99">
        <v>1773.599976</v>
      </c>
      <c r="C4489" s="99">
        <v>1773.599976</v>
      </c>
      <c r="D4489" s="99">
        <v>1773.599976</v>
      </c>
      <c r="E4489" s="99">
        <v>1773.599976</v>
      </c>
      <c r="F4489" s="99">
        <v>1773.599976</v>
      </c>
      <c r="G4489" s="99">
        <v>0</v>
      </c>
    </row>
    <row r="4490" spans="1:7" x14ac:dyDescent="0.2">
      <c r="A4490" s="100">
        <v>38638</v>
      </c>
      <c r="B4490" s="99">
        <v>1772.3599850000001</v>
      </c>
      <c r="C4490" s="99">
        <v>1772.3599850000001</v>
      </c>
      <c r="D4490" s="99">
        <v>1772.3599850000001</v>
      </c>
      <c r="E4490" s="99">
        <v>1772.3599850000001</v>
      </c>
      <c r="F4490" s="99">
        <v>1772.3599850000001</v>
      </c>
      <c r="G4490" s="99">
        <v>0</v>
      </c>
    </row>
    <row r="4491" spans="1:7" x14ac:dyDescent="0.2">
      <c r="A4491" s="100">
        <v>38639</v>
      </c>
      <c r="B4491" s="99">
        <v>1787.01001</v>
      </c>
      <c r="C4491" s="99">
        <v>1787.01001</v>
      </c>
      <c r="D4491" s="99">
        <v>1787.01001</v>
      </c>
      <c r="E4491" s="99">
        <v>1787.01001</v>
      </c>
      <c r="F4491" s="99">
        <v>1787.01001</v>
      </c>
      <c r="G4491" s="99">
        <v>0</v>
      </c>
    </row>
    <row r="4492" spans="1:7" x14ac:dyDescent="0.2">
      <c r="A4492" s="100">
        <v>38642</v>
      </c>
      <c r="B4492" s="99">
        <v>1792.329956</v>
      </c>
      <c r="C4492" s="99">
        <v>1792.329956</v>
      </c>
      <c r="D4492" s="99">
        <v>1792.329956</v>
      </c>
      <c r="E4492" s="99">
        <v>1792.329956</v>
      </c>
      <c r="F4492" s="99">
        <v>1792.329956</v>
      </c>
      <c r="G4492" s="99">
        <v>0</v>
      </c>
    </row>
    <row r="4493" spans="1:7" x14ac:dyDescent="0.2">
      <c r="A4493" s="100">
        <v>38643</v>
      </c>
      <c r="B4493" s="99">
        <v>1774.3199460000001</v>
      </c>
      <c r="C4493" s="99">
        <v>1774.3199460000001</v>
      </c>
      <c r="D4493" s="99">
        <v>1774.3199460000001</v>
      </c>
      <c r="E4493" s="99">
        <v>1774.3199460000001</v>
      </c>
      <c r="F4493" s="99">
        <v>1774.3199460000001</v>
      </c>
      <c r="G4493" s="99">
        <v>0</v>
      </c>
    </row>
    <row r="4494" spans="1:7" x14ac:dyDescent="0.2">
      <c r="A4494" s="100">
        <v>38644</v>
      </c>
      <c r="B4494" s="99">
        <v>1801.01001</v>
      </c>
      <c r="C4494" s="99">
        <v>1801.01001</v>
      </c>
      <c r="D4494" s="99">
        <v>1801.01001</v>
      </c>
      <c r="E4494" s="99">
        <v>1801.01001</v>
      </c>
      <c r="F4494" s="99">
        <v>1801.01001</v>
      </c>
      <c r="G4494" s="99">
        <v>0</v>
      </c>
    </row>
    <row r="4495" spans="1:7" x14ac:dyDescent="0.2">
      <c r="A4495" s="100">
        <v>38645</v>
      </c>
      <c r="B4495" s="99">
        <v>1774.0200199999999</v>
      </c>
      <c r="C4495" s="99">
        <v>1774.0200199999999</v>
      </c>
      <c r="D4495" s="99">
        <v>1774.0200199999999</v>
      </c>
      <c r="E4495" s="99">
        <v>1774.0200199999999</v>
      </c>
      <c r="F4495" s="99">
        <v>1774.0200199999999</v>
      </c>
      <c r="G4495" s="99">
        <v>0</v>
      </c>
    </row>
    <row r="4496" spans="1:7" x14ac:dyDescent="0.2">
      <c r="A4496" s="100">
        <v>38646</v>
      </c>
      <c r="B4496" s="99">
        <v>1776.7299800000001</v>
      </c>
      <c r="C4496" s="99">
        <v>1776.7299800000001</v>
      </c>
      <c r="D4496" s="99">
        <v>1776.7299800000001</v>
      </c>
      <c r="E4496" s="99">
        <v>1776.7299800000001</v>
      </c>
      <c r="F4496" s="99">
        <v>1776.7299800000001</v>
      </c>
      <c r="G4496" s="99">
        <v>0</v>
      </c>
    </row>
    <row r="4497" spans="1:7" x14ac:dyDescent="0.2">
      <c r="A4497" s="100">
        <v>38649</v>
      </c>
      <c r="B4497" s="99">
        <v>1806.589966</v>
      </c>
      <c r="C4497" s="99">
        <v>1806.589966</v>
      </c>
      <c r="D4497" s="99">
        <v>1806.589966</v>
      </c>
      <c r="E4497" s="99">
        <v>1806.589966</v>
      </c>
      <c r="F4497" s="99">
        <v>1806.589966</v>
      </c>
      <c r="G4497" s="99">
        <v>0</v>
      </c>
    </row>
    <row r="4498" spans="1:7" x14ac:dyDescent="0.2">
      <c r="A4498" s="100">
        <v>38650</v>
      </c>
      <c r="B4498" s="99">
        <v>1802.3000489999999</v>
      </c>
      <c r="C4498" s="99">
        <v>1802.3000489999999</v>
      </c>
      <c r="D4498" s="99">
        <v>1802.3000489999999</v>
      </c>
      <c r="E4498" s="99">
        <v>1802.3000489999999</v>
      </c>
      <c r="F4498" s="99">
        <v>1802.3000489999999</v>
      </c>
      <c r="G4498" s="99">
        <v>0</v>
      </c>
    </row>
    <row r="4499" spans="1:7" x14ac:dyDescent="0.2">
      <c r="A4499" s="100">
        <v>38651</v>
      </c>
      <c r="B4499" s="99">
        <v>1794.5600589999999</v>
      </c>
      <c r="C4499" s="99">
        <v>1794.5600589999999</v>
      </c>
      <c r="D4499" s="99">
        <v>1794.5600589999999</v>
      </c>
      <c r="E4499" s="99">
        <v>1794.5600589999999</v>
      </c>
      <c r="F4499" s="99">
        <v>1794.5600589999999</v>
      </c>
      <c r="G4499" s="99">
        <v>0</v>
      </c>
    </row>
    <row r="4500" spans="1:7" x14ac:dyDescent="0.2">
      <c r="A4500" s="100">
        <v>38652</v>
      </c>
      <c r="B4500" s="99">
        <v>1776.01001</v>
      </c>
      <c r="C4500" s="99">
        <v>1776.01001</v>
      </c>
      <c r="D4500" s="99">
        <v>1776.01001</v>
      </c>
      <c r="E4500" s="99">
        <v>1776.01001</v>
      </c>
      <c r="F4500" s="99">
        <v>1776.01001</v>
      </c>
      <c r="G4500" s="99">
        <v>0</v>
      </c>
    </row>
    <row r="4501" spans="1:7" x14ac:dyDescent="0.2">
      <c r="A4501" s="100">
        <v>38653</v>
      </c>
      <c r="B4501" s="99">
        <v>1805.5600589999999</v>
      </c>
      <c r="C4501" s="99">
        <v>1805.5600589999999</v>
      </c>
      <c r="D4501" s="99">
        <v>1805.5600589999999</v>
      </c>
      <c r="E4501" s="99">
        <v>1805.5600589999999</v>
      </c>
      <c r="F4501" s="99">
        <v>1805.5600589999999</v>
      </c>
      <c r="G4501" s="99">
        <v>0</v>
      </c>
    </row>
    <row r="4502" spans="1:7" x14ac:dyDescent="0.2">
      <c r="A4502" s="100">
        <v>38656</v>
      </c>
      <c r="B4502" s="99">
        <v>1818.5</v>
      </c>
      <c r="C4502" s="99">
        <v>1818.5</v>
      </c>
      <c r="D4502" s="99">
        <v>1818.5</v>
      </c>
      <c r="E4502" s="99">
        <v>1818.5</v>
      </c>
      <c r="F4502" s="99">
        <v>1818.5</v>
      </c>
      <c r="G4502" s="99">
        <v>0</v>
      </c>
    </row>
    <row r="4503" spans="1:7" x14ac:dyDescent="0.2">
      <c r="A4503" s="100">
        <v>38657</v>
      </c>
      <c r="B4503" s="99">
        <v>1812.1099850000001</v>
      </c>
      <c r="C4503" s="99">
        <v>1812.1099850000001</v>
      </c>
      <c r="D4503" s="99">
        <v>1812.1099850000001</v>
      </c>
      <c r="E4503" s="99">
        <v>1812.1099850000001</v>
      </c>
      <c r="F4503" s="99">
        <v>1812.1099850000001</v>
      </c>
      <c r="G4503" s="99">
        <v>0</v>
      </c>
    </row>
    <row r="4504" spans="1:7" x14ac:dyDescent="0.2">
      <c r="A4504" s="100">
        <v>38658</v>
      </c>
      <c r="B4504" s="99">
        <v>1830.4300539999999</v>
      </c>
      <c r="C4504" s="99">
        <v>1830.4300539999999</v>
      </c>
      <c r="D4504" s="99">
        <v>1830.4300539999999</v>
      </c>
      <c r="E4504" s="99">
        <v>1830.4300539999999</v>
      </c>
      <c r="F4504" s="99">
        <v>1830.4300539999999</v>
      </c>
      <c r="G4504" s="99">
        <v>0</v>
      </c>
    </row>
    <row r="4505" spans="1:7" x14ac:dyDescent="0.2">
      <c r="A4505" s="100">
        <v>38659</v>
      </c>
      <c r="B4505" s="99">
        <v>1838.8599850000001</v>
      </c>
      <c r="C4505" s="99">
        <v>1838.8599850000001</v>
      </c>
      <c r="D4505" s="99">
        <v>1838.8599850000001</v>
      </c>
      <c r="E4505" s="99">
        <v>1838.8599850000001</v>
      </c>
      <c r="F4505" s="99">
        <v>1838.8599850000001</v>
      </c>
      <c r="G4505" s="99">
        <v>0</v>
      </c>
    </row>
    <row r="4506" spans="1:7" x14ac:dyDescent="0.2">
      <c r="A4506" s="100">
        <v>38660</v>
      </c>
      <c r="B4506" s="99">
        <v>1839.160034</v>
      </c>
      <c r="C4506" s="99">
        <v>1839.160034</v>
      </c>
      <c r="D4506" s="99">
        <v>1839.160034</v>
      </c>
      <c r="E4506" s="99">
        <v>1839.160034</v>
      </c>
      <c r="F4506" s="99">
        <v>1839.160034</v>
      </c>
      <c r="G4506" s="99">
        <v>0</v>
      </c>
    </row>
    <row r="4507" spans="1:7" x14ac:dyDescent="0.2">
      <c r="A4507" s="100">
        <v>38663</v>
      </c>
      <c r="B4507" s="99">
        <v>1843.2700199999999</v>
      </c>
      <c r="C4507" s="99">
        <v>1843.2700199999999</v>
      </c>
      <c r="D4507" s="99">
        <v>1843.2700199999999</v>
      </c>
      <c r="E4507" s="99">
        <v>1843.2700199999999</v>
      </c>
      <c r="F4507" s="99">
        <v>1843.2700199999999</v>
      </c>
      <c r="G4507" s="99">
        <v>0</v>
      </c>
    </row>
    <row r="4508" spans="1:7" x14ac:dyDescent="0.2">
      <c r="A4508" s="100">
        <v>38664</v>
      </c>
      <c r="B4508" s="99">
        <v>1837.8000489999999</v>
      </c>
      <c r="C4508" s="99">
        <v>1837.8000489999999</v>
      </c>
      <c r="D4508" s="99">
        <v>1837.8000489999999</v>
      </c>
      <c r="E4508" s="99">
        <v>1837.8000489999999</v>
      </c>
      <c r="F4508" s="99">
        <v>1837.8000489999999</v>
      </c>
      <c r="G4508" s="99">
        <v>0</v>
      </c>
    </row>
    <row r="4509" spans="1:7" x14ac:dyDescent="0.2">
      <c r="A4509" s="100">
        <v>38665</v>
      </c>
      <c r="B4509" s="99">
        <v>1841</v>
      </c>
      <c r="C4509" s="99">
        <v>1841</v>
      </c>
      <c r="D4509" s="99">
        <v>1841</v>
      </c>
      <c r="E4509" s="99">
        <v>1841</v>
      </c>
      <c r="F4509" s="99">
        <v>1841</v>
      </c>
      <c r="G4509" s="99">
        <v>0</v>
      </c>
    </row>
    <row r="4510" spans="1:7" x14ac:dyDescent="0.2">
      <c r="A4510" s="100">
        <v>38666</v>
      </c>
      <c r="B4510" s="99">
        <v>1856.900024</v>
      </c>
      <c r="C4510" s="99">
        <v>1856.900024</v>
      </c>
      <c r="D4510" s="99">
        <v>1856.900024</v>
      </c>
      <c r="E4510" s="99">
        <v>1856.900024</v>
      </c>
      <c r="F4510" s="99">
        <v>1856.900024</v>
      </c>
      <c r="G4510" s="99">
        <v>0</v>
      </c>
    </row>
    <row r="4511" spans="1:7" x14ac:dyDescent="0.2">
      <c r="A4511" s="100">
        <v>38667</v>
      </c>
      <c r="B4511" s="99">
        <v>1862.5600589999999</v>
      </c>
      <c r="C4511" s="99">
        <v>1862.5600589999999</v>
      </c>
      <c r="D4511" s="99">
        <v>1862.5600589999999</v>
      </c>
      <c r="E4511" s="99">
        <v>1862.5600589999999</v>
      </c>
      <c r="F4511" s="99">
        <v>1862.5600589999999</v>
      </c>
      <c r="G4511" s="99">
        <v>0</v>
      </c>
    </row>
    <row r="4512" spans="1:7" x14ac:dyDescent="0.2">
      <c r="A4512" s="100">
        <v>38670</v>
      </c>
      <c r="B4512" s="99">
        <v>1861.25</v>
      </c>
      <c r="C4512" s="99">
        <v>1861.25</v>
      </c>
      <c r="D4512" s="99">
        <v>1861.25</v>
      </c>
      <c r="E4512" s="99">
        <v>1861.25</v>
      </c>
      <c r="F4512" s="99">
        <v>1861.25</v>
      </c>
      <c r="G4512" s="99">
        <v>0</v>
      </c>
    </row>
    <row r="4513" spans="1:7" x14ac:dyDescent="0.2">
      <c r="A4513" s="100">
        <v>38671</v>
      </c>
      <c r="B4513" s="99">
        <v>1854.280029</v>
      </c>
      <c r="C4513" s="99">
        <v>1854.280029</v>
      </c>
      <c r="D4513" s="99">
        <v>1854.280029</v>
      </c>
      <c r="E4513" s="99">
        <v>1854.280029</v>
      </c>
      <c r="F4513" s="99">
        <v>1854.280029</v>
      </c>
      <c r="G4513" s="99">
        <v>0</v>
      </c>
    </row>
    <row r="4514" spans="1:7" x14ac:dyDescent="0.2">
      <c r="A4514" s="100">
        <v>38672</v>
      </c>
      <c r="B4514" s="99">
        <v>1857.969971</v>
      </c>
      <c r="C4514" s="99">
        <v>1857.969971</v>
      </c>
      <c r="D4514" s="99">
        <v>1857.969971</v>
      </c>
      <c r="E4514" s="99">
        <v>1857.969971</v>
      </c>
      <c r="F4514" s="99">
        <v>1857.969971</v>
      </c>
      <c r="G4514" s="99">
        <v>0</v>
      </c>
    </row>
    <row r="4515" spans="1:7" x14ac:dyDescent="0.2">
      <c r="A4515" s="100">
        <v>38673</v>
      </c>
      <c r="B4515" s="99">
        <v>1875.48999</v>
      </c>
      <c r="C4515" s="99">
        <v>1875.48999</v>
      </c>
      <c r="D4515" s="99">
        <v>1875.48999</v>
      </c>
      <c r="E4515" s="99">
        <v>1875.48999</v>
      </c>
      <c r="F4515" s="99">
        <v>1875.48999</v>
      </c>
      <c r="G4515" s="99">
        <v>0</v>
      </c>
    </row>
    <row r="4516" spans="1:7" x14ac:dyDescent="0.2">
      <c r="A4516" s="100">
        <v>38674</v>
      </c>
      <c r="B4516" s="99">
        <v>1883.98999</v>
      </c>
      <c r="C4516" s="99">
        <v>1883.98999</v>
      </c>
      <c r="D4516" s="99">
        <v>1883.98999</v>
      </c>
      <c r="E4516" s="99">
        <v>1883.98999</v>
      </c>
      <c r="F4516" s="99">
        <v>1883.98999</v>
      </c>
      <c r="G4516" s="99">
        <v>0</v>
      </c>
    </row>
    <row r="4517" spans="1:7" x14ac:dyDescent="0.2">
      <c r="A4517" s="100">
        <v>38677</v>
      </c>
      <c r="B4517" s="99">
        <v>1893.9300539999999</v>
      </c>
      <c r="C4517" s="99">
        <v>1893.9300539999999</v>
      </c>
      <c r="D4517" s="99">
        <v>1893.9300539999999</v>
      </c>
      <c r="E4517" s="99">
        <v>1893.9300539999999</v>
      </c>
      <c r="F4517" s="99">
        <v>1893.9300539999999</v>
      </c>
      <c r="G4517" s="99">
        <v>0</v>
      </c>
    </row>
    <row r="4518" spans="1:7" x14ac:dyDescent="0.2">
      <c r="A4518" s="100">
        <v>38678</v>
      </c>
      <c r="B4518" s="99">
        <v>1903.660034</v>
      </c>
      <c r="C4518" s="99">
        <v>1903.660034</v>
      </c>
      <c r="D4518" s="99">
        <v>1903.660034</v>
      </c>
      <c r="E4518" s="99">
        <v>1903.660034</v>
      </c>
      <c r="F4518" s="99">
        <v>1903.660034</v>
      </c>
      <c r="G4518" s="99">
        <v>0</v>
      </c>
    </row>
    <row r="4519" spans="1:7" x14ac:dyDescent="0.2">
      <c r="A4519" s="100">
        <v>38679</v>
      </c>
      <c r="B4519" s="99">
        <v>1910.3900149999999</v>
      </c>
      <c r="C4519" s="99">
        <v>1910.3900149999999</v>
      </c>
      <c r="D4519" s="99">
        <v>1910.3900149999999</v>
      </c>
      <c r="E4519" s="99">
        <v>1910.3900149999999</v>
      </c>
      <c r="F4519" s="99">
        <v>1910.3900149999999</v>
      </c>
      <c r="G4519" s="99">
        <v>0</v>
      </c>
    </row>
    <row r="4520" spans="1:7" x14ac:dyDescent="0.2">
      <c r="A4520" s="100">
        <v>38681</v>
      </c>
      <c r="B4520" s="99">
        <v>1914.410034</v>
      </c>
      <c r="C4520" s="99">
        <v>1914.410034</v>
      </c>
      <c r="D4520" s="99">
        <v>1914.410034</v>
      </c>
      <c r="E4520" s="99">
        <v>1914.410034</v>
      </c>
      <c r="F4520" s="99">
        <v>1914.410034</v>
      </c>
      <c r="G4520" s="99">
        <v>0</v>
      </c>
    </row>
    <row r="4521" spans="1:7" x14ac:dyDescent="0.2">
      <c r="A4521" s="100">
        <v>38684</v>
      </c>
      <c r="B4521" s="99">
        <v>1898.369995</v>
      </c>
      <c r="C4521" s="99">
        <v>1898.369995</v>
      </c>
      <c r="D4521" s="99">
        <v>1898.369995</v>
      </c>
      <c r="E4521" s="99">
        <v>1898.369995</v>
      </c>
      <c r="F4521" s="99">
        <v>1898.369995</v>
      </c>
      <c r="G4521" s="99">
        <v>0</v>
      </c>
    </row>
    <row r="4522" spans="1:7" x14ac:dyDescent="0.2">
      <c r="A4522" s="100">
        <v>38685</v>
      </c>
      <c r="B4522" s="99">
        <v>1898.73999</v>
      </c>
      <c r="C4522" s="99">
        <v>1898.73999</v>
      </c>
      <c r="D4522" s="99">
        <v>1898.73999</v>
      </c>
      <c r="E4522" s="99">
        <v>1898.73999</v>
      </c>
      <c r="F4522" s="99">
        <v>1898.73999</v>
      </c>
      <c r="G4522" s="99">
        <v>0</v>
      </c>
    </row>
    <row r="4523" spans="1:7" x14ac:dyDescent="0.2">
      <c r="A4523" s="100">
        <v>38686</v>
      </c>
      <c r="B4523" s="99">
        <v>1887.280029</v>
      </c>
      <c r="C4523" s="99">
        <v>1887.280029</v>
      </c>
      <c r="D4523" s="99">
        <v>1887.280029</v>
      </c>
      <c r="E4523" s="99">
        <v>1887.280029</v>
      </c>
      <c r="F4523" s="99">
        <v>1887.280029</v>
      </c>
      <c r="G4523" s="99">
        <v>0</v>
      </c>
    </row>
    <row r="4524" spans="1:7" x14ac:dyDescent="0.2">
      <c r="A4524" s="100">
        <v>38687</v>
      </c>
      <c r="B4524" s="99">
        <v>1910.2299800000001</v>
      </c>
      <c r="C4524" s="99">
        <v>1910.2299800000001</v>
      </c>
      <c r="D4524" s="99">
        <v>1910.2299800000001</v>
      </c>
      <c r="E4524" s="99">
        <v>1910.2299800000001</v>
      </c>
      <c r="F4524" s="99">
        <v>1910.2299800000001</v>
      </c>
      <c r="G4524" s="99">
        <v>0</v>
      </c>
    </row>
    <row r="4525" spans="1:7" x14ac:dyDescent="0.2">
      <c r="A4525" s="100">
        <v>38688</v>
      </c>
      <c r="B4525" s="99">
        <v>1910.8599850000001</v>
      </c>
      <c r="C4525" s="99">
        <v>1910.8599850000001</v>
      </c>
      <c r="D4525" s="99">
        <v>1910.8599850000001</v>
      </c>
      <c r="E4525" s="99">
        <v>1910.8599850000001</v>
      </c>
      <c r="F4525" s="99">
        <v>1910.8599850000001</v>
      </c>
      <c r="G4525" s="99">
        <v>0</v>
      </c>
    </row>
    <row r="4526" spans="1:7" x14ac:dyDescent="0.2">
      <c r="A4526" s="100">
        <v>38691</v>
      </c>
      <c r="B4526" s="99">
        <v>1906.420044</v>
      </c>
      <c r="C4526" s="99">
        <v>1906.420044</v>
      </c>
      <c r="D4526" s="99">
        <v>1906.420044</v>
      </c>
      <c r="E4526" s="99">
        <v>1906.420044</v>
      </c>
      <c r="F4526" s="99">
        <v>1906.420044</v>
      </c>
      <c r="G4526" s="99">
        <v>0</v>
      </c>
    </row>
    <row r="4527" spans="1:7" x14ac:dyDescent="0.2">
      <c r="A4527" s="100">
        <v>38692</v>
      </c>
      <c r="B4527" s="99">
        <v>1908.8900149999999</v>
      </c>
      <c r="C4527" s="99">
        <v>1908.8900149999999</v>
      </c>
      <c r="D4527" s="99">
        <v>1908.8900149999999</v>
      </c>
      <c r="E4527" s="99">
        <v>1908.8900149999999</v>
      </c>
      <c r="F4527" s="99">
        <v>1908.8900149999999</v>
      </c>
      <c r="G4527" s="99">
        <v>0</v>
      </c>
    </row>
    <row r="4528" spans="1:7" x14ac:dyDescent="0.2">
      <c r="A4528" s="100">
        <v>38693</v>
      </c>
      <c r="B4528" s="99">
        <v>1899.6899410000001</v>
      </c>
      <c r="C4528" s="99">
        <v>1899.6899410000001</v>
      </c>
      <c r="D4528" s="99">
        <v>1899.6899410000001</v>
      </c>
      <c r="E4528" s="99">
        <v>1899.6899410000001</v>
      </c>
      <c r="F4528" s="99">
        <v>1899.6899410000001</v>
      </c>
      <c r="G4528" s="99">
        <v>0</v>
      </c>
    </row>
    <row r="4529" spans="1:7" x14ac:dyDescent="0.2">
      <c r="A4529" s="100">
        <v>38694</v>
      </c>
      <c r="B4529" s="99">
        <v>1897.5699460000001</v>
      </c>
      <c r="C4529" s="99">
        <v>1897.5699460000001</v>
      </c>
      <c r="D4529" s="99">
        <v>1897.5699460000001</v>
      </c>
      <c r="E4529" s="99">
        <v>1897.5699460000001</v>
      </c>
      <c r="F4529" s="99">
        <v>1897.5699460000001</v>
      </c>
      <c r="G4529" s="99">
        <v>0</v>
      </c>
    </row>
    <row r="4530" spans="1:7" x14ac:dyDescent="0.2">
      <c r="A4530" s="100">
        <v>38695</v>
      </c>
      <c r="B4530" s="99">
        <v>1902.920044</v>
      </c>
      <c r="C4530" s="99">
        <v>1902.920044</v>
      </c>
      <c r="D4530" s="99">
        <v>1902.920044</v>
      </c>
      <c r="E4530" s="99">
        <v>1902.920044</v>
      </c>
      <c r="F4530" s="99">
        <v>1902.920044</v>
      </c>
      <c r="G4530" s="99">
        <v>0</v>
      </c>
    </row>
    <row r="4531" spans="1:7" x14ac:dyDescent="0.2">
      <c r="A4531" s="100">
        <v>38698</v>
      </c>
      <c r="B4531" s="99">
        <v>1904.589966</v>
      </c>
      <c r="C4531" s="99">
        <v>1904.589966</v>
      </c>
      <c r="D4531" s="99">
        <v>1904.589966</v>
      </c>
      <c r="E4531" s="99">
        <v>1904.589966</v>
      </c>
      <c r="F4531" s="99">
        <v>1904.589966</v>
      </c>
      <c r="G4531" s="99">
        <v>0</v>
      </c>
    </row>
    <row r="4532" spans="1:7" x14ac:dyDescent="0.2">
      <c r="A4532" s="100">
        <v>38699</v>
      </c>
      <c r="B4532" s="99">
        <v>1915.3000489999999</v>
      </c>
      <c r="C4532" s="99">
        <v>1915.3000489999999</v>
      </c>
      <c r="D4532" s="99">
        <v>1915.3000489999999</v>
      </c>
      <c r="E4532" s="99">
        <v>1915.3000489999999</v>
      </c>
      <c r="F4532" s="99">
        <v>1915.3000489999999</v>
      </c>
      <c r="G4532" s="99">
        <v>0</v>
      </c>
    </row>
    <row r="4533" spans="1:7" x14ac:dyDescent="0.2">
      <c r="A4533" s="100">
        <v>38700</v>
      </c>
      <c r="B4533" s="99">
        <v>1923.4399410000001</v>
      </c>
      <c r="C4533" s="99">
        <v>1923.4399410000001</v>
      </c>
      <c r="D4533" s="99">
        <v>1923.4399410000001</v>
      </c>
      <c r="E4533" s="99">
        <v>1923.4399410000001</v>
      </c>
      <c r="F4533" s="99">
        <v>1923.4399410000001</v>
      </c>
      <c r="G4533" s="99">
        <v>0</v>
      </c>
    </row>
    <row r="4534" spans="1:7" x14ac:dyDescent="0.2">
      <c r="A4534" s="100">
        <v>38701</v>
      </c>
      <c r="B4534" s="99">
        <v>1920.849976</v>
      </c>
      <c r="C4534" s="99">
        <v>1920.849976</v>
      </c>
      <c r="D4534" s="99">
        <v>1920.849976</v>
      </c>
      <c r="E4534" s="99">
        <v>1920.849976</v>
      </c>
      <c r="F4534" s="99">
        <v>1920.849976</v>
      </c>
      <c r="G4534" s="99">
        <v>0</v>
      </c>
    </row>
    <row r="4535" spans="1:7" x14ac:dyDescent="0.2">
      <c r="A4535" s="100">
        <v>38702</v>
      </c>
      <c r="B4535" s="99">
        <v>1915.400024</v>
      </c>
      <c r="C4535" s="99">
        <v>1915.400024</v>
      </c>
      <c r="D4535" s="99">
        <v>1915.400024</v>
      </c>
      <c r="E4535" s="99">
        <v>1915.400024</v>
      </c>
      <c r="F4535" s="99">
        <v>1915.400024</v>
      </c>
      <c r="G4535" s="99">
        <v>0</v>
      </c>
    </row>
    <row r="4536" spans="1:7" x14ac:dyDescent="0.2">
      <c r="A4536" s="100">
        <v>38705</v>
      </c>
      <c r="B4536" s="99">
        <v>1904.209961</v>
      </c>
      <c r="C4536" s="99">
        <v>1904.209961</v>
      </c>
      <c r="D4536" s="99">
        <v>1904.209961</v>
      </c>
      <c r="E4536" s="99">
        <v>1904.209961</v>
      </c>
      <c r="F4536" s="99">
        <v>1904.209961</v>
      </c>
      <c r="G4536" s="99">
        <v>0</v>
      </c>
    </row>
    <row r="4537" spans="1:7" x14ac:dyDescent="0.2">
      <c r="A4537" s="100">
        <v>38706</v>
      </c>
      <c r="B4537" s="99">
        <v>1903.8100589999999</v>
      </c>
      <c r="C4537" s="99">
        <v>1903.8100589999999</v>
      </c>
      <c r="D4537" s="99">
        <v>1903.8100589999999</v>
      </c>
      <c r="E4537" s="99">
        <v>1903.8100589999999</v>
      </c>
      <c r="F4537" s="99">
        <v>1903.8100589999999</v>
      </c>
      <c r="G4537" s="99">
        <v>0</v>
      </c>
    </row>
    <row r="4538" spans="1:7" x14ac:dyDescent="0.2">
      <c r="A4538" s="100">
        <v>38707</v>
      </c>
      <c r="B4538" s="99">
        <v>1908.650024</v>
      </c>
      <c r="C4538" s="99">
        <v>1908.650024</v>
      </c>
      <c r="D4538" s="99">
        <v>1908.650024</v>
      </c>
      <c r="E4538" s="99">
        <v>1908.650024</v>
      </c>
      <c r="F4538" s="99">
        <v>1908.650024</v>
      </c>
      <c r="G4538" s="99">
        <v>0</v>
      </c>
    </row>
    <row r="4539" spans="1:7" x14ac:dyDescent="0.2">
      <c r="A4539" s="100">
        <v>38708</v>
      </c>
      <c r="B4539" s="99">
        <v>1917.160034</v>
      </c>
      <c r="C4539" s="99">
        <v>1917.160034</v>
      </c>
      <c r="D4539" s="99">
        <v>1917.160034</v>
      </c>
      <c r="E4539" s="99">
        <v>1917.160034</v>
      </c>
      <c r="F4539" s="99">
        <v>1917.160034</v>
      </c>
      <c r="G4539" s="99">
        <v>0</v>
      </c>
    </row>
    <row r="4540" spans="1:7" x14ac:dyDescent="0.2">
      <c r="A4540" s="100">
        <v>38709</v>
      </c>
      <c r="B4540" s="99">
        <v>1918.25</v>
      </c>
      <c r="C4540" s="99">
        <v>1918.25</v>
      </c>
      <c r="D4540" s="99">
        <v>1918.25</v>
      </c>
      <c r="E4540" s="99">
        <v>1918.25</v>
      </c>
      <c r="F4540" s="99">
        <v>1918.25</v>
      </c>
      <c r="G4540" s="99">
        <v>0</v>
      </c>
    </row>
    <row r="4541" spans="1:7" x14ac:dyDescent="0.2">
      <c r="A4541" s="100">
        <v>38713</v>
      </c>
      <c r="B4541" s="99">
        <v>1899.9300539999999</v>
      </c>
      <c r="C4541" s="99">
        <v>1899.9300539999999</v>
      </c>
      <c r="D4541" s="99">
        <v>1899.9300539999999</v>
      </c>
      <c r="E4541" s="99">
        <v>1899.9300539999999</v>
      </c>
      <c r="F4541" s="99">
        <v>1899.9300539999999</v>
      </c>
      <c r="G4541" s="99">
        <v>0</v>
      </c>
    </row>
    <row r="4542" spans="1:7" x14ac:dyDescent="0.2">
      <c r="A4542" s="100">
        <v>38714</v>
      </c>
      <c r="B4542" s="99">
        <v>1902.73999</v>
      </c>
      <c r="C4542" s="99">
        <v>1902.73999</v>
      </c>
      <c r="D4542" s="99">
        <v>1902.73999</v>
      </c>
      <c r="E4542" s="99">
        <v>1902.73999</v>
      </c>
      <c r="F4542" s="99">
        <v>1902.73999</v>
      </c>
      <c r="G4542" s="99">
        <v>0</v>
      </c>
    </row>
    <row r="4543" spans="1:7" x14ac:dyDescent="0.2">
      <c r="A4543" s="100">
        <v>38715</v>
      </c>
      <c r="B4543" s="99">
        <v>1897.1999510000001</v>
      </c>
      <c r="C4543" s="99">
        <v>1897.1999510000001</v>
      </c>
      <c r="D4543" s="99">
        <v>1897.1999510000001</v>
      </c>
      <c r="E4543" s="99">
        <v>1897.1999510000001</v>
      </c>
      <c r="F4543" s="99">
        <v>1897.1999510000001</v>
      </c>
      <c r="G4543" s="99">
        <v>0</v>
      </c>
    </row>
    <row r="4544" spans="1:7" x14ac:dyDescent="0.2">
      <c r="A4544" s="100">
        <v>38716</v>
      </c>
      <c r="B4544" s="99">
        <v>1887.9399410000001</v>
      </c>
      <c r="C4544" s="99">
        <v>1887.9399410000001</v>
      </c>
      <c r="D4544" s="99">
        <v>1887.9399410000001</v>
      </c>
      <c r="E4544" s="99">
        <v>1887.9399410000001</v>
      </c>
      <c r="F4544" s="99">
        <v>1887.9399410000001</v>
      </c>
      <c r="G4544" s="99">
        <v>0</v>
      </c>
    </row>
    <row r="4545" spans="1:7" x14ac:dyDescent="0.2">
      <c r="A4545" s="100">
        <v>38720</v>
      </c>
      <c r="B4545" s="99">
        <v>1918.959961</v>
      </c>
      <c r="C4545" s="99">
        <v>1918.959961</v>
      </c>
      <c r="D4545" s="99">
        <v>1918.959961</v>
      </c>
      <c r="E4545" s="99">
        <v>1918.959961</v>
      </c>
      <c r="F4545" s="99">
        <v>1918.959961</v>
      </c>
      <c r="G4545" s="99">
        <v>0</v>
      </c>
    </row>
    <row r="4546" spans="1:7" x14ac:dyDescent="0.2">
      <c r="A4546" s="100">
        <v>38721</v>
      </c>
      <c r="B4546" s="99">
        <v>1926.3900149999999</v>
      </c>
      <c r="C4546" s="99">
        <v>1926.3900149999999</v>
      </c>
      <c r="D4546" s="99">
        <v>1926.3900149999999</v>
      </c>
      <c r="E4546" s="99">
        <v>1926.3900149999999</v>
      </c>
      <c r="F4546" s="99">
        <v>1926.3900149999999</v>
      </c>
      <c r="G4546" s="99">
        <v>0</v>
      </c>
    </row>
    <row r="4547" spans="1:7" x14ac:dyDescent="0.2">
      <c r="A4547" s="100">
        <v>38722</v>
      </c>
      <c r="B4547" s="99">
        <v>1926.4399410000001</v>
      </c>
      <c r="C4547" s="99">
        <v>1926.4399410000001</v>
      </c>
      <c r="D4547" s="99">
        <v>1926.4399410000001</v>
      </c>
      <c r="E4547" s="99">
        <v>1926.4399410000001</v>
      </c>
      <c r="F4547" s="99">
        <v>1926.4399410000001</v>
      </c>
      <c r="G4547" s="99">
        <v>0</v>
      </c>
    </row>
    <row r="4548" spans="1:7" x14ac:dyDescent="0.2">
      <c r="A4548" s="100">
        <v>38723</v>
      </c>
      <c r="B4548" s="99">
        <v>1945.0200199999999</v>
      </c>
      <c r="C4548" s="99">
        <v>1945.0200199999999</v>
      </c>
      <c r="D4548" s="99">
        <v>1945.0200199999999</v>
      </c>
      <c r="E4548" s="99">
        <v>1945.0200199999999</v>
      </c>
      <c r="F4548" s="99">
        <v>1945.0200199999999</v>
      </c>
      <c r="G4548" s="99">
        <v>0</v>
      </c>
    </row>
    <row r="4549" spans="1:7" x14ac:dyDescent="0.2">
      <c r="A4549" s="100">
        <v>38726</v>
      </c>
      <c r="B4549" s="99">
        <v>1952.130005</v>
      </c>
      <c r="C4549" s="99">
        <v>1952.130005</v>
      </c>
      <c r="D4549" s="99">
        <v>1952.130005</v>
      </c>
      <c r="E4549" s="99">
        <v>1952.130005</v>
      </c>
      <c r="F4549" s="99">
        <v>1952.130005</v>
      </c>
      <c r="G4549" s="99">
        <v>0</v>
      </c>
    </row>
    <row r="4550" spans="1:7" x14ac:dyDescent="0.2">
      <c r="A4550" s="100">
        <v>38727</v>
      </c>
      <c r="B4550" s="99">
        <v>1951.530029</v>
      </c>
      <c r="C4550" s="99">
        <v>1951.530029</v>
      </c>
      <c r="D4550" s="99">
        <v>1951.530029</v>
      </c>
      <c r="E4550" s="99">
        <v>1951.530029</v>
      </c>
      <c r="F4550" s="99">
        <v>1951.530029</v>
      </c>
      <c r="G4550" s="99">
        <v>0</v>
      </c>
    </row>
    <row r="4551" spans="1:7" x14ac:dyDescent="0.2">
      <c r="A4551" s="100">
        <v>38728</v>
      </c>
      <c r="B4551" s="99">
        <v>1958.5600589999999</v>
      </c>
      <c r="C4551" s="99">
        <v>1958.5600589999999</v>
      </c>
      <c r="D4551" s="99">
        <v>1958.5600589999999</v>
      </c>
      <c r="E4551" s="99">
        <v>1958.5600589999999</v>
      </c>
      <c r="F4551" s="99">
        <v>1958.5600589999999</v>
      </c>
      <c r="G4551" s="99">
        <v>0</v>
      </c>
    </row>
    <row r="4552" spans="1:7" x14ac:dyDescent="0.2">
      <c r="A4552" s="100">
        <v>38729</v>
      </c>
      <c r="B4552" s="99">
        <v>1946.280029</v>
      </c>
      <c r="C4552" s="99">
        <v>1946.280029</v>
      </c>
      <c r="D4552" s="99">
        <v>1946.280029</v>
      </c>
      <c r="E4552" s="99">
        <v>1946.280029</v>
      </c>
      <c r="F4552" s="99">
        <v>1946.280029</v>
      </c>
      <c r="G4552" s="99">
        <v>0</v>
      </c>
    </row>
    <row r="4553" spans="1:7" x14ac:dyDescent="0.2">
      <c r="A4553" s="100">
        <v>38730</v>
      </c>
      <c r="B4553" s="99">
        <v>1948.6400149999999</v>
      </c>
      <c r="C4553" s="99">
        <v>1948.6400149999999</v>
      </c>
      <c r="D4553" s="99">
        <v>1948.6400149999999</v>
      </c>
      <c r="E4553" s="99">
        <v>1948.6400149999999</v>
      </c>
      <c r="F4553" s="99">
        <v>1948.6400149999999</v>
      </c>
      <c r="G4553" s="99">
        <v>0</v>
      </c>
    </row>
    <row r="4554" spans="1:7" x14ac:dyDescent="0.2">
      <c r="A4554" s="100">
        <v>38734</v>
      </c>
      <c r="B4554" s="99">
        <v>1941.5699460000001</v>
      </c>
      <c r="C4554" s="99">
        <v>1941.5699460000001</v>
      </c>
      <c r="D4554" s="99">
        <v>1941.5699460000001</v>
      </c>
      <c r="E4554" s="99">
        <v>1941.5699460000001</v>
      </c>
      <c r="F4554" s="99">
        <v>1941.5699460000001</v>
      </c>
      <c r="G4554" s="99">
        <v>0</v>
      </c>
    </row>
    <row r="4555" spans="1:7" x14ac:dyDescent="0.2">
      <c r="A4555" s="100">
        <v>38735</v>
      </c>
      <c r="B4555" s="99">
        <v>1934.209961</v>
      </c>
      <c r="C4555" s="99">
        <v>1934.209961</v>
      </c>
      <c r="D4555" s="99">
        <v>1934.209961</v>
      </c>
      <c r="E4555" s="99">
        <v>1934.209961</v>
      </c>
      <c r="F4555" s="99">
        <v>1934.209961</v>
      </c>
      <c r="G4555" s="99">
        <v>0</v>
      </c>
    </row>
    <row r="4556" spans="1:7" x14ac:dyDescent="0.2">
      <c r="A4556" s="100">
        <v>38736</v>
      </c>
      <c r="B4556" s="99">
        <v>1944.9799800000001</v>
      </c>
      <c r="C4556" s="99">
        <v>1944.9799800000001</v>
      </c>
      <c r="D4556" s="99">
        <v>1944.9799800000001</v>
      </c>
      <c r="E4556" s="99">
        <v>1944.9799800000001</v>
      </c>
      <c r="F4556" s="99">
        <v>1944.9799800000001</v>
      </c>
      <c r="G4556" s="99">
        <v>0</v>
      </c>
    </row>
    <row r="4557" spans="1:7" x14ac:dyDescent="0.2">
      <c r="A4557" s="100">
        <v>38737</v>
      </c>
      <c r="B4557" s="99">
        <v>1909.349976</v>
      </c>
      <c r="C4557" s="99">
        <v>1909.349976</v>
      </c>
      <c r="D4557" s="99">
        <v>1909.349976</v>
      </c>
      <c r="E4557" s="99">
        <v>1909.349976</v>
      </c>
      <c r="F4557" s="99">
        <v>1909.349976</v>
      </c>
      <c r="G4557" s="99">
        <v>0</v>
      </c>
    </row>
    <row r="4558" spans="1:7" x14ac:dyDescent="0.2">
      <c r="A4558" s="100">
        <v>38740</v>
      </c>
      <c r="B4558" s="99">
        <v>1912.910034</v>
      </c>
      <c r="C4558" s="99">
        <v>1912.910034</v>
      </c>
      <c r="D4558" s="99">
        <v>1912.910034</v>
      </c>
      <c r="E4558" s="99">
        <v>1912.910034</v>
      </c>
      <c r="F4558" s="99">
        <v>1912.910034</v>
      </c>
      <c r="G4558" s="99">
        <v>0</v>
      </c>
    </row>
    <row r="4559" spans="1:7" x14ac:dyDescent="0.2">
      <c r="A4559" s="100">
        <v>38741</v>
      </c>
      <c r="B4559" s="99">
        <v>1917.540039</v>
      </c>
      <c r="C4559" s="99">
        <v>1917.540039</v>
      </c>
      <c r="D4559" s="99">
        <v>1917.540039</v>
      </c>
      <c r="E4559" s="99">
        <v>1917.540039</v>
      </c>
      <c r="F4559" s="99">
        <v>1917.540039</v>
      </c>
      <c r="G4559" s="99">
        <v>0</v>
      </c>
    </row>
    <row r="4560" spans="1:7" x14ac:dyDescent="0.2">
      <c r="A4560" s="100">
        <v>38742</v>
      </c>
      <c r="B4560" s="99">
        <v>1914.280029</v>
      </c>
      <c r="C4560" s="99">
        <v>1914.280029</v>
      </c>
      <c r="D4560" s="99">
        <v>1914.280029</v>
      </c>
      <c r="E4560" s="99">
        <v>1914.280029</v>
      </c>
      <c r="F4560" s="99">
        <v>1914.280029</v>
      </c>
      <c r="G4560" s="99">
        <v>0</v>
      </c>
    </row>
    <row r="4561" spans="1:7" x14ac:dyDescent="0.2">
      <c r="A4561" s="100">
        <v>38743</v>
      </c>
      <c r="B4561" s="99">
        <v>1928.170044</v>
      </c>
      <c r="C4561" s="99">
        <v>1928.170044</v>
      </c>
      <c r="D4561" s="99">
        <v>1928.170044</v>
      </c>
      <c r="E4561" s="99">
        <v>1928.170044</v>
      </c>
      <c r="F4561" s="99">
        <v>1928.170044</v>
      </c>
      <c r="G4561" s="99">
        <v>0</v>
      </c>
    </row>
    <row r="4562" spans="1:7" x14ac:dyDescent="0.2">
      <c r="A4562" s="100">
        <v>38744</v>
      </c>
      <c r="B4562" s="99">
        <v>1943.339966</v>
      </c>
      <c r="C4562" s="99">
        <v>1943.339966</v>
      </c>
      <c r="D4562" s="99">
        <v>1943.339966</v>
      </c>
      <c r="E4562" s="99">
        <v>1943.339966</v>
      </c>
      <c r="F4562" s="99">
        <v>1943.339966</v>
      </c>
      <c r="G4562" s="99">
        <v>0</v>
      </c>
    </row>
    <row r="4563" spans="1:7" x14ac:dyDescent="0.2">
      <c r="A4563" s="100">
        <v>38747</v>
      </c>
      <c r="B4563" s="99">
        <v>1945.660034</v>
      </c>
      <c r="C4563" s="99">
        <v>1945.660034</v>
      </c>
      <c r="D4563" s="99">
        <v>1945.660034</v>
      </c>
      <c r="E4563" s="99">
        <v>1945.660034</v>
      </c>
      <c r="F4563" s="99">
        <v>1945.660034</v>
      </c>
      <c r="G4563" s="99">
        <v>0</v>
      </c>
    </row>
    <row r="4564" spans="1:7" x14ac:dyDescent="0.2">
      <c r="A4564" s="100">
        <v>38748</v>
      </c>
      <c r="B4564" s="99">
        <v>1937.9300539999999</v>
      </c>
      <c r="C4564" s="99">
        <v>1937.9300539999999</v>
      </c>
      <c r="D4564" s="99">
        <v>1937.9300539999999</v>
      </c>
      <c r="E4564" s="99">
        <v>1937.9300539999999</v>
      </c>
      <c r="F4564" s="99">
        <v>1937.9300539999999</v>
      </c>
      <c r="G4564" s="99">
        <v>0</v>
      </c>
    </row>
    <row r="4565" spans="1:7" x14ac:dyDescent="0.2">
      <c r="A4565" s="100">
        <v>38749</v>
      </c>
      <c r="B4565" s="99">
        <v>1941.75</v>
      </c>
      <c r="C4565" s="99">
        <v>1941.75</v>
      </c>
      <c r="D4565" s="99">
        <v>1941.75</v>
      </c>
      <c r="E4565" s="99">
        <v>1941.75</v>
      </c>
      <c r="F4565" s="99">
        <v>1941.75</v>
      </c>
      <c r="G4565" s="99">
        <v>0</v>
      </c>
    </row>
    <row r="4566" spans="1:7" x14ac:dyDescent="0.2">
      <c r="A4566" s="100">
        <v>38750</v>
      </c>
      <c r="B4566" s="99">
        <v>1924.670044</v>
      </c>
      <c r="C4566" s="99">
        <v>1924.670044</v>
      </c>
      <c r="D4566" s="99">
        <v>1924.670044</v>
      </c>
      <c r="E4566" s="99">
        <v>1924.670044</v>
      </c>
      <c r="F4566" s="99">
        <v>1924.670044</v>
      </c>
      <c r="G4566" s="99">
        <v>0</v>
      </c>
    </row>
    <row r="4567" spans="1:7" x14ac:dyDescent="0.2">
      <c r="A4567" s="100">
        <v>38751</v>
      </c>
      <c r="B4567" s="99">
        <v>1914.5</v>
      </c>
      <c r="C4567" s="99">
        <v>1914.5</v>
      </c>
      <c r="D4567" s="99">
        <v>1914.5</v>
      </c>
      <c r="E4567" s="99">
        <v>1914.5</v>
      </c>
      <c r="F4567" s="99">
        <v>1914.5</v>
      </c>
      <c r="G4567" s="99">
        <v>0</v>
      </c>
    </row>
    <row r="4568" spans="1:7" x14ac:dyDescent="0.2">
      <c r="A4568" s="100">
        <v>38754</v>
      </c>
      <c r="B4568" s="99">
        <v>1916.040039</v>
      </c>
      <c r="C4568" s="99">
        <v>1916.040039</v>
      </c>
      <c r="D4568" s="99">
        <v>1916.040039</v>
      </c>
      <c r="E4568" s="99">
        <v>1916.040039</v>
      </c>
      <c r="F4568" s="99">
        <v>1916.040039</v>
      </c>
      <c r="G4568" s="99">
        <v>0</v>
      </c>
    </row>
    <row r="4569" spans="1:7" x14ac:dyDescent="0.2">
      <c r="A4569" s="100">
        <v>38755</v>
      </c>
      <c r="B4569" s="99">
        <v>1900.579956</v>
      </c>
      <c r="C4569" s="99">
        <v>1900.579956</v>
      </c>
      <c r="D4569" s="99">
        <v>1900.579956</v>
      </c>
      <c r="E4569" s="99">
        <v>1900.579956</v>
      </c>
      <c r="F4569" s="99">
        <v>1900.579956</v>
      </c>
      <c r="G4569" s="99">
        <v>0</v>
      </c>
    </row>
    <row r="4570" spans="1:7" x14ac:dyDescent="0.2">
      <c r="A4570" s="100">
        <v>38756</v>
      </c>
      <c r="B4570" s="99">
        <v>1917.839966</v>
      </c>
      <c r="C4570" s="99">
        <v>1917.839966</v>
      </c>
      <c r="D4570" s="99">
        <v>1917.839966</v>
      </c>
      <c r="E4570" s="99">
        <v>1917.839966</v>
      </c>
      <c r="F4570" s="99">
        <v>1917.839966</v>
      </c>
      <c r="G4570" s="99">
        <v>0</v>
      </c>
    </row>
    <row r="4571" spans="1:7" x14ac:dyDescent="0.2">
      <c r="A4571" s="100">
        <v>38757</v>
      </c>
      <c r="B4571" s="99">
        <v>1915.099976</v>
      </c>
      <c r="C4571" s="99">
        <v>1915.099976</v>
      </c>
      <c r="D4571" s="99">
        <v>1915.099976</v>
      </c>
      <c r="E4571" s="99">
        <v>1915.099976</v>
      </c>
      <c r="F4571" s="99">
        <v>1915.099976</v>
      </c>
      <c r="G4571" s="99">
        <v>0</v>
      </c>
    </row>
    <row r="4572" spans="1:7" x14ac:dyDescent="0.2">
      <c r="A4572" s="100">
        <v>38758</v>
      </c>
      <c r="B4572" s="99">
        <v>1920</v>
      </c>
      <c r="C4572" s="99">
        <v>1920</v>
      </c>
      <c r="D4572" s="99">
        <v>1920</v>
      </c>
      <c r="E4572" s="99">
        <v>1920</v>
      </c>
      <c r="F4572" s="99">
        <v>1920</v>
      </c>
      <c r="G4572" s="99">
        <v>0</v>
      </c>
    </row>
    <row r="4573" spans="1:7" x14ac:dyDescent="0.2">
      <c r="A4573" s="100">
        <v>38761</v>
      </c>
      <c r="B4573" s="99">
        <v>1914.0200199999999</v>
      </c>
      <c r="C4573" s="99">
        <v>1914.0200199999999</v>
      </c>
      <c r="D4573" s="99">
        <v>1914.0200199999999</v>
      </c>
      <c r="E4573" s="99">
        <v>1914.0200199999999</v>
      </c>
      <c r="F4573" s="99">
        <v>1914.0200199999999</v>
      </c>
      <c r="G4573" s="99">
        <v>0</v>
      </c>
    </row>
    <row r="4574" spans="1:7" x14ac:dyDescent="0.2">
      <c r="A4574" s="100">
        <v>38762</v>
      </c>
      <c r="B4574" s="99">
        <v>1933.459961</v>
      </c>
      <c r="C4574" s="99">
        <v>1933.459961</v>
      </c>
      <c r="D4574" s="99">
        <v>1933.459961</v>
      </c>
      <c r="E4574" s="99">
        <v>1933.459961</v>
      </c>
      <c r="F4574" s="99">
        <v>1933.459961</v>
      </c>
      <c r="G4574" s="99">
        <v>0</v>
      </c>
    </row>
    <row r="4575" spans="1:7" x14ac:dyDescent="0.2">
      <c r="A4575" s="100">
        <v>38763</v>
      </c>
      <c r="B4575" s="99">
        <v>1940.6899410000001</v>
      </c>
      <c r="C4575" s="99">
        <v>1940.6899410000001</v>
      </c>
      <c r="D4575" s="99">
        <v>1940.6899410000001</v>
      </c>
      <c r="E4575" s="99">
        <v>1940.6899410000001</v>
      </c>
      <c r="F4575" s="99">
        <v>1940.6899410000001</v>
      </c>
      <c r="G4575" s="99">
        <v>0</v>
      </c>
    </row>
    <row r="4576" spans="1:7" x14ac:dyDescent="0.2">
      <c r="A4576" s="100">
        <v>38764</v>
      </c>
      <c r="B4576" s="99">
        <v>1955.0600589999999</v>
      </c>
      <c r="C4576" s="99">
        <v>1955.0600589999999</v>
      </c>
      <c r="D4576" s="99">
        <v>1955.0600589999999</v>
      </c>
      <c r="E4576" s="99">
        <v>1955.0600589999999</v>
      </c>
      <c r="F4576" s="99">
        <v>1955.0600589999999</v>
      </c>
      <c r="G4576" s="99">
        <v>0</v>
      </c>
    </row>
    <row r="4577" spans="1:7" x14ac:dyDescent="0.2">
      <c r="A4577" s="100">
        <v>38765</v>
      </c>
      <c r="B4577" s="99">
        <v>1951.829956</v>
      </c>
      <c r="C4577" s="99">
        <v>1951.829956</v>
      </c>
      <c r="D4577" s="99">
        <v>1951.829956</v>
      </c>
      <c r="E4577" s="99">
        <v>1951.829956</v>
      </c>
      <c r="F4577" s="99">
        <v>1951.829956</v>
      </c>
      <c r="G4577" s="99">
        <v>0</v>
      </c>
    </row>
    <row r="4578" spans="1:7" x14ac:dyDescent="0.2">
      <c r="A4578" s="100">
        <v>38769</v>
      </c>
      <c r="B4578" s="99">
        <v>1945.4499510000001</v>
      </c>
      <c r="C4578" s="99">
        <v>1945.4499510000001</v>
      </c>
      <c r="D4578" s="99">
        <v>1945.4499510000001</v>
      </c>
      <c r="E4578" s="99">
        <v>1945.4499510000001</v>
      </c>
      <c r="F4578" s="99">
        <v>1945.4499510000001</v>
      </c>
      <c r="G4578" s="99">
        <v>0</v>
      </c>
    </row>
    <row r="4579" spans="1:7" x14ac:dyDescent="0.2">
      <c r="A4579" s="100">
        <v>38770</v>
      </c>
      <c r="B4579" s="99">
        <v>1960.26001</v>
      </c>
      <c r="C4579" s="99">
        <v>1960.26001</v>
      </c>
      <c r="D4579" s="99">
        <v>1960.26001</v>
      </c>
      <c r="E4579" s="99">
        <v>1960.26001</v>
      </c>
      <c r="F4579" s="99">
        <v>1960.26001</v>
      </c>
      <c r="G4579" s="99">
        <v>0</v>
      </c>
    </row>
    <row r="4580" spans="1:7" x14ac:dyDescent="0.2">
      <c r="A4580" s="100">
        <v>38771</v>
      </c>
      <c r="B4580" s="99">
        <v>1953.369995</v>
      </c>
      <c r="C4580" s="99">
        <v>1953.369995</v>
      </c>
      <c r="D4580" s="99">
        <v>1953.369995</v>
      </c>
      <c r="E4580" s="99">
        <v>1953.369995</v>
      </c>
      <c r="F4580" s="99">
        <v>1953.369995</v>
      </c>
      <c r="G4580" s="99">
        <v>0</v>
      </c>
    </row>
    <row r="4581" spans="1:7" x14ac:dyDescent="0.2">
      <c r="A4581" s="100">
        <v>38772</v>
      </c>
      <c r="B4581" s="99">
        <v>1956.1400149999999</v>
      </c>
      <c r="C4581" s="99">
        <v>1956.1400149999999</v>
      </c>
      <c r="D4581" s="99">
        <v>1956.1400149999999</v>
      </c>
      <c r="E4581" s="99">
        <v>1956.1400149999999</v>
      </c>
      <c r="F4581" s="99">
        <v>1956.1400149999999</v>
      </c>
      <c r="G4581" s="99">
        <v>0</v>
      </c>
    </row>
    <row r="4582" spans="1:7" x14ac:dyDescent="0.2">
      <c r="A4582" s="100">
        <v>38775</v>
      </c>
      <c r="B4582" s="99">
        <v>1963.579956</v>
      </c>
      <c r="C4582" s="99">
        <v>1963.579956</v>
      </c>
      <c r="D4582" s="99">
        <v>1963.579956</v>
      </c>
      <c r="E4582" s="99">
        <v>1963.579956</v>
      </c>
      <c r="F4582" s="99">
        <v>1963.579956</v>
      </c>
      <c r="G4582" s="99">
        <v>0</v>
      </c>
    </row>
    <row r="4583" spans="1:7" x14ac:dyDescent="0.2">
      <c r="A4583" s="100">
        <v>38776</v>
      </c>
      <c r="B4583" s="99">
        <v>1943.1899410000001</v>
      </c>
      <c r="C4583" s="99">
        <v>1943.1899410000001</v>
      </c>
      <c r="D4583" s="99">
        <v>1943.1899410000001</v>
      </c>
      <c r="E4583" s="99">
        <v>1943.1899410000001</v>
      </c>
      <c r="F4583" s="99">
        <v>1943.1899410000001</v>
      </c>
      <c r="G4583" s="99">
        <v>0</v>
      </c>
    </row>
    <row r="4584" spans="1:7" x14ac:dyDescent="0.2">
      <c r="A4584" s="100">
        <v>38777</v>
      </c>
      <c r="B4584" s="99">
        <v>1959.7700199999999</v>
      </c>
      <c r="C4584" s="99">
        <v>1959.7700199999999</v>
      </c>
      <c r="D4584" s="99">
        <v>1959.7700199999999</v>
      </c>
      <c r="E4584" s="99">
        <v>1959.7700199999999</v>
      </c>
      <c r="F4584" s="99">
        <v>1959.7700199999999</v>
      </c>
      <c r="G4584" s="99">
        <v>0</v>
      </c>
    </row>
    <row r="4585" spans="1:7" x14ac:dyDescent="0.2">
      <c r="A4585" s="100">
        <v>38778</v>
      </c>
      <c r="B4585" s="99">
        <v>1956.599976</v>
      </c>
      <c r="C4585" s="99">
        <v>1956.599976</v>
      </c>
      <c r="D4585" s="99">
        <v>1956.599976</v>
      </c>
      <c r="E4585" s="99">
        <v>1956.599976</v>
      </c>
      <c r="F4585" s="99">
        <v>1956.599976</v>
      </c>
      <c r="G4585" s="99">
        <v>0</v>
      </c>
    </row>
    <row r="4586" spans="1:7" x14ac:dyDescent="0.2">
      <c r="A4586" s="100">
        <v>38779</v>
      </c>
      <c r="B4586" s="99">
        <v>1953.73999</v>
      </c>
      <c r="C4586" s="99">
        <v>1953.73999</v>
      </c>
      <c r="D4586" s="99">
        <v>1953.73999</v>
      </c>
      <c r="E4586" s="99">
        <v>1953.73999</v>
      </c>
      <c r="F4586" s="99">
        <v>1953.73999</v>
      </c>
      <c r="G4586" s="99">
        <v>0</v>
      </c>
    </row>
    <row r="4587" spans="1:7" x14ac:dyDescent="0.2">
      <c r="A4587" s="100">
        <v>38782</v>
      </c>
      <c r="B4587" s="99">
        <v>1940.1999510000001</v>
      </c>
      <c r="C4587" s="99">
        <v>1940.1999510000001</v>
      </c>
      <c r="D4587" s="99">
        <v>1940.1999510000001</v>
      </c>
      <c r="E4587" s="99">
        <v>1940.1999510000001</v>
      </c>
      <c r="F4587" s="99">
        <v>1940.1999510000001</v>
      </c>
      <c r="G4587" s="99">
        <v>0</v>
      </c>
    </row>
    <row r="4588" spans="1:7" x14ac:dyDescent="0.2">
      <c r="A4588" s="100">
        <v>38783</v>
      </c>
      <c r="B4588" s="99">
        <v>1936.6800539999999</v>
      </c>
      <c r="C4588" s="99">
        <v>1936.6800539999999</v>
      </c>
      <c r="D4588" s="99">
        <v>1936.6800539999999</v>
      </c>
      <c r="E4588" s="99">
        <v>1936.6800539999999</v>
      </c>
      <c r="F4588" s="99">
        <v>1936.6800539999999</v>
      </c>
      <c r="G4588" s="99">
        <v>0</v>
      </c>
    </row>
    <row r="4589" spans="1:7" x14ac:dyDescent="0.2">
      <c r="A4589" s="100">
        <v>38784</v>
      </c>
      <c r="B4589" s="99">
        <v>1941.170044</v>
      </c>
      <c r="C4589" s="99">
        <v>1941.170044</v>
      </c>
      <c r="D4589" s="99">
        <v>1941.170044</v>
      </c>
      <c r="E4589" s="99">
        <v>1941.170044</v>
      </c>
      <c r="F4589" s="99">
        <v>1941.170044</v>
      </c>
      <c r="G4589" s="99">
        <v>0</v>
      </c>
    </row>
    <row r="4590" spans="1:7" x14ac:dyDescent="0.2">
      <c r="A4590" s="100">
        <v>38785</v>
      </c>
      <c r="B4590" s="99">
        <v>1931.7299800000001</v>
      </c>
      <c r="C4590" s="99">
        <v>1931.7299800000001</v>
      </c>
      <c r="D4590" s="99">
        <v>1931.7299800000001</v>
      </c>
      <c r="E4590" s="99">
        <v>1931.7299800000001</v>
      </c>
      <c r="F4590" s="99">
        <v>1931.7299800000001</v>
      </c>
      <c r="G4590" s="99">
        <v>0</v>
      </c>
    </row>
    <row r="4591" spans="1:7" x14ac:dyDescent="0.2">
      <c r="A4591" s="100">
        <v>38786</v>
      </c>
      <c r="B4591" s="99">
        <v>1945.9300539999999</v>
      </c>
      <c r="C4591" s="99">
        <v>1945.9300539999999</v>
      </c>
      <c r="D4591" s="99">
        <v>1945.9300539999999</v>
      </c>
      <c r="E4591" s="99">
        <v>1945.9300539999999</v>
      </c>
      <c r="F4591" s="99">
        <v>1945.9300539999999</v>
      </c>
      <c r="G4591" s="99">
        <v>0</v>
      </c>
    </row>
    <row r="4592" spans="1:7" x14ac:dyDescent="0.2">
      <c r="A4592" s="100">
        <v>38789</v>
      </c>
      <c r="B4592" s="99">
        <v>1950.3900149999999</v>
      </c>
      <c r="C4592" s="99">
        <v>1950.3900149999999</v>
      </c>
      <c r="D4592" s="99">
        <v>1950.3900149999999</v>
      </c>
      <c r="E4592" s="99">
        <v>1950.3900149999999</v>
      </c>
      <c r="F4592" s="99">
        <v>1950.3900149999999</v>
      </c>
      <c r="G4592" s="99">
        <v>0</v>
      </c>
    </row>
    <row r="4593" spans="1:7" x14ac:dyDescent="0.2">
      <c r="A4593" s="100">
        <v>38790</v>
      </c>
      <c r="B4593" s="99">
        <v>1970.660034</v>
      </c>
      <c r="C4593" s="99">
        <v>1970.660034</v>
      </c>
      <c r="D4593" s="99">
        <v>1970.660034</v>
      </c>
      <c r="E4593" s="99">
        <v>1970.660034</v>
      </c>
      <c r="F4593" s="99">
        <v>1970.660034</v>
      </c>
      <c r="G4593" s="99">
        <v>0</v>
      </c>
    </row>
    <row r="4594" spans="1:7" x14ac:dyDescent="0.2">
      <c r="A4594" s="100">
        <v>38791</v>
      </c>
      <c r="B4594" s="99">
        <v>1979.209961</v>
      </c>
      <c r="C4594" s="99">
        <v>1979.209961</v>
      </c>
      <c r="D4594" s="99">
        <v>1979.209961</v>
      </c>
      <c r="E4594" s="99">
        <v>1979.209961</v>
      </c>
      <c r="F4594" s="99">
        <v>1979.209961</v>
      </c>
      <c r="G4594" s="99">
        <v>0</v>
      </c>
    </row>
    <row r="4595" spans="1:7" x14ac:dyDescent="0.2">
      <c r="A4595" s="100">
        <v>38792</v>
      </c>
      <c r="B4595" s="99">
        <v>1982.76001</v>
      </c>
      <c r="C4595" s="99">
        <v>1982.76001</v>
      </c>
      <c r="D4595" s="99">
        <v>1982.76001</v>
      </c>
      <c r="E4595" s="99">
        <v>1982.76001</v>
      </c>
      <c r="F4595" s="99">
        <v>1982.76001</v>
      </c>
      <c r="G4595" s="99">
        <v>0</v>
      </c>
    </row>
    <row r="4596" spans="1:7" x14ac:dyDescent="0.2">
      <c r="A4596" s="100">
        <v>38793</v>
      </c>
      <c r="B4596" s="99">
        <v>1985.6899410000001</v>
      </c>
      <c r="C4596" s="99">
        <v>1985.6899410000001</v>
      </c>
      <c r="D4596" s="99">
        <v>1985.6899410000001</v>
      </c>
      <c r="E4596" s="99">
        <v>1985.6899410000001</v>
      </c>
      <c r="F4596" s="99">
        <v>1985.6899410000001</v>
      </c>
      <c r="G4596" s="99">
        <v>0</v>
      </c>
    </row>
    <row r="4597" spans="1:7" x14ac:dyDescent="0.2">
      <c r="A4597" s="100">
        <v>38796</v>
      </c>
      <c r="B4597" s="99">
        <v>1982.400024</v>
      </c>
      <c r="C4597" s="99">
        <v>1982.400024</v>
      </c>
      <c r="D4597" s="99">
        <v>1982.400024</v>
      </c>
      <c r="E4597" s="99">
        <v>1982.400024</v>
      </c>
      <c r="F4597" s="99">
        <v>1982.400024</v>
      </c>
      <c r="G4597" s="99">
        <v>0</v>
      </c>
    </row>
    <row r="4598" spans="1:7" x14ac:dyDescent="0.2">
      <c r="A4598" s="100">
        <v>38797</v>
      </c>
      <c r="B4598" s="99">
        <v>1970.5</v>
      </c>
      <c r="C4598" s="99">
        <v>1970.5</v>
      </c>
      <c r="D4598" s="99">
        <v>1970.5</v>
      </c>
      <c r="E4598" s="99">
        <v>1970.5</v>
      </c>
      <c r="F4598" s="99">
        <v>1970.5</v>
      </c>
      <c r="G4598" s="99">
        <v>0</v>
      </c>
    </row>
    <row r="4599" spans="1:7" x14ac:dyDescent="0.2">
      <c r="A4599" s="100">
        <v>38798</v>
      </c>
      <c r="B4599" s="99">
        <v>1982.400024</v>
      </c>
      <c r="C4599" s="99">
        <v>1982.400024</v>
      </c>
      <c r="D4599" s="99">
        <v>1982.400024</v>
      </c>
      <c r="E4599" s="99">
        <v>1982.400024</v>
      </c>
      <c r="F4599" s="99">
        <v>1982.400024</v>
      </c>
      <c r="G4599" s="99">
        <v>0</v>
      </c>
    </row>
    <row r="4600" spans="1:7" x14ac:dyDescent="0.2">
      <c r="A4600" s="100">
        <v>38799</v>
      </c>
      <c r="B4600" s="99">
        <v>1977.290039</v>
      </c>
      <c r="C4600" s="99">
        <v>1977.290039</v>
      </c>
      <c r="D4600" s="99">
        <v>1977.290039</v>
      </c>
      <c r="E4600" s="99">
        <v>1977.290039</v>
      </c>
      <c r="F4600" s="99">
        <v>1977.290039</v>
      </c>
      <c r="G4600" s="99">
        <v>0</v>
      </c>
    </row>
    <row r="4601" spans="1:7" x14ac:dyDescent="0.2">
      <c r="A4601" s="100">
        <v>38800</v>
      </c>
      <c r="B4601" s="99">
        <v>1979.23999</v>
      </c>
      <c r="C4601" s="99">
        <v>1979.23999</v>
      </c>
      <c r="D4601" s="99">
        <v>1979.23999</v>
      </c>
      <c r="E4601" s="99">
        <v>1979.23999</v>
      </c>
      <c r="F4601" s="99">
        <v>1979.23999</v>
      </c>
      <c r="G4601" s="99">
        <v>0</v>
      </c>
    </row>
    <row r="4602" spans="1:7" x14ac:dyDescent="0.2">
      <c r="A4602" s="100">
        <v>38803</v>
      </c>
      <c r="B4602" s="99">
        <v>1977.1899410000001</v>
      </c>
      <c r="C4602" s="99">
        <v>1977.1899410000001</v>
      </c>
      <c r="D4602" s="99">
        <v>1977.1899410000001</v>
      </c>
      <c r="E4602" s="99">
        <v>1977.1899410000001</v>
      </c>
      <c r="F4602" s="99">
        <v>1977.1899410000001</v>
      </c>
      <c r="G4602" s="99">
        <v>0</v>
      </c>
    </row>
    <row r="4603" spans="1:7" x14ac:dyDescent="0.2">
      <c r="A4603" s="100">
        <v>38804</v>
      </c>
      <c r="B4603" s="99">
        <v>1964.469971</v>
      </c>
      <c r="C4603" s="99">
        <v>1964.469971</v>
      </c>
      <c r="D4603" s="99">
        <v>1964.469971</v>
      </c>
      <c r="E4603" s="99">
        <v>1964.469971</v>
      </c>
      <c r="F4603" s="99">
        <v>1964.469971</v>
      </c>
      <c r="G4603" s="99">
        <v>0</v>
      </c>
    </row>
    <row r="4604" spans="1:7" x14ac:dyDescent="0.2">
      <c r="A4604" s="100">
        <v>38805</v>
      </c>
      <c r="B4604" s="99">
        <v>1979.51001</v>
      </c>
      <c r="C4604" s="99">
        <v>1979.51001</v>
      </c>
      <c r="D4604" s="99">
        <v>1979.51001</v>
      </c>
      <c r="E4604" s="99">
        <v>1979.51001</v>
      </c>
      <c r="F4604" s="99">
        <v>1979.51001</v>
      </c>
      <c r="G4604" s="99">
        <v>0</v>
      </c>
    </row>
    <row r="4605" spans="1:7" x14ac:dyDescent="0.2">
      <c r="A4605" s="100">
        <v>38806</v>
      </c>
      <c r="B4605" s="99">
        <v>1975.599976</v>
      </c>
      <c r="C4605" s="99">
        <v>1975.599976</v>
      </c>
      <c r="D4605" s="99">
        <v>1975.599976</v>
      </c>
      <c r="E4605" s="99">
        <v>1975.599976</v>
      </c>
      <c r="F4605" s="99">
        <v>1975.599976</v>
      </c>
      <c r="G4605" s="99">
        <v>0</v>
      </c>
    </row>
    <row r="4606" spans="1:7" x14ac:dyDescent="0.2">
      <c r="A4606" s="100">
        <v>38807</v>
      </c>
      <c r="B4606" s="99">
        <v>1967.380005</v>
      </c>
      <c r="C4606" s="99">
        <v>1967.380005</v>
      </c>
      <c r="D4606" s="99">
        <v>1967.380005</v>
      </c>
      <c r="E4606" s="99">
        <v>1967.380005</v>
      </c>
      <c r="F4606" s="99">
        <v>1967.380005</v>
      </c>
      <c r="G4606" s="99">
        <v>0</v>
      </c>
    </row>
    <row r="4607" spans="1:7" x14ac:dyDescent="0.2">
      <c r="A4607" s="100">
        <v>38810</v>
      </c>
      <c r="B4607" s="99">
        <v>1971.9300539999999</v>
      </c>
      <c r="C4607" s="99">
        <v>1971.9300539999999</v>
      </c>
      <c r="D4607" s="99">
        <v>1971.9300539999999</v>
      </c>
      <c r="E4607" s="99">
        <v>1971.9300539999999</v>
      </c>
      <c r="F4607" s="99">
        <v>1971.9300539999999</v>
      </c>
      <c r="G4607" s="99">
        <v>0</v>
      </c>
    </row>
    <row r="4608" spans="1:7" x14ac:dyDescent="0.2">
      <c r="A4608" s="100">
        <v>38811</v>
      </c>
      <c r="B4608" s="99">
        <v>1984.469971</v>
      </c>
      <c r="C4608" s="99">
        <v>1984.469971</v>
      </c>
      <c r="D4608" s="99">
        <v>1984.469971</v>
      </c>
      <c r="E4608" s="99">
        <v>1984.469971</v>
      </c>
      <c r="F4608" s="99">
        <v>1984.469971</v>
      </c>
      <c r="G4608" s="99">
        <v>0</v>
      </c>
    </row>
    <row r="4609" spans="1:7" x14ac:dyDescent="0.2">
      <c r="A4609" s="100">
        <v>38812</v>
      </c>
      <c r="B4609" s="99">
        <v>1993.209961</v>
      </c>
      <c r="C4609" s="99">
        <v>1993.209961</v>
      </c>
      <c r="D4609" s="99">
        <v>1993.209961</v>
      </c>
      <c r="E4609" s="99">
        <v>1993.209961</v>
      </c>
      <c r="F4609" s="99">
        <v>1993.209961</v>
      </c>
      <c r="G4609" s="99">
        <v>0</v>
      </c>
    </row>
    <row r="4610" spans="1:7" x14ac:dyDescent="0.2">
      <c r="A4610" s="100">
        <v>38813</v>
      </c>
      <c r="B4610" s="99">
        <v>1989.869995</v>
      </c>
      <c r="C4610" s="99">
        <v>1989.869995</v>
      </c>
      <c r="D4610" s="99">
        <v>1989.869995</v>
      </c>
      <c r="E4610" s="99">
        <v>1989.869995</v>
      </c>
      <c r="F4610" s="99">
        <v>1989.869995</v>
      </c>
      <c r="G4610" s="99">
        <v>0</v>
      </c>
    </row>
    <row r="4611" spans="1:7" x14ac:dyDescent="0.2">
      <c r="A4611" s="100">
        <v>38814</v>
      </c>
      <c r="B4611" s="99">
        <v>1969.3000489999999</v>
      </c>
      <c r="C4611" s="99">
        <v>1969.3000489999999</v>
      </c>
      <c r="D4611" s="99">
        <v>1969.3000489999999</v>
      </c>
      <c r="E4611" s="99">
        <v>1969.3000489999999</v>
      </c>
      <c r="F4611" s="99">
        <v>1969.3000489999999</v>
      </c>
      <c r="G4611" s="99">
        <v>0</v>
      </c>
    </row>
    <row r="4612" spans="1:7" x14ac:dyDescent="0.2">
      <c r="A4612" s="100">
        <v>38817</v>
      </c>
      <c r="B4612" s="99">
        <v>1971.030029</v>
      </c>
      <c r="C4612" s="99">
        <v>1971.030029</v>
      </c>
      <c r="D4612" s="99">
        <v>1971.030029</v>
      </c>
      <c r="E4612" s="99">
        <v>1971.030029</v>
      </c>
      <c r="F4612" s="99">
        <v>1971.030029</v>
      </c>
      <c r="G4612" s="99">
        <v>0</v>
      </c>
    </row>
    <row r="4613" spans="1:7" x14ac:dyDescent="0.2">
      <c r="A4613" s="100">
        <v>38818</v>
      </c>
      <c r="B4613" s="99">
        <v>1956.119995</v>
      </c>
      <c r="C4613" s="99">
        <v>1956.119995</v>
      </c>
      <c r="D4613" s="99">
        <v>1956.119995</v>
      </c>
      <c r="E4613" s="99">
        <v>1956.119995</v>
      </c>
      <c r="F4613" s="99">
        <v>1956.119995</v>
      </c>
      <c r="G4613" s="99">
        <v>0</v>
      </c>
    </row>
    <row r="4614" spans="1:7" x14ac:dyDescent="0.2">
      <c r="A4614" s="100">
        <v>38819</v>
      </c>
      <c r="B4614" s="99">
        <v>1958.48999</v>
      </c>
      <c r="C4614" s="99">
        <v>1958.48999</v>
      </c>
      <c r="D4614" s="99">
        <v>1958.48999</v>
      </c>
      <c r="E4614" s="99">
        <v>1958.48999</v>
      </c>
      <c r="F4614" s="99">
        <v>1958.48999</v>
      </c>
      <c r="G4614" s="99">
        <v>0</v>
      </c>
    </row>
    <row r="4615" spans="1:7" x14ac:dyDescent="0.2">
      <c r="A4615" s="100">
        <v>38820</v>
      </c>
      <c r="B4615" s="99">
        <v>1960.01001</v>
      </c>
      <c r="C4615" s="99">
        <v>1960.01001</v>
      </c>
      <c r="D4615" s="99">
        <v>1960.01001</v>
      </c>
      <c r="E4615" s="99">
        <v>1960.01001</v>
      </c>
      <c r="F4615" s="99">
        <v>1960.01001</v>
      </c>
      <c r="G4615" s="99">
        <v>0</v>
      </c>
    </row>
    <row r="4616" spans="1:7" x14ac:dyDescent="0.2">
      <c r="A4616" s="100">
        <v>38824</v>
      </c>
      <c r="B4616" s="99">
        <v>1954.25</v>
      </c>
      <c r="C4616" s="99">
        <v>1954.25</v>
      </c>
      <c r="D4616" s="99">
        <v>1954.25</v>
      </c>
      <c r="E4616" s="99">
        <v>1954.25</v>
      </c>
      <c r="F4616" s="99">
        <v>1954.25</v>
      </c>
      <c r="G4616" s="99">
        <v>0</v>
      </c>
    </row>
    <row r="4617" spans="1:7" x14ac:dyDescent="0.2">
      <c r="A4617" s="100">
        <v>38825</v>
      </c>
      <c r="B4617" s="99">
        <v>1988.1800539999999</v>
      </c>
      <c r="C4617" s="99">
        <v>1988.1800539999999</v>
      </c>
      <c r="D4617" s="99">
        <v>1988.1800539999999</v>
      </c>
      <c r="E4617" s="99">
        <v>1988.1800539999999</v>
      </c>
      <c r="F4617" s="99">
        <v>1988.1800539999999</v>
      </c>
      <c r="G4617" s="99">
        <v>0</v>
      </c>
    </row>
    <row r="4618" spans="1:7" x14ac:dyDescent="0.2">
      <c r="A4618" s="100">
        <v>38826</v>
      </c>
      <c r="B4618" s="99">
        <v>1991.839966</v>
      </c>
      <c r="C4618" s="99">
        <v>1991.839966</v>
      </c>
      <c r="D4618" s="99">
        <v>1991.839966</v>
      </c>
      <c r="E4618" s="99">
        <v>1991.839966</v>
      </c>
      <c r="F4618" s="99">
        <v>1991.839966</v>
      </c>
      <c r="G4618" s="99">
        <v>0</v>
      </c>
    </row>
    <row r="4619" spans="1:7" x14ac:dyDescent="0.2">
      <c r="A4619" s="100">
        <v>38827</v>
      </c>
      <c r="B4619" s="99">
        <v>1994.2299800000001</v>
      </c>
      <c r="C4619" s="99">
        <v>1994.2299800000001</v>
      </c>
      <c r="D4619" s="99">
        <v>1994.2299800000001</v>
      </c>
      <c r="E4619" s="99">
        <v>1994.2299800000001</v>
      </c>
      <c r="F4619" s="99">
        <v>1994.2299800000001</v>
      </c>
      <c r="G4619" s="99">
        <v>0</v>
      </c>
    </row>
    <row r="4620" spans="1:7" x14ac:dyDescent="0.2">
      <c r="A4620" s="100">
        <v>38828</v>
      </c>
      <c r="B4620" s="99">
        <v>1993.98999</v>
      </c>
      <c r="C4620" s="99">
        <v>1993.98999</v>
      </c>
      <c r="D4620" s="99">
        <v>1993.98999</v>
      </c>
      <c r="E4620" s="99">
        <v>1993.98999</v>
      </c>
      <c r="F4620" s="99">
        <v>1993.98999</v>
      </c>
      <c r="G4620" s="99">
        <v>0</v>
      </c>
    </row>
    <row r="4621" spans="1:7" x14ac:dyDescent="0.2">
      <c r="A4621" s="100">
        <v>38831</v>
      </c>
      <c r="B4621" s="99">
        <v>1989.1999510000001</v>
      </c>
      <c r="C4621" s="99">
        <v>1989.1999510000001</v>
      </c>
      <c r="D4621" s="99">
        <v>1989.1999510000001</v>
      </c>
      <c r="E4621" s="99">
        <v>1989.1999510000001</v>
      </c>
      <c r="F4621" s="99">
        <v>1989.1999510000001</v>
      </c>
      <c r="G4621" s="99">
        <v>0</v>
      </c>
    </row>
    <row r="4622" spans="1:7" x14ac:dyDescent="0.2">
      <c r="A4622" s="100">
        <v>38832</v>
      </c>
      <c r="B4622" s="99">
        <v>1979.51001</v>
      </c>
      <c r="C4622" s="99">
        <v>1979.51001</v>
      </c>
      <c r="D4622" s="99">
        <v>1979.51001</v>
      </c>
      <c r="E4622" s="99">
        <v>1979.51001</v>
      </c>
      <c r="F4622" s="99">
        <v>1979.51001</v>
      </c>
      <c r="G4622" s="99">
        <v>0</v>
      </c>
    </row>
    <row r="4623" spans="1:7" x14ac:dyDescent="0.2">
      <c r="A4623" s="100">
        <v>38833</v>
      </c>
      <c r="B4623" s="99">
        <v>1985.290039</v>
      </c>
      <c r="C4623" s="99">
        <v>1985.290039</v>
      </c>
      <c r="D4623" s="99">
        <v>1985.290039</v>
      </c>
      <c r="E4623" s="99">
        <v>1985.290039</v>
      </c>
      <c r="F4623" s="99">
        <v>1985.290039</v>
      </c>
      <c r="G4623" s="99">
        <v>0</v>
      </c>
    </row>
    <row r="4624" spans="1:7" x14ac:dyDescent="0.2">
      <c r="A4624" s="100">
        <v>38834</v>
      </c>
      <c r="B4624" s="99">
        <v>1992.3900149999999</v>
      </c>
      <c r="C4624" s="99">
        <v>1992.3900149999999</v>
      </c>
      <c r="D4624" s="99">
        <v>1992.3900149999999</v>
      </c>
      <c r="E4624" s="99">
        <v>1992.3900149999999</v>
      </c>
      <c r="F4624" s="99">
        <v>1992.3900149999999</v>
      </c>
      <c r="G4624" s="99">
        <v>0</v>
      </c>
    </row>
    <row r="4625" spans="1:7" x14ac:dyDescent="0.2">
      <c r="A4625" s="100">
        <v>38835</v>
      </c>
      <c r="B4625" s="99">
        <v>1993.790039</v>
      </c>
      <c r="C4625" s="99">
        <v>1993.790039</v>
      </c>
      <c r="D4625" s="99">
        <v>1993.790039</v>
      </c>
      <c r="E4625" s="99">
        <v>1993.790039</v>
      </c>
      <c r="F4625" s="99">
        <v>1993.790039</v>
      </c>
      <c r="G4625" s="99">
        <v>0</v>
      </c>
    </row>
    <row r="4626" spans="1:7" x14ac:dyDescent="0.2">
      <c r="A4626" s="100">
        <v>38838</v>
      </c>
      <c r="B4626" s="99">
        <v>1985.5500489999999</v>
      </c>
      <c r="C4626" s="99">
        <v>1985.5500489999999</v>
      </c>
      <c r="D4626" s="99">
        <v>1985.5500489999999</v>
      </c>
      <c r="E4626" s="99">
        <v>1985.5500489999999</v>
      </c>
      <c r="F4626" s="99">
        <v>1985.5500489999999</v>
      </c>
      <c r="G4626" s="99">
        <v>0</v>
      </c>
    </row>
    <row r="4627" spans="1:7" x14ac:dyDescent="0.2">
      <c r="A4627" s="100">
        <v>38839</v>
      </c>
      <c r="B4627" s="99">
        <v>1997.75</v>
      </c>
      <c r="C4627" s="99">
        <v>1997.75</v>
      </c>
      <c r="D4627" s="99">
        <v>1997.75</v>
      </c>
      <c r="E4627" s="99">
        <v>1997.75</v>
      </c>
      <c r="F4627" s="99">
        <v>1997.75</v>
      </c>
      <c r="G4627" s="99">
        <v>0</v>
      </c>
    </row>
    <row r="4628" spans="1:7" x14ac:dyDescent="0.2">
      <c r="A4628" s="100">
        <v>38840</v>
      </c>
      <c r="B4628" s="99">
        <v>1989.969971</v>
      </c>
      <c r="C4628" s="99">
        <v>1989.969971</v>
      </c>
      <c r="D4628" s="99">
        <v>1989.969971</v>
      </c>
      <c r="E4628" s="99">
        <v>1989.969971</v>
      </c>
      <c r="F4628" s="99">
        <v>1989.969971</v>
      </c>
      <c r="G4628" s="99">
        <v>0</v>
      </c>
    </row>
    <row r="4629" spans="1:7" x14ac:dyDescent="0.2">
      <c r="A4629" s="100">
        <v>38841</v>
      </c>
      <c r="B4629" s="99">
        <v>1996.73999</v>
      </c>
      <c r="C4629" s="99">
        <v>1996.73999</v>
      </c>
      <c r="D4629" s="99">
        <v>1996.73999</v>
      </c>
      <c r="E4629" s="99">
        <v>1996.73999</v>
      </c>
      <c r="F4629" s="99">
        <v>1996.73999</v>
      </c>
      <c r="G4629" s="99">
        <v>0</v>
      </c>
    </row>
    <row r="4630" spans="1:7" x14ac:dyDescent="0.2">
      <c r="A4630" s="100">
        <v>38842</v>
      </c>
      <c r="B4630" s="99">
        <v>2017.339966</v>
      </c>
      <c r="C4630" s="99">
        <v>2017.339966</v>
      </c>
      <c r="D4630" s="99">
        <v>2017.339966</v>
      </c>
      <c r="E4630" s="99">
        <v>2017.339966</v>
      </c>
      <c r="F4630" s="99">
        <v>2017.339966</v>
      </c>
      <c r="G4630" s="99">
        <v>0</v>
      </c>
    </row>
    <row r="4631" spans="1:7" x14ac:dyDescent="0.2">
      <c r="A4631" s="100">
        <v>38845</v>
      </c>
      <c r="B4631" s="99">
        <v>2015.839966</v>
      </c>
      <c r="C4631" s="99">
        <v>2015.839966</v>
      </c>
      <c r="D4631" s="99">
        <v>2015.839966</v>
      </c>
      <c r="E4631" s="99">
        <v>2015.839966</v>
      </c>
      <c r="F4631" s="99">
        <v>2015.839966</v>
      </c>
      <c r="G4631" s="99">
        <v>0</v>
      </c>
    </row>
    <row r="4632" spans="1:7" x14ac:dyDescent="0.2">
      <c r="A4632" s="100">
        <v>38846</v>
      </c>
      <c r="B4632" s="99">
        <v>2016.599976</v>
      </c>
      <c r="C4632" s="99">
        <v>2016.599976</v>
      </c>
      <c r="D4632" s="99">
        <v>2016.599976</v>
      </c>
      <c r="E4632" s="99">
        <v>2016.599976</v>
      </c>
      <c r="F4632" s="99">
        <v>2016.599976</v>
      </c>
      <c r="G4632" s="99">
        <v>0</v>
      </c>
    </row>
    <row r="4633" spans="1:7" x14ac:dyDescent="0.2">
      <c r="A4633" s="100">
        <v>38847</v>
      </c>
      <c r="B4633" s="99">
        <v>2013.98999</v>
      </c>
      <c r="C4633" s="99">
        <v>2013.98999</v>
      </c>
      <c r="D4633" s="99">
        <v>2013.98999</v>
      </c>
      <c r="E4633" s="99">
        <v>2013.98999</v>
      </c>
      <c r="F4633" s="99">
        <v>2013.98999</v>
      </c>
      <c r="G4633" s="99">
        <v>0</v>
      </c>
    </row>
    <row r="4634" spans="1:7" x14ac:dyDescent="0.2">
      <c r="A4634" s="100">
        <v>38848</v>
      </c>
      <c r="B4634" s="99">
        <v>1988.5600589999999</v>
      </c>
      <c r="C4634" s="99">
        <v>1988.5600589999999</v>
      </c>
      <c r="D4634" s="99">
        <v>1988.5600589999999</v>
      </c>
      <c r="E4634" s="99">
        <v>1988.5600589999999</v>
      </c>
      <c r="F4634" s="99">
        <v>1988.5600589999999</v>
      </c>
      <c r="G4634" s="99">
        <v>0</v>
      </c>
    </row>
    <row r="4635" spans="1:7" x14ac:dyDescent="0.2">
      <c r="A4635" s="100">
        <v>38849</v>
      </c>
      <c r="B4635" s="99">
        <v>1966.2700199999999</v>
      </c>
      <c r="C4635" s="99">
        <v>1966.2700199999999</v>
      </c>
      <c r="D4635" s="99">
        <v>1966.2700199999999</v>
      </c>
      <c r="E4635" s="99">
        <v>1966.2700199999999</v>
      </c>
      <c r="F4635" s="99">
        <v>1966.2700199999999</v>
      </c>
      <c r="G4635" s="99">
        <v>0</v>
      </c>
    </row>
    <row r="4636" spans="1:7" x14ac:dyDescent="0.2">
      <c r="A4636" s="100">
        <v>38852</v>
      </c>
      <c r="B4636" s="99">
        <v>1971.4499510000001</v>
      </c>
      <c r="C4636" s="99">
        <v>1971.4499510000001</v>
      </c>
      <c r="D4636" s="99">
        <v>1971.4499510000001</v>
      </c>
      <c r="E4636" s="99">
        <v>1971.4499510000001</v>
      </c>
      <c r="F4636" s="99">
        <v>1971.4499510000001</v>
      </c>
      <c r="G4636" s="99">
        <v>0</v>
      </c>
    </row>
    <row r="4637" spans="1:7" x14ac:dyDescent="0.2">
      <c r="A4637" s="100">
        <v>38853</v>
      </c>
      <c r="B4637" s="99">
        <v>1967.790039</v>
      </c>
      <c r="C4637" s="99">
        <v>1967.790039</v>
      </c>
      <c r="D4637" s="99">
        <v>1967.790039</v>
      </c>
      <c r="E4637" s="99">
        <v>1967.790039</v>
      </c>
      <c r="F4637" s="99">
        <v>1967.790039</v>
      </c>
      <c r="G4637" s="99">
        <v>0</v>
      </c>
    </row>
    <row r="4638" spans="1:7" x14ac:dyDescent="0.2">
      <c r="A4638" s="100">
        <v>38854</v>
      </c>
      <c r="B4638" s="99">
        <v>1935.1800539999999</v>
      </c>
      <c r="C4638" s="99">
        <v>1935.1800539999999</v>
      </c>
      <c r="D4638" s="99">
        <v>1935.1800539999999</v>
      </c>
      <c r="E4638" s="99">
        <v>1935.1800539999999</v>
      </c>
      <c r="F4638" s="99">
        <v>1935.1800539999999</v>
      </c>
      <c r="G4638" s="99">
        <v>0</v>
      </c>
    </row>
    <row r="4639" spans="1:7" x14ac:dyDescent="0.2">
      <c r="A4639" s="100">
        <v>38855</v>
      </c>
      <c r="B4639" s="99">
        <v>1922.3199460000001</v>
      </c>
      <c r="C4639" s="99">
        <v>1922.3199460000001</v>
      </c>
      <c r="D4639" s="99">
        <v>1922.3199460000001</v>
      </c>
      <c r="E4639" s="99">
        <v>1922.3199460000001</v>
      </c>
      <c r="F4639" s="99">
        <v>1922.3199460000001</v>
      </c>
      <c r="G4639" s="99">
        <v>0</v>
      </c>
    </row>
    <row r="4640" spans="1:7" x14ac:dyDescent="0.2">
      <c r="A4640" s="100">
        <v>38856</v>
      </c>
      <c r="B4640" s="99">
        <v>1930.2700199999999</v>
      </c>
      <c r="C4640" s="99">
        <v>1930.2700199999999</v>
      </c>
      <c r="D4640" s="99">
        <v>1930.2700199999999</v>
      </c>
      <c r="E4640" s="99">
        <v>1930.2700199999999</v>
      </c>
      <c r="F4640" s="99">
        <v>1930.2700199999999</v>
      </c>
      <c r="G4640" s="99">
        <v>0</v>
      </c>
    </row>
    <row r="4641" spans="1:7" x14ac:dyDescent="0.2">
      <c r="A4641" s="100">
        <v>38859</v>
      </c>
      <c r="B4641" s="99">
        <v>1922.719971</v>
      </c>
      <c r="C4641" s="99">
        <v>1922.719971</v>
      </c>
      <c r="D4641" s="99">
        <v>1922.719971</v>
      </c>
      <c r="E4641" s="99">
        <v>1922.719971</v>
      </c>
      <c r="F4641" s="99">
        <v>1922.719971</v>
      </c>
      <c r="G4641" s="99">
        <v>0</v>
      </c>
    </row>
    <row r="4642" spans="1:7" x14ac:dyDescent="0.2">
      <c r="A4642" s="100">
        <v>38860</v>
      </c>
      <c r="B4642" s="99">
        <v>1914.380005</v>
      </c>
      <c r="C4642" s="99">
        <v>1914.380005</v>
      </c>
      <c r="D4642" s="99">
        <v>1914.380005</v>
      </c>
      <c r="E4642" s="99">
        <v>1914.380005</v>
      </c>
      <c r="F4642" s="99">
        <v>1914.380005</v>
      </c>
      <c r="G4642" s="99">
        <v>0</v>
      </c>
    </row>
    <row r="4643" spans="1:7" x14ac:dyDescent="0.2">
      <c r="A4643" s="100">
        <v>38861</v>
      </c>
      <c r="B4643" s="99">
        <v>1917.4799800000001</v>
      </c>
      <c r="C4643" s="99">
        <v>1917.4799800000001</v>
      </c>
      <c r="D4643" s="99">
        <v>1917.4799800000001</v>
      </c>
      <c r="E4643" s="99">
        <v>1917.4799800000001</v>
      </c>
      <c r="F4643" s="99">
        <v>1917.4799800000001</v>
      </c>
      <c r="G4643" s="99">
        <v>0</v>
      </c>
    </row>
    <row r="4644" spans="1:7" x14ac:dyDescent="0.2">
      <c r="A4644" s="100">
        <v>38862</v>
      </c>
      <c r="B4644" s="99">
        <v>1939.5200199999999</v>
      </c>
      <c r="C4644" s="99">
        <v>1939.5200199999999</v>
      </c>
      <c r="D4644" s="99">
        <v>1939.5200199999999</v>
      </c>
      <c r="E4644" s="99">
        <v>1939.5200199999999</v>
      </c>
      <c r="F4644" s="99">
        <v>1939.5200199999999</v>
      </c>
      <c r="G4644" s="99">
        <v>0</v>
      </c>
    </row>
    <row r="4645" spans="1:7" x14ac:dyDescent="0.2">
      <c r="A4645" s="100">
        <v>38863</v>
      </c>
      <c r="B4645" s="99">
        <v>1950.869995</v>
      </c>
      <c r="C4645" s="99">
        <v>1950.869995</v>
      </c>
      <c r="D4645" s="99">
        <v>1950.869995</v>
      </c>
      <c r="E4645" s="99">
        <v>1950.869995</v>
      </c>
      <c r="F4645" s="99">
        <v>1950.869995</v>
      </c>
      <c r="G4645" s="99">
        <v>0</v>
      </c>
    </row>
    <row r="4646" spans="1:7" x14ac:dyDescent="0.2">
      <c r="A4646" s="100">
        <v>38867</v>
      </c>
      <c r="B4646" s="99">
        <v>1920.089966</v>
      </c>
      <c r="C4646" s="99">
        <v>1920.089966</v>
      </c>
      <c r="D4646" s="99">
        <v>1920.089966</v>
      </c>
      <c r="E4646" s="99">
        <v>1920.089966</v>
      </c>
      <c r="F4646" s="99">
        <v>1920.089966</v>
      </c>
      <c r="G4646" s="99">
        <v>0</v>
      </c>
    </row>
    <row r="4647" spans="1:7" x14ac:dyDescent="0.2">
      <c r="A4647" s="100">
        <v>38868</v>
      </c>
      <c r="B4647" s="99">
        <v>1936.410034</v>
      </c>
      <c r="C4647" s="99">
        <v>1936.410034</v>
      </c>
      <c r="D4647" s="99">
        <v>1936.410034</v>
      </c>
      <c r="E4647" s="99">
        <v>1936.410034</v>
      </c>
      <c r="F4647" s="99">
        <v>1936.410034</v>
      </c>
      <c r="G4647" s="99">
        <v>0</v>
      </c>
    </row>
    <row r="4648" spans="1:7" x14ac:dyDescent="0.2">
      <c r="A4648" s="100">
        <v>38869</v>
      </c>
      <c r="B4648" s="99">
        <v>1960.280029</v>
      </c>
      <c r="C4648" s="99">
        <v>1960.280029</v>
      </c>
      <c r="D4648" s="99">
        <v>1960.280029</v>
      </c>
      <c r="E4648" s="99">
        <v>1960.280029</v>
      </c>
      <c r="F4648" s="99">
        <v>1960.280029</v>
      </c>
      <c r="G4648" s="99">
        <v>0</v>
      </c>
    </row>
    <row r="4649" spans="1:7" x14ac:dyDescent="0.2">
      <c r="A4649" s="100">
        <v>38870</v>
      </c>
      <c r="B4649" s="99">
        <v>1964.1099850000001</v>
      </c>
      <c r="C4649" s="99">
        <v>1964.1099850000001</v>
      </c>
      <c r="D4649" s="99">
        <v>1964.1099850000001</v>
      </c>
      <c r="E4649" s="99">
        <v>1964.1099850000001</v>
      </c>
      <c r="F4649" s="99">
        <v>1964.1099850000001</v>
      </c>
      <c r="G4649" s="99">
        <v>0</v>
      </c>
    </row>
    <row r="4650" spans="1:7" x14ac:dyDescent="0.2">
      <c r="A4650" s="100">
        <v>38873</v>
      </c>
      <c r="B4650" s="99">
        <v>1929.2299800000001</v>
      </c>
      <c r="C4650" s="99">
        <v>1929.2299800000001</v>
      </c>
      <c r="D4650" s="99">
        <v>1929.2299800000001</v>
      </c>
      <c r="E4650" s="99">
        <v>1929.2299800000001</v>
      </c>
      <c r="F4650" s="99">
        <v>1929.2299800000001</v>
      </c>
      <c r="G4650" s="99">
        <v>0</v>
      </c>
    </row>
    <row r="4651" spans="1:7" x14ac:dyDescent="0.2">
      <c r="A4651" s="100">
        <v>38874</v>
      </c>
      <c r="B4651" s="99">
        <v>1927.130005</v>
      </c>
      <c r="C4651" s="99">
        <v>1927.130005</v>
      </c>
      <c r="D4651" s="99">
        <v>1927.130005</v>
      </c>
      <c r="E4651" s="99">
        <v>1927.130005</v>
      </c>
      <c r="F4651" s="99">
        <v>1927.130005</v>
      </c>
      <c r="G4651" s="99">
        <v>0</v>
      </c>
    </row>
    <row r="4652" spans="1:7" x14ac:dyDescent="0.2">
      <c r="A4652" s="100">
        <v>38875</v>
      </c>
      <c r="B4652" s="99">
        <v>1915.7700199999999</v>
      </c>
      <c r="C4652" s="99">
        <v>1915.7700199999999</v>
      </c>
      <c r="D4652" s="99">
        <v>1915.7700199999999</v>
      </c>
      <c r="E4652" s="99">
        <v>1915.7700199999999</v>
      </c>
      <c r="F4652" s="99">
        <v>1915.7700199999999</v>
      </c>
      <c r="G4652" s="99">
        <v>0</v>
      </c>
    </row>
    <row r="4653" spans="1:7" x14ac:dyDescent="0.2">
      <c r="A4653" s="100">
        <v>38876</v>
      </c>
      <c r="B4653" s="99">
        <v>1918.589966</v>
      </c>
      <c r="C4653" s="99">
        <v>1918.589966</v>
      </c>
      <c r="D4653" s="99">
        <v>1918.589966</v>
      </c>
      <c r="E4653" s="99">
        <v>1918.589966</v>
      </c>
      <c r="F4653" s="99">
        <v>1918.589966</v>
      </c>
      <c r="G4653" s="99">
        <v>0</v>
      </c>
    </row>
    <row r="4654" spans="1:7" x14ac:dyDescent="0.2">
      <c r="A4654" s="100">
        <v>38877</v>
      </c>
      <c r="B4654" s="99">
        <v>1910.01001</v>
      </c>
      <c r="C4654" s="99">
        <v>1910.01001</v>
      </c>
      <c r="D4654" s="99">
        <v>1910.01001</v>
      </c>
      <c r="E4654" s="99">
        <v>1910.01001</v>
      </c>
      <c r="F4654" s="99">
        <v>1910.01001</v>
      </c>
      <c r="G4654" s="99">
        <v>0</v>
      </c>
    </row>
    <row r="4655" spans="1:7" x14ac:dyDescent="0.2">
      <c r="A4655" s="100">
        <v>38880</v>
      </c>
      <c r="B4655" s="99">
        <v>1885.8100589999999</v>
      </c>
      <c r="C4655" s="99">
        <v>1885.8100589999999</v>
      </c>
      <c r="D4655" s="99">
        <v>1885.8100589999999</v>
      </c>
      <c r="E4655" s="99">
        <v>1885.8100589999999</v>
      </c>
      <c r="F4655" s="99">
        <v>1885.8100589999999</v>
      </c>
      <c r="G4655" s="99">
        <v>0</v>
      </c>
    </row>
    <row r="4656" spans="1:7" x14ac:dyDescent="0.2">
      <c r="A4656" s="100">
        <v>38881</v>
      </c>
      <c r="B4656" s="99">
        <v>1866.920044</v>
      </c>
      <c r="C4656" s="99">
        <v>1866.920044</v>
      </c>
      <c r="D4656" s="99">
        <v>1866.920044</v>
      </c>
      <c r="E4656" s="99">
        <v>1866.920044</v>
      </c>
      <c r="F4656" s="99">
        <v>1866.920044</v>
      </c>
      <c r="G4656" s="99">
        <v>0</v>
      </c>
    </row>
    <row r="4657" spans="1:7" x14ac:dyDescent="0.2">
      <c r="A4657" s="100">
        <v>38882</v>
      </c>
      <c r="B4657" s="99">
        <v>1876.670044</v>
      </c>
      <c r="C4657" s="99">
        <v>1876.670044</v>
      </c>
      <c r="D4657" s="99">
        <v>1876.670044</v>
      </c>
      <c r="E4657" s="99">
        <v>1876.670044</v>
      </c>
      <c r="F4657" s="99">
        <v>1876.670044</v>
      </c>
      <c r="G4657" s="99">
        <v>0</v>
      </c>
    </row>
    <row r="4658" spans="1:7" x14ac:dyDescent="0.2">
      <c r="A4658" s="100">
        <v>38883</v>
      </c>
      <c r="B4658" s="99">
        <v>1916.5600589999999</v>
      </c>
      <c r="C4658" s="99">
        <v>1916.5600589999999</v>
      </c>
      <c r="D4658" s="99">
        <v>1916.5600589999999</v>
      </c>
      <c r="E4658" s="99">
        <v>1916.5600589999999</v>
      </c>
      <c r="F4658" s="99">
        <v>1916.5600589999999</v>
      </c>
      <c r="G4658" s="99">
        <v>0</v>
      </c>
    </row>
    <row r="4659" spans="1:7" x14ac:dyDescent="0.2">
      <c r="A4659" s="100">
        <v>38884</v>
      </c>
      <c r="B4659" s="99">
        <v>1909.5200199999999</v>
      </c>
      <c r="C4659" s="99">
        <v>1909.5200199999999</v>
      </c>
      <c r="D4659" s="99">
        <v>1909.5200199999999</v>
      </c>
      <c r="E4659" s="99">
        <v>1909.5200199999999</v>
      </c>
      <c r="F4659" s="99">
        <v>1909.5200199999999</v>
      </c>
      <c r="G4659" s="99">
        <v>0</v>
      </c>
    </row>
    <row r="4660" spans="1:7" x14ac:dyDescent="0.2">
      <c r="A4660" s="100">
        <v>38887</v>
      </c>
      <c r="B4660" s="99">
        <v>1892.119995</v>
      </c>
      <c r="C4660" s="99">
        <v>1892.119995</v>
      </c>
      <c r="D4660" s="99">
        <v>1892.119995</v>
      </c>
      <c r="E4660" s="99">
        <v>1892.119995</v>
      </c>
      <c r="F4660" s="99">
        <v>1892.119995</v>
      </c>
      <c r="G4660" s="99">
        <v>0</v>
      </c>
    </row>
    <row r="4661" spans="1:7" x14ac:dyDescent="0.2">
      <c r="A4661" s="100">
        <v>38888</v>
      </c>
      <c r="B4661" s="99">
        <v>1892.130005</v>
      </c>
      <c r="C4661" s="99">
        <v>1892.130005</v>
      </c>
      <c r="D4661" s="99">
        <v>1892.130005</v>
      </c>
      <c r="E4661" s="99">
        <v>1892.130005</v>
      </c>
      <c r="F4661" s="99">
        <v>1892.130005</v>
      </c>
      <c r="G4661" s="99">
        <v>0</v>
      </c>
    </row>
    <row r="4662" spans="1:7" x14ac:dyDescent="0.2">
      <c r="A4662" s="100">
        <v>38889</v>
      </c>
      <c r="B4662" s="99">
        <v>1910.619995</v>
      </c>
      <c r="C4662" s="99">
        <v>1910.619995</v>
      </c>
      <c r="D4662" s="99">
        <v>1910.619995</v>
      </c>
      <c r="E4662" s="99">
        <v>1910.619995</v>
      </c>
      <c r="F4662" s="99">
        <v>1910.619995</v>
      </c>
      <c r="G4662" s="99">
        <v>0</v>
      </c>
    </row>
    <row r="4663" spans="1:7" x14ac:dyDescent="0.2">
      <c r="A4663" s="100">
        <v>38890</v>
      </c>
      <c r="B4663" s="99">
        <v>1900.9799800000001</v>
      </c>
      <c r="C4663" s="99">
        <v>1900.9799800000001</v>
      </c>
      <c r="D4663" s="99">
        <v>1900.9799800000001</v>
      </c>
      <c r="E4663" s="99">
        <v>1900.9799800000001</v>
      </c>
      <c r="F4663" s="99">
        <v>1900.9799800000001</v>
      </c>
      <c r="G4663" s="99">
        <v>0</v>
      </c>
    </row>
    <row r="4664" spans="1:7" x14ac:dyDescent="0.2">
      <c r="A4664" s="100">
        <v>38891</v>
      </c>
      <c r="B4664" s="99">
        <v>1899.3199460000001</v>
      </c>
      <c r="C4664" s="99">
        <v>1899.3199460000001</v>
      </c>
      <c r="D4664" s="99">
        <v>1899.3199460000001</v>
      </c>
      <c r="E4664" s="99">
        <v>1899.3199460000001</v>
      </c>
      <c r="F4664" s="99">
        <v>1899.3199460000001</v>
      </c>
      <c r="G4664" s="99">
        <v>0</v>
      </c>
    </row>
    <row r="4665" spans="1:7" x14ac:dyDescent="0.2">
      <c r="A4665" s="100">
        <v>38894</v>
      </c>
      <c r="B4665" s="99">
        <v>1908.5600589999999</v>
      </c>
      <c r="C4665" s="99">
        <v>1908.5600589999999</v>
      </c>
      <c r="D4665" s="99">
        <v>1908.5600589999999</v>
      </c>
      <c r="E4665" s="99">
        <v>1908.5600589999999</v>
      </c>
      <c r="F4665" s="99">
        <v>1908.5600589999999</v>
      </c>
      <c r="G4665" s="99">
        <v>0</v>
      </c>
    </row>
    <row r="4666" spans="1:7" x14ac:dyDescent="0.2">
      <c r="A4666" s="100">
        <v>38895</v>
      </c>
      <c r="B4666" s="99">
        <v>1891.23999</v>
      </c>
      <c r="C4666" s="99">
        <v>1891.23999</v>
      </c>
      <c r="D4666" s="99">
        <v>1891.23999</v>
      </c>
      <c r="E4666" s="99">
        <v>1891.23999</v>
      </c>
      <c r="F4666" s="99">
        <v>1891.23999</v>
      </c>
      <c r="G4666" s="99">
        <v>0</v>
      </c>
    </row>
    <row r="4667" spans="1:7" x14ac:dyDescent="0.2">
      <c r="A4667" s="100">
        <v>38896</v>
      </c>
      <c r="B4667" s="99">
        <v>1901.9799800000001</v>
      </c>
      <c r="C4667" s="99">
        <v>1901.9799800000001</v>
      </c>
      <c r="D4667" s="99">
        <v>1901.9799800000001</v>
      </c>
      <c r="E4667" s="99">
        <v>1901.9799800000001</v>
      </c>
      <c r="F4667" s="99">
        <v>1901.9799800000001</v>
      </c>
      <c r="G4667" s="99">
        <v>0</v>
      </c>
    </row>
    <row r="4668" spans="1:7" x14ac:dyDescent="0.2">
      <c r="A4668" s="100">
        <v>38897</v>
      </c>
      <c r="B4668" s="99">
        <v>1943.089966</v>
      </c>
      <c r="C4668" s="99">
        <v>1943.089966</v>
      </c>
      <c r="D4668" s="99">
        <v>1943.089966</v>
      </c>
      <c r="E4668" s="99">
        <v>1943.089966</v>
      </c>
      <c r="F4668" s="99">
        <v>1943.089966</v>
      </c>
      <c r="G4668" s="99">
        <v>0</v>
      </c>
    </row>
    <row r="4669" spans="1:7" x14ac:dyDescent="0.2">
      <c r="A4669" s="100">
        <v>38898</v>
      </c>
      <c r="B4669" s="99">
        <v>1939.030029</v>
      </c>
      <c r="C4669" s="99">
        <v>1939.030029</v>
      </c>
      <c r="D4669" s="99">
        <v>1939.030029</v>
      </c>
      <c r="E4669" s="99">
        <v>1939.030029</v>
      </c>
      <c r="F4669" s="99">
        <v>1939.030029</v>
      </c>
      <c r="G4669" s="99">
        <v>0</v>
      </c>
    </row>
    <row r="4670" spans="1:7" x14ac:dyDescent="0.2">
      <c r="A4670" s="100">
        <v>38901</v>
      </c>
      <c r="B4670" s="99">
        <v>1954.48999</v>
      </c>
      <c r="C4670" s="99">
        <v>1954.48999</v>
      </c>
      <c r="D4670" s="99">
        <v>1954.48999</v>
      </c>
      <c r="E4670" s="99">
        <v>1954.48999</v>
      </c>
      <c r="F4670" s="99">
        <v>1954.48999</v>
      </c>
      <c r="G4670" s="99">
        <v>0</v>
      </c>
    </row>
    <row r="4671" spans="1:7" x14ac:dyDescent="0.2">
      <c r="A4671" s="100">
        <v>38903</v>
      </c>
      <c r="B4671" s="99">
        <v>1940.5500489999999</v>
      </c>
      <c r="C4671" s="99">
        <v>1940.5500489999999</v>
      </c>
      <c r="D4671" s="99">
        <v>1940.5500489999999</v>
      </c>
      <c r="E4671" s="99">
        <v>1940.5500489999999</v>
      </c>
      <c r="F4671" s="99">
        <v>1940.5500489999999</v>
      </c>
      <c r="G4671" s="99">
        <v>0</v>
      </c>
    </row>
    <row r="4672" spans="1:7" x14ac:dyDescent="0.2">
      <c r="A4672" s="100">
        <v>38904</v>
      </c>
      <c r="B4672" s="99">
        <v>1945.900024</v>
      </c>
      <c r="C4672" s="99">
        <v>1945.900024</v>
      </c>
      <c r="D4672" s="99">
        <v>1945.900024</v>
      </c>
      <c r="E4672" s="99">
        <v>1945.900024</v>
      </c>
      <c r="F4672" s="99">
        <v>1945.900024</v>
      </c>
      <c r="G4672" s="99">
        <v>0</v>
      </c>
    </row>
    <row r="4673" spans="1:7" x14ac:dyDescent="0.2">
      <c r="A4673" s="100">
        <v>38905</v>
      </c>
      <c r="B4673" s="99">
        <v>1932.75</v>
      </c>
      <c r="C4673" s="99">
        <v>1932.75</v>
      </c>
      <c r="D4673" s="99">
        <v>1932.75</v>
      </c>
      <c r="E4673" s="99">
        <v>1932.75</v>
      </c>
      <c r="F4673" s="99">
        <v>1932.75</v>
      </c>
      <c r="G4673" s="99">
        <v>0</v>
      </c>
    </row>
    <row r="4674" spans="1:7" x14ac:dyDescent="0.2">
      <c r="A4674" s="100">
        <v>38908</v>
      </c>
      <c r="B4674" s="99">
        <v>1935.619995</v>
      </c>
      <c r="C4674" s="99">
        <v>1935.619995</v>
      </c>
      <c r="D4674" s="99">
        <v>1935.619995</v>
      </c>
      <c r="E4674" s="99">
        <v>1935.619995</v>
      </c>
      <c r="F4674" s="99">
        <v>1935.619995</v>
      </c>
      <c r="G4674" s="99">
        <v>0</v>
      </c>
    </row>
    <row r="4675" spans="1:7" x14ac:dyDescent="0.2">
      <c r="A4675" s="100">
        <v>38909</v>
      </c>
      <c r="B4675" s="99">
        <v>1943.660034</v>
      </c>
      <c r="C4675" s="99">
        <v>1943.660034</v>
      </c>
      <c r="D4675" s="99">
        <v>1943.660034</v>
      </c>
      <c r="E4675" s="99">
        <v>1943.660034</v>
      </c>
      <c r="F4675" s="99">
        <v>1943.660034</v>
      </c>
      <c r="G4675" s="99">
        <v>0</v>
      </c>
    </row>
    <row r="4676" spans="1:7" x14ac:dyDescent="0.2">
      <c r="A4676" s="100">
        <v>38910</v>
      </c>
      <c r="B4676" s="99">
        <v>1922.619995</v>
      </c>
      <c r="C4676" s="99">
        <v>1922.619995</v>
      </c>
      <c r="D4676" s="99">
        <v>1922.619995</v>
      </c>
      <c r="E4676" s="99">
        <v>1922.619995</v>
      </c>
      <c r="F4676" s="99">
        <v>1922.619995</v>
      </c>
      <c r="G4676" s="99">
        <v>0</v>
      </c>
    </row>
    <row r="4677" spans="1:7" x14ac:dyDescent="0.2">
      <c r="A4677" s="100">
        <v>38911</v>
      </c>
      <c r="B4677" s="99">
        <v>1897.7299800000001</v>
      </c>
      <c r="C4677" s="99">
        <v>1897.7299800000001</v>
      </c>
      <c r="D4677" s="99">
        <v>1897.7299800000001</v>
      </c>
      <c r="E4677" s="99">
        <v>1897.7299800000001</v>
      </c>
      <c r="F4677" s="99">
        <v>1897.7299800000001</v>
      </c>
      <c r="G4677" s="99">
        <v>0</v>
      </c>
    </row>
    <row r="4678" spans="1:7" x14ac:dyDescent="0.2">
      <c r="A4678" s="100">
        <v>38912</v>
      </c>
      <c r="B4678" s="99">
        <v>1888.4300539999999</v>
      </c>
      <c r="C4678" s="99">
        <v>1888.4300539999999</v>
      </c>
      <c r="D4678" s="99">
        <v>1888.4300539999999</v>
      </c>
      <c r="E4678" s="99">
        <v>1888.4300539999999</v>
      </c>
      <c r="F4678" s="99">
        <v>1888.4300539999999</v>
      </c>
      <c r="G4678" s="99">
        <v>0</v>
      </c>
    </row>
    <row r="4679" spans="1:7" x14ac:dyDescent="0.2">
      <c r="A4679" s="100">
        <v>38915</v>
      </c>
      <c r="B4679" s="99">
        <v>1885.8199460000001</v>
      </c>
      <c r="C4679" s="99">
        <v>1885.8199460000001</v>
      </c>
      <c r="D4679" s="99">
        <v>1885.8199460000001</v>
      </c>
      <c r="E4679" s="99">
        <v>1885.8199460000001</v>
      </c>
      <c r="F4679" s="99">
        <v>1885.8199460000001</v>
      </c>
      <c r="G4679" s="99">
        <v>0</v>
      </c>
    </row>
    <row r="4680" spans="1:7" x14ac:dyDescent="0.2">
      <c r="A4680" s="100">
        <v>38916</v>
      </c>
      <c r="B4680" s="99">
        <v>1889.4799800000001</v>
      </c>
      <c r="C4680" s="99">
        <v>1889.4799800000001</v>
      </c>
      <c r="D4680" s="99">
        <v>1889.4799800000001</v>
      </c>
      <c r="E4680" s="99">
        <v>1889.4799800000001</v>
      </c>
      <c r="F4680" s="99">
        <v>1889.4799800000001</v>
      </c>
      <c r="G4680" s="99">
        <v>0</v>
      </c>
    </row>
    <row r="4681" spans="1:7" x14ac:dyDescent="0.2">
      <c r="A4681" s="100">
        <v>38917</v>
      </c>
      <c r="B4681" s="99">
        <v>1924.73999</v>
      </c>
      <c r="C4681" s="99">
        <v>1924.73999</v>
      </c>
      <c r="D4681" s="99">
        <v>1924.73999</v>
      </c>
      <c r="E4681" s="99">
        <v>1924.73999</v>
      </c>
      <c r="F4681" s="99">
        <v>1924.73999</v>
      </c>
      <c r="G4681" s="99">
        <v>0</v>
      </c>
    </row>
    <row r="4682" spans="1:7" x14ac:dyDescent="0.2">
      <c r="A4682" s="100">
        <v>38918</v>
      </c>
      <c r="B4682" s="99">
        <v>1908.420044</v>
      </c>
      <c r="C4682" s="99">
        <v>1908.420044</v>
      </c>
      <c r="D4682" s="99">
        <v>1908.420044</v>
      </c>
      <c r="E4682" s="99">
        <v>1908.420044</v>
      </c>
      <c r="F4682" s="99">
        <v>1908.420044</v>
      </c>
      <c r="G4682" s="99">
        <v>0</v>
      </c>
    </row>
    <row r="4683" spans="1:7" x14ac:dyDescent="0.2">
      <c r="A4683" s="100">
        <v>38919</v>
      </c>
      <c r="B4683" s="99">
        <v>1894.9399410000001</v>
      </c>
      <c r="C4683" s="99">
        <v>1894.9399410000001</v>
      </c>
      <c r="D4683" s="99">
        <v>1894.9399410000001</v>
      </c>
      <c r="E4683" s="99">
        <v>1894.9399410000001</v>
      </c>
      <c r="F4683" s="99">
        <v>1894.9399410000001</v>
      </c>
      <c r="G4683" s="99">
        <v>0</v>
      </c>
    </row>
    <row r="4684" spans="1:7" x14ac:dyDescent="0.2">
      <c r="A4684" s="100">
        <v>38922</v>
      </c>
      <c r="B4684" s="99">
        <v>1926.5</v>
      </c>
      <c r="C4684" s="99">
        <v>1926.5</v>
      </c>
      <c r="D4684" s="99">
        <v>1926.5</v>
      </c>
      <c r="E4684" s="99">
        <v>1926.5</v>
      </c>
      <c r="F4684" s="99">
        <v>1926.5</v>
      </c>
      <c r="G4684" s="99">
        <v>0</v>
      </c>
    </row>
    <row r="4685" spans="1:7" x14ac:dyDescent="0.2">
      <c r="A4685" s="100">
        <v>38923</v>
      </c>
      <c r="B4685" s="99">
        <v>1938.6800539999999</v>
      </c>
      <c r="C4685" s="99">
        <v>1938.6800539999999</v>
      </c>
      <c r="D4685" s="99">
        <v>1938.6800539999999</v>
      </c>
      <c r="E4685" s="99">
        <v>1938.6800539999999</v>
      </c>
      <c r="F4685" s="99">
        <v>1938.6800539999999</v>
      </c>
      <c r="G4685" s="99">
        <v>0</v>
      </c>
    </row>
    <row r="4686" spans="1:7" x14ac:dyDescent="0.2">
      <c r="A4686" s="100">
        <v>38924</v>
      </c>
      <c r="B4686" s="99">
        <v>1937.959961</v>
      </c>
      <c r="C4686" s="99">
        <v>1937.959961</v>
      </c>
      <c r="D4686" s="99">
        <v>1937.959961</v>
      </c>
      <c r="E4686" s="99">
        <v>1937.959961</v>
      </c>
      <c r="F4686" s="99">
        <v>1937.959961</v>
      </c>
      <c r="G4686" s="99">
        <v>0</v>
      </c>
    </row>
    <row r="4687" spans="1:7" x14ac:dyDescent="0.2">
      <c r="A4687" s="100">
        <v>38925</v>
      </c>
      <c r="B4687" s="99">
        <v>1930.3199460000001</v>
      </c>
      <c r="C4687" s="99">
        <v>1930.3199460000001</v>
      </c>
      <c r="D4687" s="99">
        <v>1930.3199460000001</v>
      </c>
      <c r="E4687" s="99">
        <v>1930.3199460000001</v>
      </c>
      <c r="F4687" s="99">
        <v>1930.3199460000001</v>
      </c>
      <c r="G4687" s="99">
        <v>0</v>
      </c>
    </row>
    <row r="4688" spans="1:7" x14ac:dyDescent="0.2">
      <c r="A4688" s="100">
        <v>38926</v>
      </c>
      <c r="B4688" s="99">
        <v>1953.8599850000001</v>
      </c>
      <c r="C4688" s="99">
        <v>1953.8599850000001</v>
      </c>
      <c r="D4688" s="99">
        <v>1953.8599850000001</v>
      </c>
      <c r="E4688" s="99">
        <v>1953.8599850000001</v>
      </c>
      <c r="F4688" s="99">
        <v>1953.8599850000001</v>
      </c>
      <c r="G4688" s="99">
        <v>0</v>
      </c>
    </row>
    <row r="4689" spans="1:7" x14ac:dyDescent="0.2">
      <c r="A4689" s="100">
        <v>38929</v>
      </c>
      <c r="B4689" s="99">
        <v>1951</v>
      </c>
      <c r="C4689" s="99">
        <v>1951</v>
      </c>
      <c r="D4689" s="99">
        <v>1951</v>
      </c>
      <c r="E4689" s="99">
        <v>1951</v>
      </c>
      <c r="F4689" s="99">
        <v>1951</v>
      </c>
      <c r="G4689" s="99">
        <v>0</v>
      </c>
    </row>
    <row r="4690" spans="1:7" x14ac:dyDescent="0.2">
      <c r="A4690" s="100">
        <v>38930</v>
      </c>
      <c r="B4690" s="99">
        <v>1942.219971</v>
      </c>
      <c r="C4690" s="99">
        <v>1942.219971</v>
      </c>
      <c r="D4690" s="99">
        <v>1942.219971</v>
      </c>
      <c r="E4690" s="99">
        <v>1942.219971</v>
      </c>
      <c r="F4690" s="99">
        <v>1942.219971</v>
      </c>
      <c r="G4690" s="99">
        <v>0</v>
      </c>
    </row>
    <row r="4691" spans="1:7" x14ac:dyDescent="0.2">
      <c r="A4691" s="100">
        <v>38931</v>
      </c>
      <c r="B4691" s="99">
        <v>1954.1800539999999</v>
      </c>
      <c r="C4691" s="99">
        <v>1954.1800539999999</v>
      </c>
      <c r="D4691" s="99">
        <v>1954.1800539999999</v>
      </c>
      <c r="E4691" s="99">
        <v>1954.1800539999999</v>
      </c>
      <c r="F4691" s="99">
        <v>1954.1800539999999</v>
      </c>
      <c r="G4691" s="99">
        <v>0</v>
      </c>
    </row>
    <row r="4692" spans="1:7" x14ac:dyDescent="0.2">
      <c r="A4692" s="100">
        <v>38932</v>
      </c>
      <c r="B4692" s="99">
        <v>1957.410034</v>
      </c>
      <c r="C4692" s="99">
        <v>1957.410034</v>
      </c>
      <c r="D4692" s="99">
        <v>1957.410034</v>
      </c>
      <c r="E4692" s="99">
        <v>1957.410034</v>
      </c>
      <c r="F4692" s="99">
        <v>1957.410034</v>
      </c>
      <c r="G4692" s="99">
        <v>0</v>
      </c>
    </row>
    <row r="4693" spans="1:7" x14ac:dyDescent="0.2">
      <c r="A4693" s="100">
        <v>38933</v>
      </c>
      <c r="B4693" s="99">
        <v>1956.0500489999999</v>
      </c>
      <c r="C4693" s="99">
        <v>1956.0500489999999</v>
      </c>
      <c r="D4693" s="99">
        <v>1956.0500489999999</v>
      </c>
      <c r="E4693" s="99">
        <v>1956.0500489999999</v>
      </c>
      <c r="F4693" s="99">
        <v>1956.0500489999999</v>
      </c>
      <c r="G4693" s="99">
        <v>0</v>
      </c>
    </row>
    <row r="4694" spans="1:7" x14ac:dyDescent="0.2">
      <c r="A4694" s="100">
        <v>38936</v>
      </c>
      <c r="B4694" s="99">
        <v>1950.630005</v>
      </c>
      <c r="C4694" s="99">
        <v>1950.630005</v>
      </c>
      <c r="D4694" s="99">
        <v>1950.630005</v>
      </c>
      <c r="E4694" s="99">
        <v>1950.630005</v>
      </c>
      <c r="F4694" s="99">
        <v>1950.630005</v>
      </c>
      <c r="G4694" s="99">
        <v>0</v>
      </c>
    </row>
    <row r="4695" spans="1:7" x14ac:dyDescent="0.2">
      <c r="A4695" s="100">
        <v>38937</v>
      </c>
      <c r="B4695" s="99">
        <v>1944.219971</v>
      </c>
      <c r="C4695" s="99">
        <v>1944.219971</v>
      </c>
      <c r="D4695" s="99">
        <v>1944.219971</v>
      </c>
      <c r="E4695" s="99">
        <v>1944.219971</v>
      </c>
      <c r="F4695" s="99">
        <v>1944.219971</v>
      </c>
      <c r="G4695" s="99">
        <v>0</v>
      </c>
    </row>
    <row r="4696" spans="1:7" x14ac:dyDescent="0.2">
      <c r="A4696" s="100">
        <v>38938</v>
      </c>
      <c r="B4696" s="99">
        <v>1936.3000489999999</v>
      </c>
      <c r="C4696" s="99">
        <v>1936.3000489999999</v>
      </c>
      <c r="D4696" s="99">
        <v>1936.3000489999999</v>
      </c>
      <c r="E4696" s="99">
        <v>1936.3000489999999</v>
      </c>
      <c r="F4696" s="99">
        <v>1936.3000489999999</v>
      </c>
      <c r="G4696" s="99">
        <v>0</v>
      </c>
    </row>
    <row r="4697" spans="1:7" x14ac:dyDescent="0.2">
      <c r="A4697" s="100">
        <v>38939</v>
      </c>
      <c r="B4697" s="99">
        <v>1945.6099850000001</v>
      </c>
      <c r="C4697" s="99">
        <v>1945.6099850000001</v>
      </c>
      <c r="D4697" s="99">
        <v>1945.6099850000001</v>
      </c>
      <c r="E4697" s="99">
        <v>1945.6099850000001</v>
      </c>
      <c r="F4697" s="99">
        <v>1945.6099850000001</v>
      </c>
      <c r="G4697" s="99">
        <v>0</v>
      </c>
    </row>
    <row r="4698" spans="1:7" x14ac:dyDescent="0.2">
      <c r="A4698" s="100">
        <v>38940</v>
      </c>
      <c r="B4698" s="99">
        <v>1938.130005</v>
      </c>
      <c r="C4698" s="99">
        <v>1938.130005</v>
      </c>
      <c r="D4698" s="99">
        <v>1938.130005</v>
      </c>
      <c r="E4698" s="99">
        <v>1938.130005</v>
      </c>
      <c r="F4698" s="99">
        <v>1938.130005</v>
      </c>
      <c r="G4698" s="99">
        <v>0</v>
      </c>
    </row>
    <row r="4699" spans="1:7" x14ac:dyDescent="0.2">
      <c r="A4699" s="100">
        <v>38943</v>
      </c>
      <c r="B4699" s="99">
        <v>1940.5</v>
      </c>
      <c r="C4699" s="99">
        <v>1940.5</v>
      </c>
      <c r="D4699" s="99">
        <v>1940.5</v>
      </c>
      <c r="E4699" s="99">
        <v>1940.5</v>
      </c>
      <c r="F4699" s="99">
        <v>1940.5</v>
      </c>
      <c r="G4699" s="99">
        <v>0</v>
      </c>
    </row>
    <row r="4700" spans="1:7" x14ac:dyDescent="0.2">
      <c r="A4700" s="100">
        <v>38944</v>
      </c>
      <c r="B4700" s="99">
        <v>1967.26001</v>
      </c>
      <c r="C4700" s="99">
        <v>1967.26001</v>
      </c>
      <c r="D4700" s="99">
        <v>1967.26001</v>
      </c>
      <c r="E4700" s="99">
        <v>1967.26001</v>
      </c>
      <c r="F4700" s="99">
        <v>1967.26001</v>
      </c>
      <c r="G4700" s="99">
        <v>0</v>
      </c>
    </row>
    <row r="4701" spans="1:7" x14ac:dyDescent="0.2">
      <c r="A4701" s="100">
        <v>38945</v>
      </c>
      <c r="B4701" s="99">
        <v>1982.8100589999999</v>
      </c>
      <c r="C4701" s="99">
        <v>1982.8100589999999</v>
      </c>
      <c r="D4701" s="99">
        <v>1982.8100589999999</v>
      </c>
      <c r="E4701" s="99">
        <v>1982.8100589999999</v>
      </c>
      <c r="F4701" s="99">
        <v>1982.8100589999999</v>
      </c>
      <c r="G4701" s="99">
        <v>0</v>
      </c>
    </row>
    <row r="4702" spans="1:7" x14ac:dyDescent="0.2">
      <c r="A4702" s="100">
        <v>38946</v>
      </c>
      <c r="B4702" s="99">
        <v>1986.040039</v>
      </c>
      <c r="C4702" s="99">
        <v>1986.040039</v>
      </c>
      <c r="D4702" s="99">
        <v>1986.040039</v>
      </c>
      <c r="E4702" s="99">
        <v>1986.040039</v>
      </c>
      <c r="F4702" s="99">
        <v>1986.040039</v>
      </c>
      <c r="G4702" s="99">
        <v>0</v>
      </c>
    </row>
    <row r="4703" spans="1:7" x14ac:dyDescent="0.2">
      <c r="A4703" s="100">
        <v>38947</v>
      </c>
      <c r="B4703" s="99">
        <v>1993.4300539999999</v>
      </c>
      <c r="C4703" s="99">
        <v>1993.4300539999999</v>
      </c>
      <c r="D4703" s="99">
        <v>1993.4300539999999</v>
      </c>
      <c r="E4703" s="99">
        <v>1993.4300539999999</v>
      </c>
      <c r="F4703" s="99">
        <v>1993.4300539999999</v>
      </c>
      <c r="G4703" s="99">
        <v>0</v>
      </c>
    </row>
    <row r="4704" spans="1:7" x14ac:dyDescent="0.2">
      <c r="A4704" s="100">
        <v>38950</v>
      </c>
      <c r="B4704" s="99">
        <v>1986.1099850000001</v>
      </c>
      <c r="C4704" s="99">
        <v>1986.1099850000001</v>
      </c>
      <c r="D4704" s="99">
        <v>1986.1099850000001</v>
      </c>
      <c r="E4704" s="99">
        <v>1986.1099850000001</v>
      </c>
      <c r="F4704" s="99">
        <v>1986.1099850000001</v>
      </c>
      <c r="G4704" s="99">
        <v>0</v>
      </c>
    </row>
    <row r="4705" spans="1:7" x14ac:dyDescent="0.2">
      <c r="A4705" s="100">
        <v>38951</v>
      </c>
      <c r="B4705" s="99">
        <v>1988.099976</v>
      </c>
      <c r="C4705" s="99">
        <v>1988.099976</v>
      </c>
      <c r="D4705" s="99">
        <v>1988.099976</v>
      </c>
      <c r="E4705" s="99">
        <v>1988.099976</v>
      </c>
      <c r="F4705" s="99">
        <v>1988.099976</v>
      </c>
      <c r="G4705" s="99">
        <v>0</v>
      </c>
    </row>
    <row r="4706" spans="1:7" x14ac:dyDescent="0.2">
      <c r="A4706" s="100">
        <v>38952</v>
      </c>
      <c r="B4706" s="99">
        <v>1979.349976</v>
      </c>
      <c r="C4706" s="99">
        <v>1979.349976</v>
      </c>
      <c r="D4706" s="99">
        <v>1979.349976</v>
      </c>
      <c r="E4706" s="99">
        <v>1979.349976</v>
      </c>
      <c r="F4706" s="99">
        <v>1979.349976</v>
      </c>
      <c r="G4706" s="99">
        <v>0</v>
      </c>
    </row>
    <row r="4707" spans="1:7" x14ac:dyDescent="0.2">
      <c r="A4707" s="100">
        <v>38953</v>
      </c>
      <c r="B4707" s="99">
        <v>1984.089966</v>
      </c>
      <c r="C4707" s="99">
        <v>1984.089966</v>
      </c>
      <c r="D4707" s="99">
        <v>1984.089966</v>
      </c>
      <c r="E4707" s="99">
        <v>1984.089966</v>
      </c>
      <c r="F4707" s="99">
        <v>1984.089966</v>
      </c>
      <c r="G4707" s="99">
        <v>0</v>
      </c>
    </row>
    <row r="4708" spans="1:7" x14ac:dyDescent="0.2">
      <c r="A4708" s="100">
        <v>38954</v>
      </c>
      <c r="B4708" s="99">
        <v>1982.8100589999999</v>
      </c>
      <c r="C4708" s="99">
        <v>1982.8100589999999</v>
      </c>
      <c r="D4708" s="99">
        <v>1982.8100589999999</v>
      </c>
      <c r="E4708" s="99">
        <v>1982.8100589999999</v>
      </c>
      <c r="F4708" s="99">
        <v>1982.8100589999999</v>
      </c>
      <c r="G4708" s="99">
        <v>0</v>
      </c>
    </row>
    <row r="4709" spans="1:7" x14ac:dyDescent="0.2">
      <c r="A4709" s="100">
        <v>38957</v>
      </c>
      <c r="B4709" s="99">
        <v>1993.0600589999999</v>
      </c>
      <c r="C4709" s="99">
        <v>1993.0600589999999</v>
      </c>
      <c r="D4709" s="99">
        <v>1993.0600589999999</v>
      </c>
      <c r="E4709" s="99">
        <v>1993.0600589999999</v>
      </c>
      <c r="F4709" s="99">
        <v>1993.0600589999999</v>
      </c>
      <c r="G4709" s="99">
        <v>0</v>
      </c>
    </row>
    <row r="4710" spans="1:7" x14ac:dyDescent="0.2">
      <c r="A4710" s="100">
        <v>38958</v>
      </c>
      <c r="B4710" s="99">
        <v>1997.209961</v>
      </c>
      <c r="C4710" s="99">
        <v>1997.209961</v>
      </c>
      <c r="D4710" s="99">
        <v>1997.209961</v>
      </c>
      <c r="E4710" s="99">
        <v>1997.209961</v>
      </c>
      <c r="F4710" s="99">
        <v>1997.209961</v>
      </c>
      <c r="G4710" s="99">
        <v>0</v>
      </c>
    </row>
    <row r="4711" spans="1:7" x14ac:dyDescent="0.2">
      <c r="A4711" s="100">
        <v>38959</v>
      </c>
      <c r="B4711" s="99">
        <v>1998.079956</v>
      </c>
      <c r="C4711" s="99">
        <v>1998.079956</v>
      </c>
      <c r="D4711" s="99">
        <v>1998.079956</v>
      </c>
      <c r="E4711" s="99">
        <v>1998.079956</v>
      </c>
      <c r="F4711" s="99">
        <v>1998.079956</v>
      </c>
      <c r="G4711" s="99">
        <v>0</v>
      </c>
    </row>
    <row r="4712" spans="1:7" x14ac:dyDescent="0.2">
      <c r="A4712" s="100">
        <v>38960</v>
      </c>
      <c r="B4712" s="99">
        <v>1997.420044</v>
      </c>
      <c r="C4712" s="99">
        <v>1997.420044</v>
      </c>
      <c r="D4712" s="99">
        <v>1997.420044</v>
      </c>
      <c r="E4712" s="99">
        <v>1997.420044</v>
      </c>
      <c r="F4712" s="99">
        <v>1997.420044</v>
      </c>
      <c r="G4712" s="99">
        <v>0</v>
      </c>
    </row>
    <row r="4713" spans="1:7" x14ac:dyDescent="0.2">
      <c r="A4713" s="100">
        <v>38961</v>
      </c>
      <c r="B4713" s="99">
        <v>2008.469971</v>
      </c>
      <c r="C4713" s="99">
        <v>2008.469971</v>
      </c>
      <c r="D4713" s="99">
        <v>2008.469971</v>
      </c>
      <c r="E4713" s="99">
        <v>2008.469971</v>
      </c>
      <c r="F4713" s="99">
        <v>2008.469971</v>
      </c>
      <c r="G4713" s="99">
        <v>0</v>
      </c>
    </row>
    <row r="4714" spans="1:7" x14ac:dyDescent="0.2">
      <c r="A4714" s="100">
        <v>38965</v>
      </c>
      <c r="B4714" s="99">
        <v>2012</v>
      </c>
      <c r="C4714" s="99">
        <v>2012</v>
      </c>
      <c r="D4714" s="99">
        <v>2012</v>
      </c>
      <c r="E4714" s="99">
        <v>2012</v>
      </c>
      <c r="F4714" s="99">
        <v>2012</v>
      </c>
      <c r="G4714" s="99">
        <v>0</v>
      </c>
    </row>
    <row r="4715" spans="1:7" x14ac:dyDescent="0.2">
      <c r="A4715" s="100">
        <v>38966</v>
      </c>
      <c r="B4715" s="99">
        <v>1992.420044</v>
      </c>
      <c r="C4715" s="99">
        <v>1992.420044</v>
      </c>
      <c r="D4715" s="99">
        <v>1992.420044</v>
      </c>
      <c r="E4715" s="99">
        <v>1992.420044</v>
      </c>
      <c r="F4715" s="99">
        <v>1992.420044</v>
      </c>
      <c r="G4715" s="99">
        <v>0</v>
      </c>
    </row>
    <row r="4716" spans="1:7" x14ac:dyDescent="0.2">
      <c r="A4716" s="100">
        <v>38967</v>
      </c>
      <c r="B4716" s="99">
        <v>1982.9300539999999</v>
      </c>
      <c r="C4716" s="99">
        <v>1982.9300539999999</v>
      </c>
      <c r="D4716" s="99">
        <v>1982.9300539999999</v>
      </c>
      <c r="E4716" s="99">
        <v>1982.9300539999999</v>
      </c>
      <c r="F4716" s="99">
        <v>1982.9300539999999</v>
      </c>
      <c r="G4716" s="99">
        <v>0</v>
      </c>
    </row>
    <row r="4717" spans="1:7" x14ac:dyDescent="0.2">
      <c r="A4717" s="100">
        <v>38968</v>
      </c>
      <c r="B4717" s="99">
        <v>1990.4399410000001</v>
      </c>
      <c r="C4717" s="99">
        <v>1990.4399410000001</v>
      </c>
      <c r="D4717" s="99">
        <v>1990.4399410000001</v>
      </c>
      <c r="E4717" s="99">
        <v>1990.4399410000001</v>
      </c>
      <c r="F4717" s="99">
        <v>1990.4399410000001</v>
      </c>
      <c r="G4717" s="99">
        <v>0</v>
      </c>
    </row>
    <row r="4718" spans="1:7" x14ac:dyDescent="0.2">
      <c r="A4718" s="100">
        <v>38971</v>
      </c>
      <c r="B4718" s="99">
        <v>1991.48999</v>
      </c>
      <c r="C4718" s="99">
        <v>1991.48999</v>
      </c>
      <c r="D4718" s="99">
        <v>1991.48999</v>
      </c>
      <c r="E4718" s="99">
        <v>1991.48999</v>
      </c>
      <c r="F4718" s="99">
        <v>1991.48999</v>
      </c>
      <c r="G4718" s="99">
        <v>0</v>
      </c>
    </row>
    <row r="4719" spans="1:7" x14ac:dyDescent="0.2">
      <c r="A4719" s="100">
        <v>38972</v>
      </c>
      <c r="B4719" s="99">
        <v>2012.3199460000001</v>
      </c>
      <c r="C4719" s="99">
        <v>2012.3199460000001</v>
      </c>
      <c r="D4719" s="99">
        <v>2012.3199460000001</v>
      </c>
      <c r="E4719" s="99">
        <v>2012.3199460000001</v>
      </c>
      <c r="F4719" s="99">
        <v>2012.3199460000001</v>
      </c>
      <c r="G4719" s="99">
        <v>0</v>
      </c>
    </row>
    <row r="4720" spans="1:7" x14ac:dyDescent="0.2">
      <c r="A4720" s="100">
        <v>38973</v>
      </c>
      <c r="B4720" s="99">
        <v>2020.48999</v>
      </c>
      <c r="C4720" s="99">
        <v>2020.48999</v>
      </c>
      <c r="D4720" s="99">
        <v>2020.48999</v>
      </c>
      <c r="E4720" s="99">
        <v>2020.48999</v>
      </c>
      <c r="F4720" s="99">
        <v>2020.48999</v>
      </c>
      <c r="G4720" s="99">
        <v>0</v>
      </c>
    </row>
    <row r="4721" spans="1:7" x14ac:dyDescent="0.2">
      <c r="A4721" s="100">
        <v>38974</v>
      </c>
      <c r="B4721" s="99">
        <v>2017.8599850000001</v>
      </c>
      <c r="C4721" s="99">
        <v>2017.8599850000001</v>
      </c>
      <c r="D4721" s="99">
        <v>2017.8599850000001</v>
      </c>
      <c r="E4721" s="99">
        <v>2017.8599850000001</v>
      </c>
      <c r="F4721" s="99">
        <v>2017.8599850000001</v>
      </c>
      <c r="G4721" s="99">
        <v>0</v>
      </c>
    </row>
    <row r="4722" spans="1:7" x14ac:dyDescent="0.2">
      <c r="A4722" s="100">
        <v>38975</v>
      </c>
      <c r="B4722" s="99">
        <v>2023.349976</v>
      </c>
      <c r="C4722" s="99">
        <v>2023.349976</v>
      </c>
      <c r="D4722" s="99">
        <v>2023.349976</v>
      </c>
      <c r="E4722" s="99">
        <v>2023.349976</v>
      </c>
      <c r="F4722" s="99">
        <v>2023.349976</v>
      </c>
      <c r="G4722" s="99">
        <v>0</v>
      </c>
    </row>
    <row r="4723" spans="1:7" x14ac:dyDescent="0.2">
      <c r="A4723" s="100">
        <v>38978</v>
      </c>
      <c r="B4723" s="99">
        <v>2025.3900149999999</v>
      </c>
      <c r="C4723" s="99">
        <v>2025.3900149999999</v>
      </c>
      <c r="D4723" s="99">
        <v>2025.3900149999999</v>
      </c>
      <c r="E4723" s="99">
        <v>2025.3900149999999</v>
      </c>
      <c r="F4723" s="99">
        <v>2025.3900149999999</v>
      </c>
      <c r="G4723" s="99">
        <v>0</v>
      </c>
    </row>
    <row r="4724" spans="1:7" x14ac:dyDescent="0.2">
      <c r="A4724" s="100">
        <v>38979</v>
      </c>
      <c r="B4724" s="99">
        <v>2021.01001</v>
      </c>
      <c r="C4724" s="99">
        <v>2021.01001</v>
      </c>
      <c r="D4724" s="99">
        <v>2021.01001</v>
      </c>
      <c r="E4724" s="99">
        <v>2021.01001</v>
      </c>
      <c r="F4724" s="99">
        <v>2021.01001</v>
      </c>
      <c r="G4724" s="99">
        <v>0</v>
      </c>
    </row>
    <row r="4725" spans="1:7" x14ac:dyDescent="0.2">
      <c r="A4725" s="100">
        <v>38980</v>
      </c>
      <c r="B4725" s="99">
        <v>2031.589966</v>
      </c>
      <c r="C4725" s="99">
        <v>2031.589966</v>
      </c>
      <c r="D4725" s="99">
        <v>2031.589966</v>
      </c>
      <c r="E4725" s="99">
        <v>2031.589966</v>
      </c>
      <c r="F4725" s="99">
        <v>2031.589966</v>
      </c>
      <c r="G4725" s="99">
        <v>0</v>
      </c>
    </row>
    <row r="4726" spans="1:7" x14ac:dyDescent="0.2">
      <c r="A4726" s="100">
        <v>38981</v>
      </c>
      <c r="B4726" s="99">
        <v>2021.079956</v>
      </c>
      <c r="C4726" s="99">
        <v>2021.079956</v>
      </c>
      <c r="D4726" s="99">
        <v>2021.079956</v>
      </c>
      <c r="E4726" s="99">
        <v>2021.079956</v>
      </c>
      <c r="F4726" s="99">
        <v>2021.079956</v>
      </c>
      <c r="G4726" s="99">
        <v>0</v>
      </c>
    </row>
    <row r="4727" spans="1:7" x14ac:dyDescent="0.2">
      <c r="A4727" s="100">
        <v>38982</v>
      </c>
      <c r="B4727" s="99">
        <v>2016.089966</v>
      </c>
      <c r="C4727" s="99">
        <v>2016.089966</v>
      </c>
      <c r="D4727" s="99">
        <v>2016.089966</v>
      </c>
      <c r="E4727" s="99">
        <v>2016.089966</v>
      </c>
      <c r="F4727" s="99">
        <v>2016.089966</v>
      </c>
      <c r="G4727" s="99">
        <v>0</v>
      </c>
    </row>
    <row r="4728" spans="1:7" x14ac:dyDescent="0.2">
      <c r="A4728" s="100">
        <v>38985</v>
      </c>
      <c r="B4728" s="99">
        <v>2033.869995</v>
      </c>
      <c r="C4728" s="99">
        <v>2033.869995</v>
      </c>
      <c r="D4728" s="99">
        <v>2033.869995</v>
      </c>
      <c r="E4728" s="99">
        <v>2033.869995</v>
      </c>
      <c r="F4728" s="99">
        <v>2033.869995</v>
      </c>
      <c r="G4728" s="99">
        <v>0</v>
      </c>
    </row>
    <row r="4729" spans="1:7" x14ac:dyDescent="0.2">
      <c r="A4729" s="100">
        <v>38986</v>
      </c>
      <c r="B4729" s="99">
        <v>2049.1999510000001</v>
      </c>
      <c r="C4729" s="99">
        <v>2049.1999510000001</v>
      </c>
      <c r="D4729" s="99">
        <v>2049.1999510000001</v>
      </c>
      <c r="E4729" s="99">
        <v>2049.1999510000001</v>
      </c>
      <c r="F4729" s="99">
        <v>2049.1999510000001</v>
      </c>
      <c r="G4729" s="99">
        <v>0</v>
      </c>
    </row>
    <row r="4730" spans="1:7" x14ac:dyDescent="0.2">
      <c r="A4730" s="100">
        <v>38987</v>
      </c>
      <c r="B4730" s="99">
        <v>2049.969971</v>
      </c>
      <c r="C4730" s="99">
        <v>2049.969971</v>
      </c>
      <c r="D4730" s="99">
        <v>2049.969971</v>
      </c>
      <c r="E4730" s="99">
        <v>2049.969971</v>
      </c>
      <c r="F4730" s="99">
        <v>2049.969971</v>
      </c>
      <c r="G4730" s="99">
        <v>0</v>
      </c>
    </row>
    <row r="4731" spans="1:7" x14ac:dyDescent="0.2">
      <c r="A4731" s="100">
        <v>38988</v>
      </c>
      <c r="B4731" s="99">
        <v>2053.929932</v>
      </c>
      <c r="C4731" s="99">
        <v>2053.929932</v>
      </c>
      <c r="D4731" s="99">
        <v>2053.929932</v>
      </c>
      <c r="E4731" s="99">
        <v>2053.929932</v>
      </c>
      <c r="F4731" s="99">
        <v>2053.929932</v>
      </c>
      <c r="G4731" s="99">
        <v>0</v>
      </c>
    </row>
    <row r="4732" spans="1:7" x14ac:dyDescent="0.2">
      <c r="A4732" s="100">
        <v>38989</v>
      </c>
      <c r="B4732" s="99">
        <v>2048.889893</v>
      </c>
      <c r="C4732" s="99">
        <v>2048.889893</v>
      </c>
      <c r="D4732" s="99">
        <v>2048.889893</v>
      </c>
      <c r="E4732" s="99">
        <v>2048.889893</v>
      </c>
      <c r="F4732" s="99">
        <v>2048.889893</v>
      </c>
      <c r="G4732" s="99">
        <v>0</v>
      </c>
    </row>
    <row r="4733" spans="1:7" x14ac:dyDescent="0.2">
      <c r="A4733" s="100">
        <v>38992</v>
      </c>
      <c r="B4733" s="99">
        <v>2041.98999</v>
      </c>
      <c r="C4733" s="99">
        <v>2041.98999</v>
      </c>
      <c r="D4733" s="99">
        <v>2041.98999</v>
      </c>
      <c r="E4733" s="99">
        <v>2041.98999</v>
      </c>
      <c r="F4733" s="99">
        <v>2041.98999</v>
      </c>
      <c r="G4733" s="99">
        <v>0</v>
      </c>
    </row>
    <row r="4734" spans="1:7" x14ac:dyDescent="0.2">
      <c r="A4734" s="100">
        <v>38993</v>
      </c>
      <c r="B4734" s="99">
        <v>2046.280029</v>
      </c>
      <c r="C4734" s="99">
        <v>2046.280029</v>
      </c>
      <c r="D4734" s="99">
        <v>2046.280029</v>
      </c>
      <c r="E4734" s="99">
        <v>2046.280029</v>
      </c>
      <c r="F4734" s="99">
        <v>2046.280029</v>
      </c>
      <c r="G4734" s="99">
        <v>0</v>
      </c>
    </row>
    <row r="4735" spans="1:7" x14ac:dyDescent="0.2">
      <c r="A4735" s="100">
        <v>38994</v>
      </c>
      <c r="B4735" s="99">
        <v>2071.4499510000001</v>
      </c>
      <c r="C4735" s="99">
        <v>2071.4499510000001</v>
      </c>
      <c r="D4735" s="99">
        <v>2071.4499510000001</v>
      </c>
      <c r="E4735" s="99">
        <v>2071.4499510000001</v>
      </c>
      <c r="F4735" s="99">
        <v>2071.4499510000001</v>
      </c>
      <c r="G4735" s="99">
        <v>0</v>
      </c>
    </row>
    <row r="4736" spans="1:7" x14ac:dyDescent="0.2">
      <c r="A4736" s="100">
        <v>38995</v>
      </c>
      <c r="B4736" s="99">
        <v>2076.6298830000001</v>
      </c>
      <c r="C4736" s="99">
        <v>2076.6298830000001</v>
      </c>
      <c r="D4736" s="99">
        <v>2076.6298830000001</v>
      </c>
      <c r="E4736" s="99">
        <v>2076.6298830000001</v>
      </c>
      <c r="F4736" s="99">
        <v>2076.6298830000001</v>
      </c>
      <c r="G4736" s="99">
        <v>0</v>
      </c>
    </row>
    <row r="4737" spans="1:7" x14ac:dyDescent="0.2">
      <c r="A4737" s="100">
        <v>38996</v>
      </c>
      <c r="B4737" s="99">
        <v>2071.0500489999999</v>
      </c>
      <c r="C4737" s="99">
        <v>2071.0500489999999</v>
      </c>
      <c r="D4737" s="99">
        <v>2071.0500489999999</v>
      </c>
      <c r="E4737" s="99">
        <v>2071.0500489999999</v>
      </c>
      <c r="F4737" s="99">
        <v>2071.0500489999999</v>
      </c>
      <c r="G4737" s="99">
        <v>0</v>
      </c>
    </row>
    <row r="4738" spans="1:7" x14ac:dyDescent="0.2">
      <c r="A4738" s="100">
        <v>38999</v>
      </c>
      <c r="B4738" s="99">
        <v>2072.709961</v>
      </c>
      <c r="C4738" s="99">
        <v>2072.709961</v>
      </c>
      <c r="D4738" s="99">
        <v>2072.709961</v>
      </c>
      <c r="E4738" s="99">
        <v>2072.709961</v>
      </c>
      <c r="F4738" s="99">
        <v>2072.709961</v>
      </c>
      <c r="G4738" s="99">
        <v>0</v>
      </c>
    </row>
    <row r="4739" spans="1:7" x14ac:dyDescent="0.2">
      <c r="A4739" s="100">
        <v>39000</v>
      </c>
      <c r="B4739" s="99">
        <v>2077.01001</v>
      </c>
      <c r="C4739" s="99">
        <v>2077.01001</v>
      </c>
      <c r="D4739" s="99">
        <v>2077.01001</v>
      </c>
      <c r="E4739" s="99">
        <v>2077.01001</v>
      </c>
      <c r="F4739" s="99">
        <v>2077.01001</v>
      </c>
      <c r="G4739" s="99">
        <v>0</v>
      </c>
    </row>
    <row r="4740" spans="1:7" x14ac:dyDescent="0.2">
      <c r="A4740" s="100">
        <v>39001</v>
      </c>
      <c r="B4740" s="99">
        <v>2071.8999020000001</v>
      </c>
      <c r="C4740" s="99">
        <v>2071.8999020000001</v>
      </c>
      <c r="D4740" s="99">
        <v>2071.8999020000001</v>
      </c>
      <c r="E4740" s="99">
        <v>2071.8999020000001</v>
      </c>
      <c r="F4740" s="99">
        <v>2071.8999020000001</v>
      </c>
      <c r="G4740" s="99">
        <v>0</v>
      </c>
    </row>
    <row r="4741" spans="1:7" x14ac:dyDescent="0.2">
      <c r="A4741" s="100">
        <v>39002</v>
      </c>
      <c r="B4741" s="99">
        <v>2091.6899410000001</v>
      </c>
      <c r="C4741" s="99">
        <v>2091.6899410000001</v>
      </c>
      <c r="D4741" s="99">
        <v>2091.6899410000001</v>
      </c>
      <c r="E4741" s="99">
        <v>2091.6899410000001</v>
      </c>
      <c r="F4741" s="99">
        <v>2091.6899410000001</v>
      </c>
      <c r="G4741" s="99">
        <v>0</v>
      </c>
    </row>
    <row r="4742" spans="1:7" x14ac:dyDescent="0.2">
      <c r="A4742" s="100">
        <v>39003</v>
      </c>
      <c r="B4742" s="99">
        <v>2095.969971</v>
      </c>
      <c r="C4742" s="99">
        <v>2095.969971</v>
      </c>
      <c r="D4742" s="99">
        <v>2095.969971</v>
      </c>
      <c r="E4742" s="99">
        <v>2095.969971</v>
      </c>
      <c r="F4742" s="99">
        <v>2095.969971</v>
      </c>
      <c r="G4742" s="99">
        <v>0</v>
      </c>
    </row>
    <row r="4743" spans="1:7" x14ac:dyDescent="0.2">
      <c r="A4743" s="100">
        <v>39006</v>
      </c>
      <c r="B4743" s="99">
        <v>2101.2700199999999</v>
      </c>
      <c r="C4743" s="99">
        <v>2101.2700199999999</v>
      </c>
      <c r="D4743" s="99">
        <v>2101.2700199999999</v>
      </c>
      <c r="E4743" s="99">
        <v>2101.2700199999999</v>
      </c>
      <c r="F4743" s="99">
        <v>2101.2700199999999</v>
      </c>
      <c r="G4743" s="99">
        <v>0</v>
      </c>
    </row>
    <row r="4744" spans="1:7" x14ac:dyDescent="0.2">
      <c r="A4744" s="100">
        <v>39007</v>
      </c>
      <c r="B4744" s="99">
        <v>2093.580078</v>
      </c>
      <c r="C4744" s="99">
        <v>2093.580078</v>
      </c>
      <c r="D4744" s="99">
        <v>2093.580078</v>
      </c>
      <c r="E4744" s="99">
        <v>2093.580078</v>
      </c>
      <c r="F4744" s="99">
        <v>2093.580078</v>
      </c>
      <c r="G4744" s="99">
        <v>0</v>
      </c>
    </row>
    <row r="4745" spans="1:7" x14ac:dyDescent="0.2">
      <c r="A4745" s="100">
        <v>39008</v>
      </c>
      <c r="B4745" s="99">
        <v>2096.709961</v>
      </c>
      <c r="C4745" s="99">
        <v>2096.709961</v>
      </c>
      <c r="D4745" s="99">
        <v>2096.709961</v>
      </c>
      <c r="E4745" s="99">
        <v>2096.709961</v>
      </c>
      <c r="F4745" s="99">
        <v>2096.709961</v>
      </c>
      <c r="G4745" s="99">
        <v>0</v>
      </c>
    </row>
    <row r="4746" spans="1:7" x14ac:dyDescent="0.2">
      <c r="A4746" s="100">
        <v>39009</v>
      </c>
      <c r="B4746" s="99">
        <v>2098.320068</v>
      </c>
      <c r="C4746" s="99">
        <v>2098.320068</v>
      </c>
      <c r="D4746" s="99">
        <v>2098.320068</v>
      </c>
      <c r="E4746" s="99">
        <v>2098.320068</v>
      </c>
      <c r="F4746" s="99">
        <v>2098.320068</v>
      </c>
      <c r="G4746" s="99">
        <v>0</v>
      </c>
    </row>
    <row r="4747" spans="1:7" x14ac:dyDescent="0.2">
      <c r="A4747" s="100">
        <v>39010</v>
      </c>
      <c r="B4747" s="99">
        <v>2100.860107</v>
      </c>
      <c r="C4747" s="99">
        <v>2100.860107</v>
      </c>
      <c r="D4747" s="99">
        <v>2100.860107</v>
      </c>
      <c r="E4747" s="99">
        <v>2100.860107</v>
      </c>
      <c r="F4747" s="99">
        <v>2100.860107</v>
      </c>
      <c r="G4747" s="99">
        <v>0</v>
      </c>
    </row>
    <row r="4748" spans="1:7" x14ac:dyDescent="0.2">
      <c r="A4748" s="100">
        <v>39013</v>
      </c>
      <c r="B4748" s="99">
        <v>2113.820068</v>
      </c>
      <c r="C4748" s="99">
        <v>2113.820068</v>
      </c>
      <c r="D4748" s="99">
        <v>2113.820068</v>
      </c>
      <c r="E4748" s="99">
        <v>2113.820068</v>
      </c>
      <c r="F4748" s="99">
        <v>2113.820068</v>
      </c>
      <c r="G4748" s="99">
        <v>0</v>
      </c>
    </row>
    <row r="4749" spans="1:7" x14ac:dyDescent="0.2">
      <c r="A4749" s="100">
        <v>39014</v>
      </c>
      <c r="B4749" s="99">
        <v>2114.360107</v>
      </c>
      <c r="C4749" s="99">
        <v>2114.360107</v>
      </c>
      <c r="D4749" s="99">
        <v>2114.360107</v>
      </c>
      <c r="E4749" s="99">
        <v>2114.360107</v>
      </c>
      <c r="F4749" s="99">
        <v>2114.360107</v>
      </c>
      <c r="G4749" s="99">
        <v>0</v>
      </c>
    </row>
    <row r="4750" spans="1:7" x14ac:dyDescent="0.2">
      <c r="A4750" s="100">
        <v>39015</v>
      </c>
      <c r="B4750" s="99">
        <v>2121.8400879999999</v>
      </c>
      <c r="C4750" s="99">
        <v>2121.8400879999999</v>
      </c>
      <c r="D4750" s="99">
        <v>2121.8400879999999</v>
      </c>
      <c r="E4750" s="99">
        <v>2121.8400879999999</v>
      </c>
      <c r="F4750" s="99">
        <v>2121.8400879999999</v>
      </c>
      <c r="G4750" s="99">
        <v>0</v>
      </c>
    </row>
    <row r="4751" spans="1:7" x14ac:dyDescent="0.2">
      <c r="A4751" s="100">
        <v>39016</v>
      </c>
      <c r="B4751" s="99">
        <v>2132.389893</v>
      </c>
      <c r="C4751" s="99">
        <v>2132.389893</v>
      </c>
      <c r="D4751" s="99">
        <v>2132.389893</v>
      </c>
      <c r="E4751" s="99">
        <v>2132.389893</v>
      </c>
      <c r="F4751" s="99">
        <v>2132.389893</v>
      </c>
      <c r="G4751" s="99">
        <v>0</v>
      </c>
    </row>
    <row r="4752" spans="1:7" x14ac:dyDescent="0.2">
      <c r="A4752" s="100">
        <v>39017</v>
      </c>
      <c r="B4752" s="99">
        <v>2114.6499020000001</v>
      </c>
      <c r="C4752" s="99">
        <v>2114.6499020000001</v>
      </c>
      <c r="D4752" s="99">
        <v>2114.6499020000001</v>
      </c>
      <c r="E4752" s="99">
        <v>2114.6499020000001</v>
      </c>
      <c r="F4752" s="99">
        <v>2114.6499020000001</v>
      </c>
      <c r="G4752" s="99">
        <v>0</v>
      </c>
    </row>
    <row r="4753" spans="1:7" x14ac:dyDescent="0.2">
      <c r="A4753" s="100">
        <v>39020</v>
      </c>
      <c r="B4753" s="99">
        <v>2115.6298830000001</v>
      </c>
      <c r="C4753" s="99">
        <v>2115.6298830000001</v>
      </c>
      <c r="D4753" s="99">
        <v>2115.6298830000001</v>
      </c>
      <c r="E4753" s="99">
        <v>2115.6298830000001</v>
      </c>
      <c r="F4753" s="99">
        <v>2115.6298830000001</v>
      </c>
      <c r="G4753" s="99">
        <v>0</v>
      </c>
    </row>
    <row r="4754" spans="1:7" x14ac:dyDescent="0.2">
      <c r="A4754" s="100">
        <v>39021</v>
      </c>
      <c r="B4754" s="99">
        <v>2115.6499020000001</v>
      </c>
      <c r="C4754" s="99">
        <v>2115.6499020000001</v>
      </c>
      <c r="D4754" s="99">
        <v>2115.6499020000001</v>
      </c>
      <c r="E4754" s="99">
        <v>2115.6499020000001</v>
      </c>
      <c r="F4754" s="99">
        <v>2115.6499020000001</v>
      </c>
      <c r="G4754" s="99">
        <v>0</v>
      </c>
    </row>
    <row r="4755" spans="1:7" x14ac:dyDescent="0.2">
      <c r="A4755" s="100">
        <v>39022</v>
      </c>
      <c r="B4755" s="99">
        <v>2100.3701169999999</v>
      </c>
      <c r="C4755" s="99">
        <v>2100.3701169999999</v>
      </c>
      <c r="D4755" s="99">
        <v>2100.3701169999999</v>
      </c>
      <c r="E4755" s="99">
        <v>2100.3701169999999</v>
      </c>
      <c r="F4755" s="99">
        <v>2100.3701169999999</v>
      </c>
      <c r="G4755" s="99">
        <v>0</v>
      </c>
    </row>
    <row r="4756" spans="1:7" x14ac:dyDescent="0.2">
      <c r="A4756" s="100">
        <v>39023</v>
      </c>
      <c r="B4756" s="99">
        <v>2100.209961</v>
      </c>
      <c r="C4756" s="99">
        <v>2100.209961</v>
      </c>
      <c r="D4756" s="99">
        <v>2100.209961</v>
      </c>
      <c r="E4756" s="99">
        <v>2100.209961</v>
      </c>
      <c r="F4756" s="99">
        <v>2100.209961</v>
      </c>
      <c r="G4756" s="99">
        <v>0</v>
      </c>
    </row>
    <row r="4757" spans="1:7" x14ac:dyDescent="0.2">
      <c r="A4757" s="100">
        <v>39024</v>
      </c>
      <c r="B4757" s="99">
        <v>2095.679932</v>
      </c>
      <c r="C4757" s="99">
        <v>2095.679932</v>
      </c>
      <c r="D4757" s="99">
        <v>2095.679932</v>
      </c>
      <c r="E4757" s="99">
        <v>2095.679932</v>
      </c>
      <c r="F4757" s="99">
        <v>2095.679932</v>
      </c>
      <c r="G4757" s="99">
        <v>0</v>
      </c>
    </row>
    <row r="4758" spans="1:7" x14ac:dyDescent="0.2">
      <c r="A4758" s="100">
        <v>39027</v>
      </c>
      <c r="B4758" s="99">
        <v>2119.530029</v>
      </c>
      <c r="C4758" s="99">
        <v>2119.530029</v>
      </c>
      <c r="D4758" s="99">
        <v>2119.530029</v>
      </c>
      <c r="E4758" s="99">
        <v>2119.530029</v>
      </c>
      <c r="F4758" s="99">
        <v>2119.530029</v>
      </c>
      <c r="G4758" s="99">
        <v>0</v>
      </c>
    </row>
    <row r="4759" spans="1:7" x14ac:dyDescent="0.2">
      <c r="A4759" s="100">
        <v>39028</v>
      </c>
      <c r="B4759" s="99">
        <v>2124.280029</v>
      </c>
      <c r="C4759" s="99">
        <v>2124.280029</v>
      </c>
      <c r="D4759" s="99">
        <v>2124.280029</v>
      </c>
      <c r="E4759" s="99">
        <v>2124.280029</v>
      </c>
      <c r="F4759" s="99">
        <v>2124.280029</v>
      </c>
      <c r="G4759" s="99">
        <v>0</v>
      </c>
    </row>
    <row r="4760" spans="1:7" x14ac:dyDescent="0.2">
      <c r="A4760" s="100">
        <v>39029</v>
      </c>
      <c r="B4760" s="99">
        <v>2129.219971</v>
      </c>
      <c r="C4760" s="99">
        <v>2129.219971</v>
      </c>
      <c r="D4760" s="99">
        <v>2129.219971</v>
      </c>
      <c r="E4760" s="99">
        <v>2129.219971</v>
      </c>
      <c r="F4760" s="99">
        <v>2129.219971</v>
      </c>
      <c r="G4760" s="99">
        <v>0</v>
      </c>
    </row>
    <row r="4761" spans="1:7" x14ac:dyDescent="0.2">
      <c r="A4761" s="100">
        <v>39030</v>
      </c>
      <c r="B4761" s="99">
        <v>2118.320068</v>
      </c>
      <c r="C4761" s="99">
        <v>2118.320068</v>
      </c>
      <c r="D4761" s="99">
        <v>2118.320068</v>
      </c>
      <c r="E4761" s="99">
        <v>2118.320068</v>
      </c>
      <c r="F4761" s="99">
        <v>2118.320068</v>
      </c>
      <c r="G4761" s="99">
        <v>0</v>
      </c>
    </row>
    <row r="4762" spans="1:7" x14ac:dyDescent="0.2">
      <c r="A4762" s="100">
        <v>39031</v>
      </c>
      <c r="B4762" s="99">
        <v>2122.26001</v>
      </c>
      <c r="C4762" s="99">
        <v>2122.26001</v>
      </c>
      <c r="D4762" s="99">
        <v>2122.26001</v>
      </c>
      <c r="E4762" s="99">
        <v>2122.26001</v>
      </c>
      <c r="F4762" s="99">
        <v>2122.26001</v>
      </c>
      <c r="G4762" s="99">
        <v>0</v>
      </c>
    </row>
    <row r="4763" spans="1:7" x14ac:dyDescent="0.2">
      <c r="A4763" s="100">
        <v>39034</v>
      </c>
      <c r="B4763" s="99">
        <v>2128.169922</v>
      </c>
      <c r="C4763" s="99">
        <v>2128.169922</v>
      </c>
      <c r="D4763" s="99">
        <v>2128.169922</v>
      </c>
      <c r="E4763" s="99">
        <v>2128.169922</v>
      </c>
      <c r="F4763" s="99">
        <v>2128.169922</v>
      </c>
      <c r="G4763" s="99">
        <v>0</v>
      </c>
    </row>
    <row r="4764" spans="1:7" x14ac:dyDescent="0.2">
      <c r="A4764" s="100">
        <v>39035</v>
      </c>
      <c r="B4764" s="99">
        <v>2141.9499510000001</v>
      </c>
      <c r="C4764" s="99">
        <v>2141.9499510000001</v>
      </c>
      <c r="D4764" s="99">
        <v>2141.9499510000001</v>
      </c>
      <c r="E4764" s="99">
        <v>2141.9499510000001</v>
      </c>
      <c r="F4764" s="99">
        <v>2141.9499510000001</v>
      </c>
      <c r="G4764" s="99">
        <v>0</v>
      </c>
    </row>
    <row r="4765" spans="1:7" x14ac:dyDescent="0.2">
      <c r="A4765" s="100">
        <v>39036</v>
      </c>
      <c r="B4765" s="99">
        <v>2147.6000979999999</v>
      </c>
      <c r="C4765" s="99">
        <v>2147.6000979999999</v>
      </c>
      <c r="D4765" s="99">
        <v>2147.6000979999999</v>
      </c>
      <c r="E4765" s="99">
        <v>2147.6000979999999</v>
      </c>
      <c r="F4765" s="99">
        <v>2147.6000979999999</v>
      </c>
      <c r="G4765" s="99">
        <v>0</v>
      </c>
    </row>
    <row r="4766" spans="1:7" x14ac:dyDescent="0.2">
      <c r="A4766" s="100">
        <v>39037</v>
      </c>
      <c r="B4766" s="99">
        <v>2152.570068</v>
      </c>
      <c r="C4766" s="99">
        <v>2152.570068</v>
      </c>
      <c r="D4766" s="99">
        <v>2152.570068</v>
      </c>
      <c r="E4766" s="99">
        <v>2152.570068</v>
      </c>
      <c r="F4766" s="99">
        <v>2152.570068</v>
      </c>
      <c r="G4766" s="99">
        <v>0</v>
      </c>
    </row>
    <row r="4767" spans="1:7" x14ac:dyDescent="0.2">
      <c r="A4767" s="100">
        <v>39038</v>
      </c>
      <c r="B4767" s="99">
        <v>2154.8000489999999</v>
      </c>
      <c r="C4767" s="99">
        <v>2154.8000489999999</v>
      </c>
      <c r="D4767" s="99">
        <v>2154.8000489999999</v>
      </c>
      <c r="E4767" s="99">
        <v>2154.8000489999999</v>
      </c>
      <c r="F4767" s="99">
        <v>2154.8000489999999</v>
      </c>
      <c r="G4767" s="99">
        <v>0</v>
      </c>
    </row>
    <row r="4768" spans="1:7" x14ac:dyDescent="0.2">
      <c r="A4768" s="100">
        <v>39041</v>
      </c>
      <c r="B4768" s="99">
        <v>2153.76001</v>
      </c>
      <c r="C4768" s="99">
        <v>2153.76001</v>
      </c>
      <c r="D4768" s="99">
        <v>2153.76001</v>
      </c>
      <c r="E4768" s="99">
        <v>2153.76001</v>
      </c>
      <c r="F4768" s="99">
        <v>2153.76001</v>
      </c>
      <c r="G4768" s="99">
        <v>0</v>
      </c>
    </row>
    <row r="4769" spans="1:7" x14ac:dyDescent="0.2">
      <c r="A4769" s="100">
        <v>39042</v>
      </c>
      <c r="B4769" s="99">
        <v>2157.419922</v>
      </c>
      <c r="C4769" s="99">
        <v>2157.419922</v>
      </c>
      <c r="D4769" s="99">
        <v>2157.419922</v>
      </c>
      <c r="E4769" s="99">
        <v>2157.419922</v>
      </c>
      <c r="F4769" s="99">
        <v>2157.419922</v>
      </c>
      <c r="G4769" s="99">
        <v>0</v>
      </c>
    </row>
    <row r="4770" spans="1:7" x14ac:dyDescent="0.2">
      <c r="A4770" s="100">
        <v>39043</v>
      </c>
      <c r="B4770" s="99">
        <v>2162.6499020000001</v>
      </c>
      <c r="C4770" s="99">
        <v>2162.6499020000001</v>
      </c>
      <c r="D4770" s="99">
        <v>2162.6499020000001</v>
      </c>
      <c r="E4770" s="99">
        <v>2162.6499020000001</v>
      </c>
      <c r="F4770" s="99">
        <v>2162.6499020000001</v>
      </c>
      <c r="G4770" s="99">
        <v>0</v>
      </c>
    </row>
    <row r="4771" spans="1:7" x14ac:dyDescent="0.2">
      <c r="A4771" s="100">
        <v>39045</v>
      </c>
      <c r="B4771" s="99">
        <v>2154.959961</v>
      </c>
      <c r="C4771" s="99">
        <v>2154.959961</v>
      </c>
      <c r="D4771" s="99">
        <v>2154.959961</v>
      </c>
      <c r="E4771" s="99">
        <v>2154.959961</v>
      </c>
      <c r="F4771" s="99">
        <v>2154.959961</v>
      </c>
      <c r="G4771" s="99">
        <v>0</v>
      </c>
    </row>
    <row r="4772" spans="1:7" x14ac:dyDescent="0.2">
      <c r="A4772" s="100">
        <v>39048</v>
      </c>
      <c r="B4772" s="99">
        <v>2125.669922</v>
      </c>
      <c r="C4772" s="99">
        <v>2125.669922</v>
      </c>
      <c r="D4772" s="99">
        <v>2125.669922</v>
      </c>
      <c r="E4772" s="99">
        <v>2125.669922</v>
      </c>
      <c r="F4772" s="99">
        <v>2125.669922</v>
      </c>
      <c r="G4772" s="99">
        <v>0</v>
      </c>
    </row>
    <row r="4773" spans="1:7" x14ac:dyDescent="0.2">
      <c r="A4773" s="100">
        <v>39049</v>
      </c>
      <c r="B4773" s="99">
        <v>2133.5200199999999</v>
      </c>
      <c r="C4773" s="99">
        <v>2133.5200199999999</v>
      </c>
      <c r="D4773" s="99">
        <v>2133.5200199999999</v>
      </c>
      <c r="E4773" s="99">
        <v>2133.5200199999999</v>
      </c>
      <c r="F4773" s="99">
        <v>2133.5200199999999</v>
      </c>
      <c r="G4773" s="99">
        <v>0</v>
      </c>
    </row>
    <row r="4774" spans="1:7" x14ac:dyDescent="0.2">
      <c r="A4774" s="100">
        <v>39050</v>
      </c>
      <c r="B4774" s="99">
        <v>2154.0900879999999</v>
      </c>
      <c r="C4774" s="99">
        <v>2154.0900879999999</v>
      </c>
      <c r="D4774" s="99">
        <v>2154.0900879999999</v>
      </c>
      <c r="E4774" s="99">
        <v>2154.0900879999999</v>
      </c>
      <c r="F4774" s="99">
        <v>2154.0900879999999</v>
      </c>
      <c r="G4774" s="99">
        <v>0</v>
      </c>
    </row>
    <row r="4775" spans="1:7" x14ac:dyDescent="0.2">
      <c r="A4775" s="100">
        <v>39051</v>
      </c>
      <c r="B4775" s="99">
        <v>2155.889893</v>
      </c>
      <c r="C4775" s="99">
        <v>2155.889893</v>
      </c>
      <c r="D4775" s="99">
        <v>2155.889893</v>
      </c>
      <c r="E4775" s="99">
        <v>2155.889893</v>
      </c>
      <c r="F4775" s="99">
        <v>2155.889893</v>
      </c>
      <c r="G4775" s="99">
        <v>0</v>
      </c>
    </row>
    <row r="4776" spans="1:7" x14ac:dyDescent="0.2">
      <c r="A4776" s="100">
        <v>39052</v>
      </c>
      <c r="B4776" s="99">
        <v>2149.8500979999999</v>
      </c>
      <c r="C4776" s="99">
        <v>2149.8500979999999</v>
      </c>
      <c r="D4776" s="99">
        <v>2149.8500979999999</v>
      </c>
      <c r="E4776" s="99">
        <v>2149.8500979999999</v>
      </c>
      <c r="F4776" s="99">
        <v>2149.8500979999999</v>
      </c>
      <c r="G4776" s="99">
        <v>0</v>
      </c>
    </row>
    <row r="4777" spans="1:7" x14ac:dyDescent="0.2">
      <c r="A4777" s="100">
        <v>39055</v>
      </c>
      <c r="B4777" s="99">
        <v>2169</v>
      </c>
      <c r="C4777" s="99">
        <v>2169</v>
      </c>
      <c r="D4777" s="99">
        <v>2169</v>
      </c>
      <c r="E4777" s="99">
        <v>2169</v>
      </c>
      <c r="F4777" s="99">
        <v>2169</v>
      </c>
      <c r="G4777" s="99">
        <v>0</v>
      </c>
    </row>
    <row r="4778" spans="1:7" x14ac:dyDescent="0.2">
      <c r="A4778" s="100">
        <v>39056</v>
      </c>
      <c r="B4778" s="99">
        <v>2177.75</v>
      </c>
      <c r="C4778" s="99">
        <v>2177.75</v>
      </c>
      <c r="D4778" s="99">
        <v>2177.75</v>
      </c>
      <c r="E4778" s="99">
        <v>2177.75</v>
      </c>
      <c r="F4778" s="99">
        <v>2177.75</v>
      </c>
      <c r="G4778" s="99">
        <v>0</v>
      </c>
    </row>
    <row r="4779" spans="1:7" x14ac:dyDescent="0.2">
      <c r="A4779" s="100">
        <v>39057</v>
      </c>
      <c r="B4779" s="99">
        <v>2175.4499510000001</v>
      </c>
      <c r="C4779" s="99">
        <v>2175.4499510000001</v>
      </c>
      <c r="D4779" s="99">
        <v>2175.4499510000001</v>
      </c>
      <c r="E4779" s="99">
        <v>2175.4499510000001</v>
      </c>
      <c r="F4779" s="99">
        <v>2175.4499510000001</v>
      </c>
      <c r="G4779" s="99">
        <v>0</v>
      </c>
    </row>
    <row r="4780" spans="1:7" x14ac:dyDescent="0.2">
      <c r="A4780" s="100">
        <v>39058</v>
      </c>
      <c r="B4780" s="99">
        <v>2166.8701169999999</v>
      </c>
      <c r="C4780" s="99">
        <v>2166.8701169999999</v>
      </c>
      <c r="D4780" s="99">
        <v>2166.8701169999999</v>
      </c>
      <c r="E4780" s="99">
        <v>2166.8701169999999</v>
      </c>
      <c r="F4780" s="99">
        <v>2166.8701169999999</v>
      </c>
      <c r="G4780" s="99">
        <v>0</v>
      </c>
    </row>
    <row r="4781" spans="1:7" x14ac:dyDescent="0.2">
      <c r="A4781" s="100">
        <v>39059</v>
      </c>
      <c r="B4781" s="99">
        <v>2170.8400879999999</v>
      </c>
      <c r="C4781" s="99">
        <v>2170.8400879999999</v>
      </c>
      <c r="D4781" s="99">
        <v>2170.8400879999999</v>
      </c>
      <c r="E4781" s="99">
        <v>2170.8400879999999</v>
      </c>
      <c r="F4781" s="99">
        <v>2170.8400879999999</v>
      </c>
      <c r="G4781" s="99">
        <v>0</v>
      </c>
    </row>
    <row r="4782" spans="1:7" x14ac:dyDescent="0.2">
      <c r="A4782" s="100">
        <v>39062</v>
      </c>
      <c r="B4782" s="99">
        <v>2175.8000489999999</v>
      </c>
      <c r="C4782" s="99">
        <v>2175.8000489999999</v>
      </c>
      <c r="D4782" s="99">
        <v>2175.8000489999999</v>
      </c>
      <c r="E4782" s="99">
        <v>2175.8000489999999</v>
      </c>
      <c r="F4782" s="99">
        <v>2175.8000489999999</v>
      </c>
      <c r="G4782" s="99">
        <v>0</v>
      </c>
    </row>
    <row r="4783" spans="1:7" x14ac:dyDescent="0.2">
      <c r="A4783" s="100">
        <v>39063</v>
      </c>
      <c r="B4783" s="99">
        <v>2173.580078</v>
      </c>
      <c r="C4783" s="99">
        <v>2173.580078</v>
      </c>
      <c r="D4783" s="99">
        <v>2173.580078</v>
      </c>
      <c r="E4783" s="99">
        <v>2173.580078</v>
      </c>
      <c r="F4783" s="99">
        <v>2173.580078</v>
      </c>
      <c r="G4783" s="99">
        <v>0</v>
      </c>
    </row>
    <row r="4784" spans="1:7" x14ac:dyDescent="0.2">
      <c r="A4784" s="100">
        <v>39064</v>
      </c>
      <c r="B4784" s="99">
        <v>2176.5200199999999</v>
      </c>
      <c r="C4784" s="99">
        <v>2176.5200199999999</v>
      </c>
      <c r="D4784" s="99">
        <v>2176.5200199999999</v>
      </c>
      <c r="E4784" s="99">
        <v>2176.5200199999999</v>
      </c>
      <c r="F4784" s="99">
        <v>2176.5200199999999</v>
      </c>
      <c r="G4784" s="99">
        <v>0</v>
      </c>
    </row>
    <row r="4785" spans="1:7" x14ac:dyDescent="0.2">
      <c r="A4785" s="100">
        <v>39065</v>
      </c>
      <c r="B4785" s="99">
        <v>2195.5900879999999</v>
      </c>
      <c r="C4785" s="99">
        <v>2195.5900879999999</v>
      </c>
      <c r="D4785" s="99">
        <v>2195.5900879999999</v>
      </c>
      <c r="E4785" s="99">
        <v>2195.5900879999999</v>
      </c>
      <c r="F4785" s="99">
        <v>2195.5900879999999</v>
      </c>
      <c r="G4785" s="99">
        <v>0</v>
      </c>
    </row>
    <row r="4786" spans="1:7" x14ac:dyDescent="0.2">
      <c r="A4786" s="100">
        <v>39066</v>
      </c>
      <c r="B4786" s="99">
        <v>2198.070068</v>
      </c>
      <c r="C4786" s="99">
        <v>2198.070068</v>
      </c>
      <c r="D4786" s="99">
        <v>2198.070068</v>
      </c>
      <c r="E4786" s="99">
        <v>2198.070068</v>
      </c>
      <c r="F4786" s="99">
        <v>2198.070068</v>
      </c>
      <c r="G4786" s="99">
        <v>0</v>
      </c>
    </row>
    <row r="4787" spans="1:7" x14ac:dyDescent="0.2">
      <c r="A4787" s="100">
        <v>39069</v>
      </c>
      <c r="B4787" s="99">
        <v>2190.969971</v>
      </c>
      <c r="C4787" s="99">
        <v>2190.969971</v>
      </c>
      <c r="D4787" s="99">
        <v>2190.969971</v>
      </c>
      <c r="E4787" s="99">
        <v>2190.969971</v>
      </c>
      <c r="F4787" s="99">
        <v>2190.969971</v>
      </c>
      <c r="G4787" s="99">
        <v>0</v>
      </c>
    </row>
    <row r="4788" spans="1:7" x14ac:dyDescent="0.2">
      <c r="A4788" s="100">
        <v>39070</v>
      </c>
      <c r="B4788" s="99">
        <v>2195.8000489999999</v>
      </c>
      <c r="C4788" s="99">
        <v>2195.8000489999999</v>
      </c>
      <c r="D4788" s="99">
        <v>2195.8000489999999</v>
      </c>
      <c r="E4788" s="99">
        <v>2195.8000489999999</v>
      </c>
      <c r="F4788" s="99">
        <v>2195.8000489999999</v>
      </c>
      <c r="G4788" s="99">
        <v>0</v>
      </c>
    </row>
    <row r="4789" spans="1:7" x14ac:dyDescent="0.2">
      <c r="A4789" s="100">
        <v>39071</v>
      </c>
      <c r="B4789" s="99">
        <v>2192.76001</v>
      </c>
      <c r="C4789" s="99">
        <v>2192.76001</v>
      </c>
      <c r="D4789" s="99">
        <v>2192.76001</v>
      </c>
      <c r="E4789" s="99">
        <v>2192.76001</v>
      </c>
      <c r="F4789" s="99">
        <v>2192.76001</v>
      </c>
      <c r="G4789" s="99">
        <v>0</v>
      </c>
    </row>
    <row r="4790" spans="1:7" x14ac:dyDescent="0.2">
      <c r="A4790" s="100">
        <v>39072</v>
      </c>
      <c r="B4790" s="99">
        <v>2185.209961</v>
      </c>
      <c r="C4790" s="99">
        <v>2185.209961</v>
      </c>
      <c r="D4790" s="99">
        <v>2185.209961</v>
      </c>
      <c r="E4790" s="99">
        <v>2185.209961</v>
      </c>
      <c r="F4790" s="99">
        <v>2185.209961</v>
      </c>
      <c r="G4790" s="99">
        <v>0</v>
      </c>
    </row>
    <row r="4791" spans="1:7" x14ac:dyDescent="0.2">
      <c r="A4791" s="100">
        <v>39073</v>
      </c>
      <c r="B4791" s="99">
        <v>2173.8999020000001</v>
      </c>
      <c r="C4791" s="99">
        <v>2173.8999020000001</v>
      </c>
      <c r="D4791" s="99">
        <v>2173.8999020000001</v>
      </c>
      <c r="E4791" s="99">
        <v>2173.8999020000001</v>
      </c>
      <c r="F4791" s="99">
        <v>2173.8999020000001</v>
      </c>
      <c r="G4791" s="99">
        <v>0</v>
      </c>
    </row>
    <row r="4792" spans="1:7" x14ac:dyDescent="0.2">
      <c r="A4792" s="100">
        <v>39077</v>
      </c>
      <c r="B4792" s="99">
        <v>2183.3798830000001</v>
      </c>
      <c r="C4792" s="99">
        <v>2183.3798830000001</v>
      </c>
      <c r="D4792" s="99">
        <v>2183.3798830000001</v>
      </c>
      <c r="E4792" s="99">
        <v>2183.3798830000001</v>
      </c>
      <c r="F4792" s="99">
        <v>2183.3798830000001</v>
      </c>
      <c r="G4792" s="99">
        <v>0</v>
      </c>
    </row>
    <row r="4793" spans="1:7" x14ac:dyDescent="0.2">
      <c r="A4793" s="100">
        <v>39078</v>
      </c>
      <c r="B4793" s="99">
        <v>2199.1499020000001</v>
      </c>
      <c r="C4793" s="99">
        <v>2199.1499020000001</v>
      </c>
      <c r="D4793" s="99">
        <v>2199.1499020000001</v>
      </c>
      <c r="E4793" s="99">
        <v>2199.1499020000001</v>
      </c>
      <c r="F4793" s="99">
        <v>2199.1499020000001</v>
      </c>
      <c r="G4793" s="99">
        <v>0</v>
      </c>
    </row>
    <row r="4794" spans="1:7" x14ac:dyDescent="0.2">
      <c r="A4794" s="100">
        <v>39079</v>
      </c>
      <c r="B4794" s="99">
        <v>2196</v>
      </c>
      <c r="C4794" s="99">
        <v>2196</v>
      </c>
      <c r="D4794" s="99">
        <v>2196</v>
      </c>
      <c r="E4794" s="99">
        <v>2196</v>
      </c>
      <c r="F4794" s="99">
        <v>2196</v>
      </c>
      <c r="G4794" s="99">
        <v>0</v>
      </c>
    </row>
    <row r="4795" spans="1:7" x14ac:dyDescent="0.2">
      <c r="A4795" s="100">
        <v>39080</v>
      </c>
      <c r="B4795" s="99">
        <v>2186.1298830000001</v>
      </c>
      <c r="C4795" s="99">
        <v>2186.1298830000001</v>
      </c>
      <c r="D4795" s="99">
        <v>2186.1298830000001</v>
      </c>
      <c r="E4795" s="99">
        <v>2186.1298830000001</v>
      </c>
      <c r="F4795" s="99">
        <v>2186.1298830000001</v>
      </c>
      <c r="G4795" s="99">
        <v>0</v>
      </c>
    </row>
    <row r="4796" spans="1:7" x14ac:dyDescent="0.2">
      <c r="A4796" s="100">
        <v>39085</v>
      </c>
      <c r="B4796" s="99">
        <v>2183.919922</v>
      </c>
      <c r="C4796" s="99">
        <v>2183.919922</v>
      </c>
      <c r="D4796" s="99">
        <v>2183.919922</v>
      </c>
      <c r="E4796" s="99">
        <v>2183.919922</v>
      </c>
      <c r="F4796" s="99">
        <v>2183.919922</v>
      </c>
      <c r="G4796" s="99">
        <v>0</v>
      </c>
    </row>
    <row r="4797" spans="1:7" x14ac:dyDescent="0.2">
      <c r="A4797" s="100">
        <v>39086</v>
      </c>
      <c r="B4797" s="99">
        <v>2186.6000979999999</v>
      </c>
      <c r="C4797" s="99">
        <v>2186.6000979999999</v>
      </c>
      <c r="D4797" s="99">
        <v>2186.6000979999999</v>
      </c>
      <c r="E4797" s="99">
        <v>2186.6000979999999</v>
      </c>
      <c r="F4797" s="99">
        <v>2186.6000979999999</v>
      </c>
      <c r="G4797" s="99">
        <v>0</v>
      </c>
    </row>
    <row r="4798" spans="1:7" x14ac:dyDescent="0.2">
      <c r="A4798" s="100">
        <v>39087</v>
      </c>
      <c r="B4798" s="99">
        <v>2173.290039</v>
      </c>
      <c r="C4798" s="99">
        <v>2173.290039</v>
      </c>
      <c r="D4798" s="99">
        <v>2173.290039</v>
      </c>
      <c r="E4798" s="99">
        <v>2173.290039</v>
      </c>
      <c r="F4798" s="99">
        <v>2173.290039</v>
      </c>
      <c r="G4798" s="99">
        <v>0</v>
      </c>
    </row>
    <row r="4799" spans="1:7" x14ac:dyDescent="0.2">
      <c r="A4799" s="100">
        <v>39090</v>
      </c>
      <c r="B4799" s="99">
        <v>2178.8000489999999</v>
      </c>
      <c r="C4799" s="99">
        <v>2178.8000489999999</v>
      </c>
      <c r="D4799" s="99">
        <v>2178.8000489999999</v>
      </c>
      <c r="E4799" s="99">
        <v>2178.8000489999999</v>
      </c>
      <c r="F4799" s="99">
        <v>2178.8000489999999</v>
      </c>
      <c r="G4799" s="99">
        <v>0</v>
      </c>
    </row>
    <row r="4800" spans="1:7" x14ac:dyDescent="0.2">
      <c r="A4800" s="100">
        <v>39091</v>
      </c>
      <c r="B4800" s="99">
        <v>2177.679932</v>
      </c>
      <c r="C4800" s="99">
        <v>2177.679932</v>
      </c>
      <c r="D4800" s="99">
        <v>2177.679932</v>
      </c>
      <c r="E4800" s="99">
        <v>2177.679932</v>
      </c>
      <c r="F4800" s="99">
        <v>2177.679932</v>
      </c>
      <c r="G4800" s="99">
        <v>0</v>
      </c>
    </row>
    <row r="4801" spans="1:7" x14ac:dyDescent="0.2">
      <c r="A4801" s="100">
        <v>39092</v>
      </c>
      <c r="B4801" s="99">
        <v>2182.1599120000001</v>
      </c>
      <c r="C4801" s="99">
        <v>2182.1599120000001</v>
      </c>
      <c r="D4801" s="99">
        <v>2182.1599120000001</v>
      </c>
      <c r="E4801" s="99">
        <v>2182.1599120000001</v>
      </c>
      <c r="F4801" s="99">
        <v>2182.1599120000001</v>
      </c>
      <c r="G4801" s="99">
        <v>0</v>
      </c>
    </row>
    <row r="4802" spans="1:7" x14ac:dyDescent="0.2">
      <c r="A4802" s="100">
        <v>39093</v>
      </c>
      <c r="B4802" s="99">
        <v>2196.0200199999999</v>
      </c>
      <c r="C4802" s="99">
        <v>2196.0200199999999</v>
      </c>
      <c r="D4802" s="99">
        <v>2196.0200199999999</v>
      </c>
      <c r="E4802" s="99">
        <v>2196.0200199999999</v>
      </c>
      <c r="F4802" s="99">
        <v>2196.0200199999999</v>
      </c>
      <c r="G4802" s="99">
        <v>0</v>
      </c>
    </row>
    <row r="4803" spans="1:7" x14ac:dyDescent="0.2">
      <c r="A4803" s="100">
        <v>39094</v>
      </c>
      <c r="B4803" s="99">
        <v>2206.679932</v>
      </c>
      <c r="C4803" s="99">
        <v>2206.679932</v>
      </c>
      <c r="D4803" s="99">
        <v>2206.679932</v>
      </c>
      <c r="E4803" s="99">
        <v>2206.679932</v>
      </c>
      <c r="F4803" s="99">
        <v>2206.679932</v>
      </c>
      <c r="G4803" s="99">
        <v>0</v>
      </c>
    </row>
    <row r="4804" spans="1:7" x14ac:dyDescent="0.2">
      <c r="A4804" s="100">
        <v>39098</v>
      </c>
      <c r="B4804" s="99">
        <v>2208.4799800000001</v>
      </c>
      <c r="C4804" s="99">
        <v>2208.4799800000001</v>
      </c>
      <c r="D4804" s="99">
        <v>2208.4799800000001</v>
      </c>
      <c r="E4804" s="99">
        <v>2208.4799800000001</v>
      </c>
      <c r="F4804" s="99">
        <v>2208.4799800000001</v>
      </c>
      <c r="G4804" s="99">
        <v>0</v>
      </c>
    </row>
    <row r="4805" spans="1:7" x14ac:dyDescent="0.2">
      <c r="A4805" s="100">
        <v>39099</v>
      </c>
      <c r="B4805" s="99">
        <v>2206.6999510000001</v>
      </c>
      <c r="C4805" s="99">
        <v>2206.6999510000001</v>
      </c>
      <c r="D4805" s="99">
        <v>2206.6999510000001</v>
      </c>
      <c r="E4805" s="99">
        <v>2206.6999510000001</v>
      </c>
      <c r="F4805" s="99">
        <v>2206.6999510000001</v>
      </c>
      <c r="G4805" s="99">
        <v>0</v>
      </c>
    </row>
    <row r="4806" spans="1:7" x14ac:dyDescent="0.2">
      <c r="A4806" s="100">
        <v>39100</v>
      </c>
      <c r="B4806" s="99">
        <v>2200.1999510000001</v>
      </c>
      <c r="C4806" s="99">
        <v>2200.1999510000001</v>
      </c>
      <c r="D4806" s="99">
        <v>2200.1999510000001</v>
      </c>
      <c r="E4806" s="99">
        <v>2200.1999510000001</v>
      </c>
      <c r="F4806" s="99">
        <v>2200.1999510000001</v>
      </c>
      <c r="G4806" s="99">
        <v>0</v>
      </c>
    </row>
    <row r="4807" spans="1:7" x14ac:dyDescent="0.2">
      <c r="A4807" s="100">
        <v>39101</v>
      </c>
      <c r="B4807" s="99">
        <v>2206.6000979999999</v>
      </c>
      <c r="C4807" s="99">
        <v>2206.6000979999999</v>
      </c>
      <c r="D4807" s="99">
        <v>2206.6000979999999</v>
      </c>
      <c r="E4807" s="99">
        <v>2206.6000979999999</v>
      </c>
      <c r="F4807" s="99">
        <v>2206.6000979999999</v>
      </c>
      <c r="G4807" s="99">
        <v>0</v>
      </c>
    </row>
    <row r="4808" spans="1:7" x14ac:dyDescent="0.2">
      <c r="A4808" s="100">
        <v>39104</v>
      </c>
      <c r="B4808" s="99">
        <v>2195</v>
      </c>
      <c r="C4808" s="99">
        <v>2195</v>
      </c>
      <c r="D4808" s="99">
        <v>2195</v>
      </c>
      <c r="E4808" s="99">
        <v>2195</v>
      </c>
      <c r="F4808" s="99">
        <v>2195</v>
      </c>
      <c r="G4808" s="99">
        <v>0</v>
      </c>
    </row>
    <row r="4809" spans="1:7" x14ac:dyDescent="0.2">
      <c r="A4809" s="100">
        <v>39105</v>
      </c>
      <c r="B4809" s="99">
        <v>2202.7700199999999</v>
      </c>
      <c r="C4809" s="99">
        <v>2202.7700199999999</v>
      </c>
      <c r="D4809" s="99">
        <v>2202.7700199999999</v>
      </c>
      <c r="E4809" s="99">
        <v>2202.7700199999999</v>
      </c>
      <c r="F4809" s="99">
        <v>2202.7700199999999</v>
      </c>
      <c r="G4809" s="99">
        <v>0</v>
      </c>
    </row>
    <row r="4810" spans="1:7" x14ac:dyDescent="0.2">
      <c r="A4810" s="100">
        <v>39106</v>
      </c>
      <c r="B4810" s="99">
        <v>2221.5600589999999</v>
      </c>
      <c r="C4810" s="99">
        <v>2221.5600589999999</v>
      </c>
      <c r="D4810" s="99">
        <v>2221.5600589999999</v>
      </c>
      <c r="E4810" s="99">
        <v>2221.5600589999999</v>
      </c>
      <c r="F4810" s="99">
        <v>2221.5600589999999</v>
      </c>
      <c r="G4810" s="99">
        <v>0</v>
      </c>
    </row>
    <row r="4811" spans="1:7" x14ac:dyDescent="0.2">
      <c r="A4811" s="100">
        <v>39107</v>
      </c>
      <c r="B4811" s="99">
        <v>2196.540039</v>
      </c>
      <c r="C4811" s="99">
        <v>2196.540039</v>
      </c>
      <c r="D4811" s="99">
        <v>2196.540039</v>
      </c>
      <c r="E4811" s="99">
        <v>2196.540039</v>
      </c>
      <c r="F4811" s="99">
        <v>2196.540039</v>
      </c>
      <c r="G4811" s="99">
        <v>0</v>
      </c>
    </row>
    <row r="4812" spans="1:7" x14ac:dyDescent="0.2">
      <c r="A4812" s="100">
        <v>39108</v>
      </c>
      <c r="B4812" s="99">
        <v>2193.889893</v>
      </c>
      <c r="C4812" s="99">
        <v>2193.889893</v>
      </c>
      <c r="D4812" s="99">
        <v>2193.889893</v>
      </c>
      <c r="E4812" s="99">
        <v>2193.889893</v>
      </c>
      <c r="F4812" s="99">
        <v>2193.889893</v>
      </c>
      <c r="G4812" s="99">
        <v>0</v>
      </c>
    </row>
    <row r="4813" spans="1:7" x14ac:dyDescent="0.2">
      <c r="A4813" s="100">
        <v>39111</v>
      </c>
      <c r="B4813" s="99">
        <v>2191.709961</v>
      </c>
      <c r="C4813" s="99">
        <v>2191.709961</v>
      </c>
      <c r="D4813" s="99">
        <v>2191.709961</v>
      </c>
      <c r="E4813" s="99">
        <v>2191.709961</v>
      </c>
      <c r="F4813" s="99">
        <v>2191.709961</v>
      </c>
      <c r="G4813" s="99">
        <v>0</v>
      </c>
    </row>
    <row r="4814" spans="1:7" x14ac:dyDescent="0.2">
      <c r="A4814" s="100">
        <v>39112</v>
      </c>
      <c r="B4814" s="99">
        <v>2204.3999020000001</v>
      </c>
      <c r="C4814" s="99">
        <v>2204.3999020000001</v>
      </c>
      <c r="D4814" s="99">
        <v>2204.3999020000001</v>
      </c>
      <c r="E4814" s="99">
        <v>2204.3999020000001</v>
      </c>
      <c r="F4814" s="99">
        <v>2204.3999020000001</v>
      </c>
      <c r="G4814" s="99">
        <v>0</v>
      </c>
    </row>
    <row r="4815" spans="1:7" x14ac:dyDescent="0.2">
      <c r="A4815" s="100">
        <v>39113</v>
      </c>
      <c r="B4815" s="99">
        <v>2219.1899410000001</v>
      </c>
      <c r="C4815" s="99">
        <v>2219.1899410000001</v>
      </c>
      <c r="D4815" s="99">
        <v>2219.1899410000001</v>
      </c>
      <c r="E4815" s="99">
        <v>2219.1899410000001</v>
      </c>
      <c r="F4815" s="99">
        <v>2219.1899410000001</v>
      </c>
      <c r="G4815" s="99">
        <v>0</v>
      </c>
    </row>
    <row r="4816" spans="1:7" x14ac:dyDescent="0.2">
      <c r="A4816" s="100">
        <v>39114</v>
      </c>
      <c r="B4816" s="99">
        <v>2231.610107</v>
      </c>
      <c r="C4816" s="99">
        <v>2231.610107</v>
      </c>
      <c r="D4816" s="99">
        <v>2231.610107</v>
      </c>
      <c r="E4816" s="99">
        <v>2231.610107</v>
      </c>
      <c r="F4816" s="99">
        <v>2231.610107</v>
      </c>
      <c r="G4816" s="99">
        <v>0</v>
      </c>
    </row>
    <row r="4817" spans="1:7" x14ac:dyDescent="0.2">
      <c r="A4817" s="100">
        <v>39115</v>
      </c>
      <c r="B4817" s="99">
        <v>2235.389893</v>
      </c>
      <c r="C4817" s="99">
        <v>2235.389893</v>
      </c>
      <c r="D4817" s="99">
        <v>2235.389893</v>
      </c>
      <c r="E4817" s="99">
        <v>2235.389893</v>
      </c>
      <c r="F4817" s="99">
        <v>2235.389893</v>
      </c>
      <c r="G4817" s="99">
        <v>0</v>
      </c>
    </row>
    <row r="4818" spans="1:7" x14ac:dyDescent="0.2">
      <c r="A4818" s="100">
        <v>39118</v>
      </c>
      <c r="B4818" s="99">
        <v>2233.4399410000001</v>
      </c>
      <c r="C4818" s="99">
        <v>2233.4399410000001</v>
      </c>
      <c r="D4818" s="99">
        <v>2233.4399410000001</v>
      </c>
      <c r="E4818" s="99">
        <v>2233.4399410000001</v>
      </c>
      <c r="F4818" s="99">
        <v>2233.4399410000001</v>
      </c>
      <c r="G4818" s="99">
        <v>0</v>
      </c>
    </row>
    <row r="4819" spans="1:7" x14ac:dyDescent="0.2">
      <c r="A4819" s="100">
        <v>39119</v>
      </c>
      <c r="B4819" s="99">
        <v>2235.0200199999999</v>
      </c>
      <c r="C4819" s="99">
        <v>2235.0200199999999</v>
      </c>
      <c r="D4819" s="99">
        <v>2235.0200199999999</v>
      </c>
      <c r="E4819" s="99">
        <v>2235.0200199999999</v>
      </c>
      <c r="F4819" s="99">
        <v>2235.0200199999999</v>
      </c>
      <c r="G4819" s="99">
        <v>0</v>
      </c>
    </row>
    <row r="4820" spans="1:7" x14ac:dyDescent="0.2">
      <c r="A4820" s="100">
        <v>39120</v>
      </c>
      <c r="B4820" s="99">
        <v>2239.0500489999999</v>
      </c>
      <c r="C4820" s="99">
        <v>2239.0500489999999</v>
      </c>
      <c r="D4820" s="99">
        <v>2239.0500489999999</v>
      </c>
      <c r="E4820" s="99">
        <v>2239.0500489999999</v>
      </c>
      <c r="F4820" s="99">
        <v>2239.0500489999999</v>
      </c>
      <c r="G4820" s="99">
        <v>0</v>
      </c>
    </row>
    <row r="4821" spans="1:7" x14ac:dyDescent="0.2">
      <c r="A4821" s="100">
        <v>39121</v>
      </c>
      <c r="B4821" s="99">
        <v>2236.459961</v>
      </c>
      <c r="C4821" s="99">
        <v>2236.459961</v>
      </c>
      <c r="D4821" s="99">
        <v>2236.459961</v>
      </c>
      <c r="E4821" s="99">
        <v>2236.459961</v>
      </c>
      <c r="F4821" s="99">
        <v>2236.459961</v>
      </c>
      <c r="G4821" s="99">
        <v>0</v>
      </c>
    </row>
    <row r="4822" spans="1:7" x14ac:dyDescent="0.2">
      <c r="A4822" s="100">
        <v>39122</v>
      </c>
      <c r="B4822" s="99">
        <v>2220.719971</v>
      </c>
      <c r="C4822" s="99">
        <v>2220.719971</v>
      </c>
      <c r="D4822" s="99">
        <v>2220.719971</v>
      </c>
      <c r="E4822" s="99">
        <v>2220.719971</v>
      </c>
      <c r="F4822" s="99">
        <v>2220.719971</v>
      </c>
      <c r="G4822" s="99">
        <v>0</v>
      </c>
    </row>
    <row r="4823" spans="1:7" x14ac:dyDescent="0.2">
      <c r="A4823" s="100">
        <v>39125</v>
      </c>
      <c r="B4823" s="99">
        <v>2213.580078</v>
      </c>
      <c r="C4823" s="99">
        <v>2213.580078</v>
      </c>
      <c r="D4823" s="99">
        <v>2213.580078</v>
      </c>
      <c r="E4823" s="99">
        <v>2213.580078</v>
      </c>
      <c r="F4823" s="99">
        <v>2213.580078</v>
      </c>
      <c r="G4823" s="99">
        <v>0</v>
      </c>
    </row>
    <row r="4824" spans="1:7" x14ac:dyDescent="0.2">
      <c r="A4824" s="100">
        <v>39126</v>
      </c>
      <c r="B4824" s="99">
        <v>2230.8000489999999</v>
      </c>
      <c r="C4824" s="99">
        <v>2230.8000489999999</v>
      </c>
      <c r="D4824" s="99">
        <v>2230.8000489999999</v>
      </c>
      <c r="E4824" s="99">
        <v>2230.8000489999999</v>
      </c>
      <c r="F4824" s="99">
        <v>2230.8000489999999</v>
      </c>
      <c r="G4824" s="99">
        <v>0</v>
      </c>
    </row>
    <row r="4825" spans="1:7" x14ac:dyDescent="0.2">
      <c r="A4825" s="100">
        <v>39127</v>
      </c>
      <c r="B4825" s="99">
        <v>2248.3999020000001</v>
      </c>
      <c r="C4825" s="99">
        <v>2248.3999020000001</v>
      </c>
      <c r="D4825" s="99">
        <v>2248.3999020000001</v>
      </c>
      <c r="E4825" s="99">
        <v>2248.3999020000001</v>
      </c>
      <c r="F4825" s="99">
        <v>2248.3999020000001</v>
      </c>
      <c r="G4825" s="99">
        <v>0</v>
      </c>
    </row>
    <row r="4826" spans="1:7" x14ac:dyDescent="0.2">
      <c r="A4826" s="100">
        <v>39128</v>
      </c>
      <c r="B4826" s="99">
        <v>2250.969971</v>
      </c>
      <c r="C4826" s="99">
        <v>2250.969971</v>
      </c>
      <c r="D4826" s="99">
        <v>2250.969971</v>
      </c>
      <c r="E4826" s="99">
        <v>2250.969971</v>
      </c>
      <c r="F4826" s="99">
        <v>2250.969971</v>
      </c>
      <c r="G4826" s="99">
        <v>0</v>
      </c>
    </row>
    <row r="4827" spans="1:7" x14ac:dyDescent="0.2">
      <c r="A4827" s="100">
        <v>39129</v>
      </c>
      <c r="B4827" s="99">
        <v>2249.070068</v>
      </c>
      <c r="C4827" s="99">
        <v>2249.070068</v>
      </c>
      <c r="D4827" s="99">
        <v>2249.070068</v>
      </c>
      <c r="E4827" s="99">
        <v>2249.070068</v>
      </c>
      <c r="F4827" s="99">
        <v>2249.070068</v>
      </c>
      <c r="G4827" s="99">
        <v>0</v>
      </c>
    </row>
    <row r="4828" spans="1:7" x14ac:dyDescent="0.2">
      <c r="A4828" s="100">
        <v>39133</v>
      </c>
      <c r="B4828" s="99">
        <v>2255.4799800000001</v>
      </c>
      <c r="C4828" s="99">
        <v>2255.4799800000001</v>
      </c>
      <c r="D4828" s="99">
        <v>2255.4799800000001</v>
      </c>
      <c r="E4828" s="99">
        <v>2255.4799800000001</v>
      </c>
      <c r="F4828" s="99">
        <v>2255.4799800000001</v>
      </c>
      <c r="G4828" s="99">
        <v>0</v>
      </c>
    </row>
    <row r="4829" spans="1:7" x14ac:dyDescent="0.2">
      <c r="A4829" s="100">
        <v>39134</v>
      </c>
      <c r="B4829" s="99">
        <v>2252.429932</v>
      </c>
      <c r="C4829" s="99">
        <v>2252.429932</v>
      </c>
      <c r="D4829" s="99">
        <v>2252.429932</v>
      </c>
      <c r="E4829" s="99">
        <v>2252.429932</v>
      </c>
      <c r="F4829" s="99">
        <v>2252.429932</v>
      </c>
      <c r="G4829" s="99">
        <v>0</v>
      </c>
    </row>
    <row r="4830" spans="1:7" x14ac:dyDescent="0.2">
      <c r="A4830" s="100">
        <v>39135</v>
      </c>
      <c r="B4830" s="99">
        <v>2251.030029</v>
      </c>
      <c r="C4830" s="99">
        <v>2251.030029</v>
      </c>
      <c r="D4830" s="99">
        <v>2251.030029</v>
      </c>
      <c r="E4830" s="99">
        <v>2251.030029</v>
      </c>
      <c r="F4830" s="99">
        <v>2251.030029</v>
      </c>
      <c r="G4830" s="99">
        <v>0</v>
      </c>
    </row>
    <row r="4831" spans="1:7" x14ac:dyDescent="0.2">
      <c r="A4831" s="100">
        <v>39136</v>
      </c>
      <c r="B4831" s="99">
        <v>2243.26001</v>
      </c>
      <c r="C4831" s="99">
        <v>2243.26001</v>
      </c>
      <c r="D4831" s="99">
        <v>2243.26001</v>
      </c>
      <c r="E4831" s="99">
        <v>2243.26001</v>
      </c>
      <c r="F4831" s="99">
        <v>2243.26001</v>
      </c>
      <c r="G4831" s="99">
        <v>0</v>
      </c>
    </row>
    <row r="4832" spans="1:7" x14ac:dyDescent="0.2">
      <c r="A4832" s="100">
        <v>39139</v>
      </c>
      <c r="B4832" s="99">
        <v>2240.7299800000001</v>
      </c>
      <c r="C4832" s="99">
        <v>2240.7299800000001</v>
      </c>
      <c r="D4832" s="99">
        <v>2240.7299800000001</v>
      </c>
      <c r="E4832" s="99">
        <v>2240.7299800000001</v>
      </c>
      <c r="F4832" s="99">
        <v>2240.7299800000001</v>
      </c>
      <c r="G4832" s="99">
        <v>0</v>
      </c>
    </row>
    <row r="4833" spans="1:7" x14ac:dyDescent="0.2">
      <c r="A4833" s="100">
        <v>39140</v>
      </c>
      <c r="B4833" s="99">
        <v>2163.110107</v>
      </c>
      <c r="C4833" s="99">
        <v>2163.110107</v>
      </c>
      <c r="D4833" s="99">
        <v>2163.110107</v>
      </c>
      <c r="E4833" s="99">
        <v>2163.110107</v>
      </c>
      <c r="F4833" s="99">
        <v>2163.110107</v>
      </c>
      <c r="G4833" s="99">
        <v>0</v>
      </c>
    </row>
    <row r="4834" spans="1:7" x14ac:dyDescent="0.2">
      <c r="A4834" s="100">
        <v>39141</v>
      </c>
      <c r="B4834" s="99">
        <v>2175.780029</v>
      </c>
      <c r="C4834" s="99">
        <v>2175.780029</v>
      </c>
      <c r="D4834" s="99">
        <v>2175.780029</v>
      </c>
      <c r="E4834" s="99">
        <v>2175.780029</v>
      </c>
      <c r="F4834" s="99">
        <v>2175.780029</v>
      </c>
      <c r="G4834" s="99">
        <v>0</v>
      </c>
    </row>
    <row r="4835" spans="1:7" x14ac:dyDescent="0.2">
      <c r="A4835" s="100">
        <v>39142</v>
      </c>
      <c r="B4835" s="99">
        <v>2170.169922</v>
      </c>
      <c r="C4835" s="99">
        <v>2170.169922</v>
      </c>
      <c r="D4835" s="99">
        <v>2170.169922</v>
      </c>
      <c r="E4835" s="99">
        <v>2170.169922</v>
      </c>
      <c r="F4835" s="99">
        <v>2170.169922</v>
      </c>
      <c r="G4835" s="99">
        <v>0</v>
      </c>
    </row>
    <row r="4836" spans="1:7" x14ac:dyDescent="0.2">
      <c r="A4836" s="100">
        <v>39143</v>
      </c>
      <c r="B4836" s="99">
        <v>2145.429932</v>
      </c>
      <c r="C4836" s="99">
        <v>2145.429932</v>
      </c>
      <c r="D4836" s="99">
        <v>2145.429932</v>
      </c>
      <c r="E4836" s="99">
        <v>2145.429932</v>
      </c>
      <c r="F4836" s="99">
        <v>2145.429932</v>
      </c>
      <c r="G4836" s="99">
        <v>0</v>
      </c>
    </row>
    <row r="4837" spans="1:7" x14ac:dyDescent="0.2">
      <c r="A4837" s="100">
        <v>39146</v>
      </c>
      <c r="B4837" s="99">
        <v>2125.3400879999999</v>
      </c>
      <c r="C4837" s="99">
        <v>2125.3400879999999</v>
      </c>
      <c r="D4837" s="99">
        <v>2125.3400879999999</v>
      </c>
      <c r="E4837" s="99">
        <v>2125.3400879999999</v>
      </c>
      <c r="F4837" s="99">
        <v>2125.3400879999999</v>
      </c>
      <c r="G4837" s="99">
        <v>0</v>
      </c>
    </row>
    <row r="4838" spans="1:7" x14ac:dyDescent="0.2">
      <c r="A4838" s="100">
        <v>39147</v>
      </c>
      <c r="B4838" s="99">
        <v>2158.360107</v>
      </c>
      <c r="C4838" s="99">
        <v>2158.360107</v>
      </c>
      <c r="D4838" s="99">
        <v>2158.360107</v>
      </c>
      <c r="E4838" s="99">
        <v>2158.360107</v>
      </c>
      <c r="F4838" s="99">
        <v>2158.360107</v>
      </c>
      <c r="G4838" s="99">
        <v>0</v>
      </c>
    </row>
    <row r="4839" spans="1:7" x14ac:dyDescent="0.2">
      <c r="A4839" s="100">
        <v>39148</v>
      </c>
      <c r="B4839" s="99">
        <v>2153.6499020000001</v>
      </c>
      <c r="C4839" s="99">
        <v>2153.6499020000001</v>
      </c>
      <c r="D4839" s="99">
        <v>2153.6499020000001</v>
      </c>
      <c r="E4839" s="99">
        <v>2153.6499020000001</v>
      </c>
      <c r="F4839" s="99">
        <v>2153.6499020000001</v>
      </c>
      <c r="G4839" s="99">
        <v>0</v>
      </c>
    </row>
    <row r="4840" spans="1:7" x14ac:dyDescent="0.2">
      <c r="A4840" s="100">
        <v>39149</v>
      </c>
      <c r="B4840" s="99">
        <v>2169.139893</v>
      </c>
      <c r="C4840" s="99">
        <v>2169.139893</v>
      </c>
      <c r="D4840" s="99">
        <v>2169.139893</v>
      </c>
      <c r="E4840" s="99">
        <v>2169.139893</v>
      </c>
      <c r="F4840" s="99">
        <v>2169.139893</v>
      </c>
      <c r="G4840" s="99">
        <v>0</v>
      </c>
    </row>
    <row r="4841" spans="1:7" x14ac:dyDescent="0.2">
      <c r="A4841" s="100">
        <v>39150</v>
      </c>
      <c r="B4841" s="99">
        <v>2170.6201169999999</v>
      </c>
      <c r="C4841" s="99">
        <v>2170.6201169999999</v>
      </c>
      <c r="D4841" s="99">
        <v>2170.6201169999999</v>
      </c>
      <c r="E4841" s="99">
        <v>2170.6201169999999</v>
      </c>
      <c r="F4841" s="99">
        <v>2170.6201169999999</v>
      </c>
      <c r="G4841" s="99">
        <v>0</v>
      </c>
    </row>
    <row r="4842" spans="1:7" x14ac:dyDescent="0.2">
      <c r="A4842" s="100">
        <v>39153</v>
      </c>
      <c r="B4842" s="99">
        <v>2176.5</v>
      </c>
      <c r="C4842" s="99">
        <v>2176.5</v>
      </c>
      <c r="D4842" s="99">
        <v>2176.5</v>
      </c>
      <c r="E4842" s="99">
        <v>2176.5</v>
      </c>
      <c r="F4842" s="99">
        <v>2176.5</v>
      </c>
      <c r="G4842" s="99">
        <v>0</v>
      </c>
    </row>
    <row r="4843" spans="1:7" x14ac:dyDescent="0.2">
      <c r="A4843" s="100">
        <v>39154</v>
      </c>
      <c r="B4843" s="99">
        <v>2132.76001</v>
      </c>
      <c r="C4843" s="99">
        <v>2132.76001</v>
      </c>
      <c r="D4843" s="99">
        <v>2132.76001</v>
      </c>
      <c r="E4843" s="99">
        <v>2132.76001</v>
      </c>
      <c r="F4843" s="99">
        <v>2132.76001</v>
      </c>
      <c r="G4843" s="99">
        <v>0</v>
      </c>
    </row>
    <row r="4844" spans="1:7" x14ac:dyDescent="0.2">
      <c r="A4844" s="100">
        <v>39155</v>
      </c>
      <c r="B4844" s="99">
        <v>2147.179932</v>
      </c>
      <c r="C4844" s="99">
        <v>2147.179932</v>
      </c>
      <c r="D4844" s="99">
        <v>2147.179932</v>
      </c>
      <c r="E4844" s="99">
        <v>2147.179932</v>
      </c>
      <c r="F4844" s="99">
        <v>2147.179932</v>
      </c>
      <c r="G4844" s="99">
        <v>0</v>
      </c>
    </row>
    <row r="4845" spans="1:7" x14ac:dyDescent="0.2">
      <c r="A4845" s="100">
        <v>39156</v>
      </c>
      <c r="B4845" s="99">
        <v>2155.179932</v>
      </c>
      <c r="C4845" s="99">
        <v>2155.179932</v>
      </c>
      <c r="D4845" s="99">
        <v>2155.179932</v>
      </c>
      <c r="E4845" s="99">
        <v>2155.179932</v>
      </c>
      <c r="F4845" s="99">
        <v>2155.179932</v>
      </c>
      <c r="G4845" s="99">
        <v>0</v>
      </c>
    </row>
    <row r="4846" spans="1:7" x14ac:dyDescent="0.2">
      <c r="A4846" s="100">
        <v>39157</v>
      </c>
      <c r="B4846" s="99">
        <v>2146.929932</v>
      </c>
      <c r="C4846" s="99">
        <v>2146.929932</v>
      </c>
      <c r="D4846" s="99">
        <v>2146.929932</v>
      </c>
      <c r="E4846" s="99">
        <v>2146.929932</v>
      </c>
      <c r="F4846" s="99">
        <v>2146.929932</v>
      </c>
      <c r="G4846" s="99">
        <v>0</v>
      </c>
    </row>
    <row r="4847" spans="1:7" x14ac:dyDescent="0.2">
      <c r="A4847" s="100">
        <v>39160</v>
      </c>
      <c r="B4847" s="99">
        <v>2170.330078</v>
      </c>
      <c r="C4847" s="99">
        <v>2170.330078</v>
      </c>
      <c r="D4847" s="99">
        <v>2170.330078</v>
      </c>
      <c r="E4847" s="99">
        <v>2170.330078</v>
      </c>
      <c r="F4847" s="99">
        <v>2170.330078</v>
      </c>
      <c r="G4847" s="99">
        <v>0</v>
      </c>
    </row>
    <row r="4848" spans="1:7" x14ac:dyDescent="0.2">
      <c r="A4848" s="100">
        <v>39161</v>
      </c>
      <c r="B4848" s="99">
        <v>2184.1000979999999</v>
      </c>
      <c r="C4848" s="99">
        <v>2184.1000979999999</v>
      </c>
      <c r="D4848" s="99">
        <v>2184.1000979999999</v>
      </c>
      <c r="E4848" s="99">
        <v>2184.1000979999999</v>
      </c>
      <c r="F4848" s="99">
        <v>2184.1000979999999</v>
      </c>
      <c r="G4848" s="99">
        <v>0</v>
      </c>
    </row>
    <row r="4849" spans="1:7" x14ac:dyDescent="0.2">
      <c r="A4849" s="100">
        <v>39162</v>
      </c>
      <c r="B4849" s="99">
        <v>2221.459961</v>
      </c>
      <c r="C4849" s="99">
        <v>2221.459961</v>
      </c>
      <c r="D4849" s="99">
        <v>2221.459961</v>
      </c>
      <c r="E4849" s="99">
        <v>2221.459961</v>
      </c>
      <c r="F4849" s="99">
        <v>2221.459961</v>
      </c>
      <c r="G4849" s="99">
        <v>0</v>
      </c>
    </row>
    <row r="4850" spans="1:7" x14ac:dyDescent="0.2">
      <c r="A4850" s="100">
        <v>39163</v>
      </c>
      <c r="B4850" s="99">
        <v>2220.679932</v>
      </c>
      <c r="C4850" s="99">
        <v>2220.679932</v>
      </c>
      <c r="D4850" s="99">
        <v>2220.679932</v>
      </c>
      <c r="E4850" s="99">
        <v>2220.679932</v>
      </c>
      <c r="F4850" s="99">
        <v>2220.679932</v>
      </c>
      <c r="G4850" s="99">
        <v>0</v>
      </c>
    </row>
    <row r="4851" spans="1:7" x14ac:dyDescent="0.2">
      <c r="A4851" s="100">
        <v>39164</v>
      </c>
      <c r="B4851" s="99">
        <v>2223.1201169999999</v>
      </c>
      <c r="C4851" s="99">
        <v>2223.1201169999999</v>
      </c>
      <c r="D4851" s="99">
        <v>2223.1201169999999</v>
      </c>
      <c r="E4851" s="99">
        <v>2223.1201169999999</v>
      </c>
      <c r="F4851" s="99">
        <v>2223.1201169999999</v>
      </c>
      <c r="G4851" s="99">
        <v>0</v>
      </c>
    </row>
    <row r="4852" spans="1:7" x14ac:dyDescent="0.2">
      <c r="A4852" s="100">
        <v>39167</v>
      </c>
      <c r="B4852" s="99">
        <v>2225.26001</v>
      </c>
      <c r="C4852" s="99">
        <v>2225.26001</v>
      </c>
      <c r="D4852" s="99">
        <v>2225.26001</v>
      </c>
      <c r="E4852" s="99">
        <v>2225.26001</v>
      </c>
      <c r="F4852" s="99">
        <v>2225.26001</v>
      </c>
      <c r="G4852" s="99">
        <v>0</v>
      </c>
    </row>
    <row r="4853" spans="1:7" x14ac:dyDescent="0.2">
      <c r="A4853" s="100">
        <v>39168</v>
      </c>
      <c r="B4853" s="99">
        <v>2211.5200199999999</v>
      </c>
      <c r="C4853" s="99">
        <v>2211.5200199999999</v>
      </c>
      <c r="D4853" s="99">
        <v>2211.5200199999999</v>
      </c>
      <c r="E4853" s="99">
        <v>2211.5200199999999</v>
      </c>
      <c r="F4853" s="99">
        <v>2211.5200199999999</v>
      </c>
      <c r="G4853" s="99">
        <v>0</v>
      </c>
    </row>
    <row r="4854" spans="1:7" x14ac:dyDescent="0.2">
      <c r="A4854" s="100">
        <v>39169</v>
      </c>
      <c r="B4854" s="99">
        <v>2194.3798830000001</v>
      </c>
      <c r="C4854" s="99">
        <v>2194.3798830000001</v>
      </c>
      <c r="D4854" s="99">
        <v>2194.3798830000001</v>
      </c>
      <c r="E4854" s="99">
        <v>2194.3798830000001</v>
      </c>
      <c r="F4854" s="99">
        <v>2194.3798830000001</v>
      </c>
      <c r="G4854" s="99">
        <v>0</v>
      </c>
    </row>
    <row r="4855" spans="1:7" x14ac:dyDescent="0.2">
      <c r="A4855" s="100">
        <v>39170</v>
      </c>
      <c r="B4855" s="99">
        <v>2202.679932</v>
      </c>
      <c r="C4855" s="99">
        <v>2202.679932</v>
      </c>
      <c r="D4855" s="99">
        <v>2202.679932</v>
      </c>
      <c r="E4855" s="99">
        <v>2202.679932</v>
      </c>
      <c r="F4855" s="99">
        <v>2202.679932</v>
      </c>
      <c r="G4855" s="99">
        <v>0</v>
      </c>
    </row>
    <row r="4856" spans="1:7" x14ac:dyDescent="0.2">
      <c r="A4856" s="100">
        <v>39171</v>
      </c>
      <c r="B4856" s="99">
        <v>2200.1201169999999</v>
      </c>
      <c r="C4856" s="99">
        <v>2200.1201169999999</v>
      </c>
      <c r="D4856" s="99">
        <v>2200.1201169999999</v>
      </c>
      <c r="E4856" s="99">
        <v>2200.1201169999999</v>
      </c>
      <c r="F4856" s="99">
        <v>2200.1201169999999</v>
      </c>
      <c r="G4856" s="99">
        <v>0</v>
      </c>
    </row>
    <row r="4857" spans="1:7" x14ac:dyDescent="0.2">
      <c r="A4857" s="100">
        <v>39174</v>
      </c>
      <c r="B4857" s="99">
        <v>2205.8500979999999</v>
      </c>
      <c r="C4857" s="99">
        <v>2205.8500979999999</v>
      </c>
      <c r="D4857" s="99">
        <v>2205.8500979999999</v>
      </c>
      <c r="E4857" s="99">
        <v>2205.8500979999999</v>
      </c>
      <c r="F4857" s="99">
        <v>2205.8500979999999</v>
      </c>
      <c r="G4857" s="99">
        <v>0</v>
      </c>
    </row>
    <row r="4858" spans="1:7" x14ac:dyDescent="0.2">
      <c r="A4858" s="100">
        <v>39175</v>
      </c>
      <c r="B4858" s="99">
        <v>2226.76001</v>
      </c>
      <c r="C4858" s="99">
        <v>2226.76001</v>
      </c>
      <c r="D4858" s="99">
        <v>2226.76001</v>
      </c>
      <c r="E4858" s="99">
        <v>2226.76001</v>
      </c>
      <c r="F4858" s="99">
        <v>2226.76001</v>
      </c>
      <c r="G4858" s="99">
        <v>0</v>
      </c>
    </row>
    <row r="4859" spans="1:7" x14ac:dyDescent="0.2">
      <c r="A4859" s="100">
        <v>39176</v>
      </c>
      <c r="B4859" s="99">
        <v>2229.26001</v>
      </c>
      <c r="C4859" s="99">
        <v>2229.26001</v>
      </c>
      <c r="D4859" s="99">
        <v>2229.26001</v>
      </c>
      <c r="E4859" s="99">
        <v>2229.26001</v>
      </c>
      <c r="F4859" s="99">
        <v>2229.26001</v>
      </c>
      <c r="G4859" s="99">
        <v>0</v>
      </c>
    </row>
    <row r="4860" spans="1:7" x14ac:dyDescent="0.2">
      <c r="A4860" s="100">
        <v>39177</v>
      </c>
      <c r="B4860" s="99">
        <v>2236.709961</v>
      </c>
      <c r="C4860" s="99">
        <v>2236.709961</v>
      </c>
      <c r="D4860" s="99">
        <v>2236.709961</v>
      </c>
      <c r="E4860" s="99">
        <v>2236.709961</v>
      </c>
      <c r="F4860" s="99">
        <v>2236.709961</v>
      </c>
      <c r="G4860" s="99">
        <v>0</v>
      </c>
    </row>
    <row r="4861" spans="1:7" x14ac:dyDescent="0.2">
      <c r="A4861" s="100">
        <v>39181</v>
      </c>
      <c r="B4861" s="99">
        <v>2238.030029</v>
      </c>
      <c r="C4861" s="99">
        <v>2238.030029</v>
      </c>
      <c r="D4861" s="99">
        <v>2238.030029</v>
      </c>
      <c r="E4861" s="99">
        <v>2238.030029</v>
      </c>
      <c r="F4861" s="99">
        <v>2238.030029</v>
      </c>
      <c r="G4861" s="99">
        <v>0</v>
      </c>
    </row>
    <row r="4862" spans="1:7" x14ac:dyDescent="0.2">
      <c r="A4862" s="100">
        <v>39182</v>
      </c>
      <c r="B4862" s="99">
        <v>2243.929932</v>
      </c>
      <c r="C4862" s="99">
        <v>2243.929932</v>
      </c>
      <c r="D4862" s="99">
        <v>2243.929932</v>
      </c>
      <c r="E4862" s="99">
        <v>2243.929932</v>
      </c>
      <c r="F4862" s="99">
        <v>2243.929932</v>
      </c>
      <c r="G4862" s="99">
        <v>0</v>
      </c>
    </row>
    <row r="4863" spans="1:7" x14ac:dyDescent="0.2">
      <c r="A4863" s="100">
        <v>39183</v>
      </c>
      <c r="B4863" s="99">
        <v>2229.4399410000001</v>
      </c>
      <c r="C4863" s="99">
        <v>2229.4399410000001</v>
      </c>
      <c r="D4863" s="99">
        <v>2229.4399410000001</v>
      </c>
      <c r="E4863" s="99">
        <v>2229.4399410000001</v>
      </c>
      <c r="F4863" s="99">
        <v>2229.4399410000001</v>
      </c>
      <c r="G4863" s="99">
        <v>0</v>
      </c>
    </row>
    <row r="4864" spans="1:7" x14ac:dyDescent="0.2">
      <c r="A4864" s="100">
        <v>39184</v>
      </c>
      <c r="B4864" s="99">
        <v>2243.3000489999999</v>
      </c>
      <c r="C4864" s="99">
        <v>2243.3000489999999</v>
      </c>
      <c r="D4864" s="99">
        <v>2243.3000489999999</v>
      </c>
      <c r="E4864" s="99">
        <v>2243.3000489999999</v>
      </c>
      <c r="F4864" s="99">
        <v>2243.3000489999999</v>
      </c>
      <c r="G4864" s="99">
        <v>0</v>
      </c>
    </row>
    <row r="4865" spans="1:7" x14ac:dyDescent="0.2">
      <c r="A4865" s="100">
        <v>39185</v>
      </c>
      <c r="B4865" s="99">
        <v>2251.1201169999999</v>
      </c>
      <c r="C4865" s="99">
        <v>2251.1201169999999</v>
      </c>
      <c r="D4865" s="99">
        <v>2251.1201169999999</v>
      </c>
      <c r="E4865" s="99">
        <v>2251.1201169999999</v>
      </c>
      <c r="F4865" s="99">
        <v>2251.1201169999999</v>
      </c>
      <c r="G4865" s="99">
        <v>0</v>
      </c>
    </row>
    <row r="4866" spans="1:7" x14ac:dyDescent="0.2">
      <c r="A4866" s="100">
        <v>39188</v>
      </c>
      <c r="B4866" s="99">
        <v>2275.3500979999999</v>
      </c>
      <c r="C4866" s="99">
        <v>2275.3500979999999</v>
      </c>
      <c r="D4866" s="99">
        <v>2275.3500979999999</v>
      </c>
      <c r="E4866" s="99">
        <v>2275.3500979999999</v>
      </c>
      <c r="F4866" s="99">
        <v>2275.3500979999999</v>
      </c>
      <c r="G4866" s="99">
        <v>0</v>
      </c>
    </row>
    <row r="4867" spans="1:7" x14ac:dyDescent="0.2">
      <c r="A4867" s="100">
        <v>39189</v>
      </c>
      <c r="B4867" s="99">
        <v>2280.01001</v>
      </c>
      <c r="C4867" s="99">
        <v>2280.01001</v>
      </c>
      <c r="D4867" s="99">
        <v>2280.01001</v>
      </c>
      <c r="E4867" s="99">
        <v>2280.01001</v>
      </c>
      <c r="F4867" s="99">
        <v>2280.01001</v>
      </c>
      <c r="G4867" s="99">
        <v>0</v>
      </c>
    </row>
    <row r="4868" spans="1:7" x14ac:dyDescent="0.2">
      <c r="A4868" s="100">
        <v>39190</v>
      </c>
      <c r="B4868" s="99">
        <v>2281.610107</v>
      </c>
      <c r="C4868" s="99">
        <v>2281.610107</v>
      </c>
      <c r="D4868" s="99">
        <v>2281.610107</v>
      </c>
      <c r="E4868" s="99">
        <v>2281.610107</v>
      </c>
      <c r="F4868" s="99">
        <v>2281.610107</v>
      </c>
      <c r="G4868" s="99">
        <v>0</v>
      </c>
    </row>
    <row r="4869" spans="1:7" x14ac:dyDescent="0.2">
      <c r="A4869" s="100">
        <v>39191</v>
      </c>
      <c r="B4869" s="99">
        <v>2278.9099120000001</v>
      </c>
      <c r="C4869" s="99">
        <v>2278.9099120000001</v>
      </c>
      <c r="D4869" s="99">
        <v>2278.9099120000001</v>
      </c>
      <c r="E4869" s="99">
        <v>2278.9099120000001</v>
      </c>
      <c r="F4869" s="99">
        <v>2278.9099120000001</v>
      </c>
      <c r="G4869" s="99">
        <v>0</v>
      </c>
    </row>
    <row r="4870" spans="1:7" x14ac:dyDescent="0.2">
      <c r="A4870" s="100">
        <v>39192</v>
      </c>
      <c r="B4870" s="99">
        <v>2300.080078</v>
      </c>
      <c r="C4870" s="99">
        <v>2300.080078</v>
      </c>
      <c r="D4870" s="99">
        <v>2300.080078</v>
      </c>
      <c r="E4870" s="99">
        <v>2300.080078</v>
      </c>
      <c r="F4870" s="99">
        <v>2300.080078</v>
      </c>
      <c r="G4870" s="99">
        <v>0</v>
      </c>
    </row>
    <row r="4871" spans="1:7" x14ac:dyDescent="0.2">
      <c r="A4871" s="100">
        <v>39195</v>
      </c>
      <c r="B4871" s="99">
        <v>2294.830078</v>
      </c>
      <c r="C4871" s="99">
        <v>2294.830078</v>
      </c>
      <c r="D4871" s="99">
        <v>2294.830078</v>
      </c>
      <c r="E4871" s="99">
        <v>2294.830078</v>
      </c>
      <c r="F4871" s="99">
        <v>2294.830078</v>
      </c>
      <c r="G4871" s="99">
        <v>0</v>
      </c>
    </row>
    <row r="4872" spans="1:7" x14ac:dyDescent="0.2">
      <c r="A4872" s="100">
        <v>39196</v>
      </c>
      <c r="B4872" s="99">
        <v>2294.0200199999999</v>
      </c>
      <c r="C4872" s="99">
        <v>2294.0200199999999</v>
      </c>
      <c r="D4872" s="99">
        <v>2294.0200199999999</v>
      </c>
      <c r="E4872" s="99">
        <v>2294.0200199999999</v>
      </c>
      <c r="F4872" s="99">
        <v>2294.0200199999999</v>
      </c>
      <c r="G4872" s="99">
        <v>0</v>
      </c>
    </row>
    <row r="4873" spans="1:7" x14ac:dyDescent="0.2">
      <c r="A4873" s="100">
        <v>39197</v>
      </c>
      <c r="B4873" s="99">
        <v>2317.5</v>
      </c>
      <c r="C4873" s="99">
        <v>2317.5</v>
      </c>
      <c r="D4873" s="99">
        <v>2317.5</v>
      </c>
      <c r="E4873" s="99">
        <v>2317.5</v>
      </c>
      <c r="F4873" s="99">
        <v>2317.5</v>
      </c>
      <c r="G4873" s="99">
        <v>0</v>
      </c>
    </row>
    <row r="4874" spans="1:7" x14ac:dyDescent="0.2">
      <c r="A4874" s="100">
        <v>39198</v>
      </c>
      <c r="B4874" s="99">
        <v>2315.9099120000001</v>
      </c>
      <c r="C4874" s="99">
        <v>2315.9099120000001</v>
      </c>
      <c r="D4874" s="99">
        <v>2315.9099120000001</v>
      </c>
      <c r="E4874" s="99">
        <v>2315.9099120000001</v>
      </c>
      <c r="F4874" s="99">
        <v>2315.9099120000001</v>
      </c>
      <c r="G4874" s="99">
        <v>0</v>
      </c>
    </row>
    <row r="4875" spans="1:7" x14ac:dyDescent="0.2">
      <c r="A4875" s="100">
        <v>39199</v>
      </c>
      <c r="B4875" s="99">
        <v>2315.6999510000001</v>
      </c>
      <c r="C4875" s="99">
        <v>2315.6999510000001</v>
      </c>
      <c r="D4875" s="99">
        <v>2315.6999510000001</v>
      </c>
      <c r="E4875" s="99">
        <v>2315.6999510000001</v>
      </c>
      <c r="F4875" s="99">
        <v>2315.6999510000001</v>
      </c>
      <c r="G4875" s="99">
        <v>0</v>
      </c>
    </row>
    <row r="4876" spans="1:7" x14ac:dyDescent="0.2">
      <c r="A4876" s="100">
        <v>39202</v>
      </c>
      <c r="B4876" s="99">
        <v>2297.580078</v>
      </c>
      <c r="C4876" s="99">
        <v>2297.580078</v>
      </c>
      <c r="D4876" s="99">
        <v>2297.580078</v>
      </c>
      <c r="E4876" s="99">
        <v>2297.580078</v>
      </c>
      <c r="F4876" s="99">
        <v>2297.580078</v>
      </c>
      <c r="G4876" s="99">
        <v>0</v>
      </c>
    </row>
    <row r="4877" spans="1:7" x14ac:dyDescent="0.2">
      <c r="A4877" s="100">
        <v>39203</v>
      </c>
      <c r="B4877" s="99">
        <v>2303.679932</v>
      </c>
      <c r="C4877" s="99">
        <v>2303.679932</v>
      </c>
      <c r="D4877" s="99">
        <v>2303.679932</v>
      </c>
      <c r="E4877" s="99">
        <v>2303.679932</v>
      </c>
      <c r="F4877" s="99">
        <v>2303.679932</v>
      </c>
      <c r="G4877" s="99">
        <v>0</v>
      </c>
    </row>
    <row r="4878" spans="1:7" x14ac:dyDescent="0.2">
      <c r="A4878" s="100">
        <v>39204</v>
      </c>
      <c r="B4878" s="99">
        <v>2318.8400879999999</v>
      </c>
      <c r="C4878" s="99">
        <v>2318.8400879999999</v>
      </c>
      <c r="D4878" s="99">
        <v>2318.8400879999999</v>
      </c>
      <c r="E4878" s="99">
        <v>2318.8400879999999</v>
      </c>
      <c r="F4878" s="99">
        <v>2318.8400879999999</v>
      </c>
      <c r="G4878" s="99">
        <v>0</v>
      </c>
    </row>
    <row r="4879" spans="1:7" x14ac:dyDescent="0.2">
      <c r="A4879" s="100">
        <v>39205</v>
      </c>
      <c r="B4879" s="99">
        <v>2329.540039</v>
      </c>
      <c r="C4879" s="99">
        <v>2329.540039</v>
      </c>
      <c r="D4879" s="99">
        <v>2329.540039</v>
      </c>
      <c r="E4879" s="99">
        <v>2329.540039</v>
      </c>
      <c r="F4879" s="99">
        <v>2329.540039</v>
      </c>
      <c r="G4879" s="99">
        <v>0</v>
      </c>
    </row>
    <row r="4880" spans="1:7" x14ac:dyDescent="0.2">
      <c r="A4880" s="100">
        <v>39206</v>
      </c>
      <c r="B4880" s="99">
        <v>2334.610107</v>
      </c>
      <c r="C4880" s="99">
        <v>2334.610107</v>
      </c>
      <c r="D4880" s="99">
        <v>2334.610107</v>
      </c>
      <c r="E4880" s="99">
        <v>2334.610107</v>
      </c>
      <c r="F4880" s="99">
        <v>2334.610107</v>
      </c>
      <c r="G4880" s="99">
        <v>0</v>
      </c>
    </row>
    <row r="4881" spans="1:7" x14ac:dyDescent="0.2">
      <c r="A4881" s="100">
        <v>39209</v>
      </c>
      <c r="B4881" s="99">
        <v>2340.679932</v>
      </c>
      <c r="C4881" s="99">
        <v>2340.679932</v>
      </c>
      <c r="D4881" s="99">
        <v>2340.679932</v>
      </c>
      <c r="E4881" s="99">
        <v>2340.679932</v>
      </c>
      <c r="F4881" s="99">
        <v>2340.679932</v>
      </c>
      <c r="G4881" s="99">
        <v>0</v>
      </c>
    </row>
    <row r="4882" spans="1:7" x14ac:dyDescent="0.2">
      <c r="A4882" s="100">
        <v>39210</v>
      </c>
      <c r="B4882" s="99">
        <v>2338.139893</v>
      </c>
      <c r="C4882" s="99">
        <v>2338.139893</v>
      </c>
      <c r="D4882" s="99">
        <v>2338.139893</v>
      </c>
      <c r="E4882" s="99">
        <v>2338.139893</v>
      </c>
      <c r="F4882" s="99">
        <v>2338.139893</v>
      </c>
      <c r="G4882" s="99">
        <v>0</v>
      </c>
    </row>
    <row r="4883" spans="1:7" x14ac:dyDescent="0.2">
      <c r="A4883" s="100">
        <v>39211</v>
      </c>
      <c r="B4883" s="99">
        <v>2346.3000489999999</v>
      </c>
      <c r="C4883" s="99">
        <v>2346.3000489999999</v>
      </c>
      <c r="D4883" s="99">
        <v>2346.3000489999999</v>
      </c>
      <c r="E4883" s="99">
        <v>2346.3000489999999</v>
      </c>
      <c r="F4883" s="99">
        <v>2346.3000489999999</v>
      </c>
      <c r="G4883" s="99">
        <v>0</v>
      </c>
    </row>
    <row r="4884" spans="1:7" x14ac:dyDescent="0.2">
      <c r="A4884" s="100">
        <v>39212</v>
      </c>
      <c r="B4884" s="99">
        <v>2313.9399410000001</v>
      </c>
      <c r="C4884" s="99">
        <v>2313.9399410000001</v>
      </c>
      <c r="D4884" s="99">
        <v>2313.9399410000001</v>
      </c>
      <c r="E4884" s="99">
        <v>2313.9399410000001</v>
      </c>
      <c r="F4884" s="99">
        <v>2313.9399410000001</v>
      </c>
      <c r="G4884" s="99">
        <v>0</v>
      </c>
    </row>
    <row r="4885" spans="1:7" x14ac:dyDescent="0.2">
      <c r="A4885" s="100">
        <v>39213</v>
      </c>
      <c r="B4885" s="99">
        <v>2336.4799800000001</v>
      </c>
      <c r="C4885" s="99">
        <v>2336.4799800000001</v>
      </c>
      <c r="D4885" s="99">
        <v>2336.4799800000001</v>
      </c>
      <c r="E4885" s="99">
        <v>2336.4799800000001</v>
      </c>
      <c r="F4885" s="99">
        <v>2336.4799800000001</v>
      </c>
      <c r="G4885" s="99">
        <v>0</v>
      </c>
    </row>
    <row r="4886" spans="1:7" x14ac:dyDescent="0.2">
      <c r="A4886" s="100">
        <v>39216</v>
      </c>
      <c r="B4886" s="99">
        <v>2332.429932</v>
      </c>
      <c r="C4886" s="99">
        <v>2332.429932</v>
      </c>
      <c r="D4886" s="99">
        <v>2332.429932</v>
      </c>
      <c r="E4886" s="99">
        <v>2332.429932</v>
      </c>
      <c r="F4886" s="99">
        <v>2332.429932</v>
      </c>
      <c r="G4886" s="99">
        <v>0</v>
      </c>
    </row>
    <row r="4887" spans="1:7" x14ac:dyDescent="0.2">
      <c r="A4887" s="100">
        <v>39217</v>
      </c>
      <c r="B4887" s="99">
        <v>2329.610107</v>
      </c>
      <c r="C4887" s="99">
        <v>2329.610107</v>
      </c>
      <c r="D4887" s="99">
        <v>2329.610107</v>
      </c>
      <c r="E4887" s="99">
        <v>2329.610107</v>
      </c>
      <c r="F4887" s="99">
        <v>2329.610107</v>
      </c>
      <c r="G4887" s="99">
        <v>0</v>
      </c>
    </row>
    <row r="4888" spans="1:7" x14ac:dyDescent="0.2">
      <c r="A4888" s="100">
        <v>39218</v>
      </c>
      <c r="B4888" s="99">
        <v>2350.3999020000001</v>
      </c>
      <c r="C4888" s="99">
        <v>2350.3999020000001</v>
      </c>
      <c r="D4888" s="99">
        <v>2350.3999020000001</v>
      </c>
      <c r="E4888" s="99">
        <v>2350.3999020000001</v>
      </c>
      <c r="F4888" s="99">
        <v>2350.3999020000001</v>
      </c>
      <c r="G4888" s="99">
        <v>0</v>
      </c>
    </row>
    <row r="4889" spans="1:7" x14ac:dyDescent="0.2">
      <c r="A4889" s="100">
        <v>39219</v>
      </c>
      <c r="B4889" s="99">
        <v>2348.4399410000001</v>
      </c>
      <c r="C4889" s="99">
        <v>2348.4399410000001</v>
      </c>
      <c r="D4889" s="99">
        <v>2348.4399410000001</v>
      </c>
      <c r="E4889" s="99">
        <v>2348.4399410000001</v>
      </c>
      <c r="F4889" s="99">
        <v>2348.4399410000001</v>
      </c>
      <c r="G4889" s="99">
        <v>0</v>
      </c>
    </row>
    <row r="4890" spans="1:7" x14ac:dyDescent="0.2">
      <c r="A4890" s="100">
        <v>39220</v>
      </c>
      <c r="B4890" s="99">
        <v>2363.969971</v>
      </c>
      <c r="C4890" s="99">
        <v>2363.969971</v>
      </c>
      <c r="D4890" s="99">
        <v>2363.969971</v>
      </c>
      <c r="E4890" s="99">
        <v>2363.969971</v>
      </c>
      <c r="F4890" s="99">
        <v>2363.969971</v>
      </c>
      <c r="G4890" s="99">
        <v>0</v>
      </c>
    </row>
    <row r="4891" spans="1:7" x14ac:dyDescent="0.2">
      <c r="A4891" s="100">
        <v>39223</v>
      </c>
      <c r="B4891" s="99">
        <v>2367.6298830000001</v>
      </c>
      <c r="C4891" s="99">
        <v>2367.6298830000001</v>
      </c>
      <c r="D4891" s="99">
        <v>2367.6298830000001</v>
      </c>
      <c r="E4891" s="99">
        <v>2367.6298830000001</v>
      </c>
      <c r="F4891" s="99">
        <v>2367.6298830000001</v>
      </c>
      <c r="G4891" s="99">
        <v>0</v>
      </c>
    </row>
    <row r="4892" spans="1:7" x14ac:dyDescent="0.2">
      <c r="A4892" s="100">
        <v>39224</v>
      </c>
      <c r="B4892" s="99">
        <v>2366.1000979999999</v>
      </c>
      <c r="C4892" s="99">
        <v>2366.1000979999999</v>
      </c>
      <c r="D4892" s="99">
        <v>2366.1000979999999</v>
      </c>
      <c r="E4892" s="99">
        <v>2366.1000979999999</v>
      </c>
      <c r="F4892" s="99">
        <v>2366.1000979999999</v>
      </c>
      <c r="G4892" s="99">
        <v>0</v>
      </c>
    </row>
    <row r="4893" spans="1:7" x14ac:dyDescent="0.2">
      <c r="A4893" s="100">
        <v>39225</v>
      </c>
      <c r="B4893" s="99">
        <v>2363.290039</v>
      </c>
      <c r="C4893" s="99">
        <v>2363.290039</v>
      </c>
      <c r="D4893" s="99">
        <v>2363.290039</v>
      </c>
      <c r="E4893" s="99">
        <v>2363.290039</v>
      </c>
      <c r="F4893" s="99">
        <v>2363.290039</v>
      </c>
      <c r="G4893" s="99">
        <v>0</v>
      </c>
    </row>
    <row r="4894" spans="1:7" x14ac:dyDescent="0.2">
      <c r="A4894" s="100">
        <v>39226</v>
      </c>
      <c r="B4894" s="99">
        <v>2340.639893</v>
      </c>
      <c r="C4894" s="99">
        <v>2340.639893</v>
      </c>
      <c r="D4894" s="99">
        <v>2340.639893</v>
      </c>
      <c r="E4894" s="99">
        <v>2340.639893</v>
      </c>
      <c r="F4894" s="99">
        <v>2340.639893</v>
      </c>
      <c r="G4894" s="99">
        <v>0</v>
      </c>
    </row>
    <row r="4895" spans="1:7" x14ac:dyDescent="0.2">
      <c r="A4895" s="100">
        <v>39227</v>
      </c>
      <c r="B4895" s="99">
        <v>2353.419922</v>
      </c>
      <c r="C4895" s="99">
        <v>2353.419922</v>
      </c>
      <c r="D4895" s="99">
        <v>2353.419922</v>
      </c>
      <c r="E4895" s="99">
        <v>2353.419922</v>
      </c>
      <c r="F4895" s="99">
        <v>2353.419922</v>
      </c>
      <c r="G4895" s="99">
        <v>0</v>
      </c>
    </row>
    <row r="4896" spans="1:7" x14ac:dyDescent="0.2">
      <c r="A4896" s="100">
        <v>39231</v>
      </c>
      <c r="B4896" s="99">
        <v>2357.389893</v>
      </c>
      <c r="C4896" s="99">
        <v>2357.389893</v>
      </c>
      <c r="D4896" s="99">
        <v>2357.389893</v>
      </c>
      <c r="E4896" s="99">
        <v>2357.389893</v>
      </c>
      <c r="F4896" s="99">
        <v>2357.389893</v>
      </c>
      <c r="G4896" s="99">
        <v>0</v>
      </c>
    </row>
    <row r="4897" spans="1:7" x14ac:dyDescent="0.2">
      <c r="A4897" s="100">
        <v>39232</v>
      </c>
      <c r="B4897" s="99">
        <v>2377.0900879999999</v>
      </c>
      <c r="C4897" s="99">
        <v>2377.0900879999999</v>
      </c>
      <c r="D4897" s="99">
        <v>2377.0900879999999</v>
      </c>
      <c r="E4897" s="99">
        <v>2377.0900879999999</v>
      </c>
      <c r="F4897" s="99">
        <v>2377.0900879999999</v>
      </c>
      <c r="G4897" s="99">
        <v>0</v>
      </c>
    </row>
    <row r="4898" spans="1:7" x14ac:dyDescent="0.2">
      <c r="A4898" s="100">
        <v>39233</v>
      </c>
      <c r="B4898" s="99">
        <v>2377.75</v>
      </c>
      <c r="C4898" s="99">
        <v>2377.75</v>
      </c>
      <c r="D4898" s="99">
        <v>2377.75</v>
      </c>
      <c r="E4898" s="99">
        <v>2377.75</v>
      </c>
      <c r="F4898" s="99">
        <v>2377.75</v>
      </c>
      <c r="G4898" s="99">
        <v>0</v>
      </c>
    </row>
    <row r="4899" spans="1:7" x14ac:dyDescent="0.2">
      <c r="A4899" s="100">
        <v>39234</v>
      </c>
      <c r="B4899" s="99">
        <v>2386.6298830000001</v>
      </c>
      <c r="C4899" s="99">
        <v>2386.6298830000001</v>
      </c>
      <c r="D4899" s="99">
        <v>2386.6298830000001</v>
      </c>
      <c r="E4899" s="99">
        <v>2386.6298830000001</v>
      </c>
      <c r="F4899" s="99">
        <v>2386.6298830000001</v>
      </c>
      <c r="G4899" s="99">
        <v>0</v>
      </c>
    </row>
    <row r="4900" spans="1:7" x14ac:dyDescent="0.2">
      <c r="A4900" s="100">
        <v>39237</v>
      </c>
      <c r="B4900" s="99">
        <v>2391.1298830000001</v>
      </c>
      <c r="C4900" s="99">
        <v>2391.1298830000001</v>
      </c>
      <c r="D4900" s="99">
        <v>2391.1298830000001</v>
      </c>
      <c r="E4900" s="99">
        <v>2391.1298830000001</v>
      </c>
      <c r="F4900" s="99">
        <v>2391.1298830000001</v>
      </c>
      <c r="G4900" s="99">
        <v>0</v>
      </c>
    </row>
    <row r="4901" spans="1:7" x14ac:dyDescent="0.2">
      <c r="A4901" s="100">
        <v>39238</v>
      </c>
      <c r="B4901" s="99">
        <v>2378.4399410000001</v>
      </c>
      <c r="C4901" s="99">
        <v>2378.4399410000001</v>
      </c>
      <c r="D4901" s="99">
        <v>2378.4399410000001</v>
      </c>
      <c r="E4901" s="99">
        <v>2378.4399410000001</v>
      </c>
      <c r="F4901" s="99">
        <v>2378.4399410000001</v>
      </c>
      <c r="G4901" s="99">
        <v>0</v>
      </c>
    </row>
    <row r="4902" spans="1:7" x14ac:dyDescent="0.2">
      <c r="A4902" s="100">
        <v>39239</v>
      </c>
      <c r="B4902" s="99">
        <v>2357.9499510000001</v>
      </c>
      <c r="C4902" s="99">
        <v>2357.9499510000001</v>
      </c>
      <c r="D4902" s="99">
        <v>2357.9499510000001</v>
      </c>
      <c r="E4902" s="99">
        <v>2357.9499510000001</v>
      </c>
      <c r="F4902" s="99">
        <v>2357.9499510000001</v>
      </c>
      <c r="G4902" s="99">
        <v>0</v>
      </c>
    </row>
    <row r="4903" spans="1:7" x14ac:dyDescent="0.2">
      <c r="A4903" s="100">
        <v>39240</v>
      </c>
      <c r="B4903" s="99">
        <v>2316.6298830000001</v>
      </c>
      <c r="C4903" s="99">
        <v>2316.6298830000001</v>
      </c>
      <c r="D4903" s="99">
        <v>2316.6298830000001</v>
      </c>
      <c r="E4903" s="99">
        <v>2316.6298830000001</v>
      </c>
      <c r="F4903" s="99">
        <v>2316.6298830000001</v>
      </c>
      <c r="G4903" s="99">
        <v>0</v>
      </c>
    </row>
    <row r="4904" spans="1:7" x14ac:dyDescent="0.2">
      <c r="A4904" s="100">
        <v>39241</v>
      </c>
      <c r="B4904" s="99">
        <v>2342.9799800000001</v>
      </c>
      <c r="C4904" s="99">
        <v>2342.9799800000001</v>
      </c>
      <c r="D4904" s="99">
        <v>2342.9799800000001</v>
      </c>
      <c r="E4904" s="99">
        <v>2342.9799800000001</v>
      </c>
      <c r="F4904" s="99">
        <v>2342.9799800000001</v>
      </c>
      <c r="G4904" s="99">
        <v>0</v>
      </c>
    </row>
    <row r="4905" spans="1:7" x14ac:dyDescent="0.2">
      <c r="A4905" s="100">
        <v>39244</v>
      </c>
      <c r="B4905" s="99">
        <v>2345.2700199999999</v>
      </c>
      <c r="C4905" s="99">
        <v>2345.2700199999999</v>
      </c>
      <c r="D4905" s="99">
        <v>2345.2700199999999</v>
      </c>
      <c r="E4905" s="99">
        <v>2345.2700199999999</v>
      </c>
      <c r="F4905" s="99">
        <v>2345.2700199999999</v>
      </c>
      <c r="G4905" s="99">
        <v>0</v>
      </c>
    </row>
    <row r="4906" spans="1:7" x14ac:dyDescent="0.2">
      <c r="A4906" s="100">
        <v>39245</v>
      </c>
      <c r="B4906" s="99">
        <v>2320.219971</v>
      </c>
      <c r="C4906" s="99">
        <v>2320.219971</v>
      </c>
      <c r="D4906" s="99">
        <v>2320.219971</v>
      </c>
      <c r="E4906" s="99">
        <v>2320.219971</v>
      </c>
      <c r="F4906" s="99">
        <v>2320.219971</v>
      </c>
      <c r="G4906" s="99">
        <v>0</v>
      </c>
    </row>
    <row r="4907" spans="1:7" x14ac:dyDescent="0.2">
      <c r="A4907" s="100">
        <v>39246</v>
      </c>
      <c r="B4907" s="99">
        <v>2356.0200199999999</v>
      </c>
      <c r="C4907" s="99">
        <v>2356.0200199999999</v>
      </c>
      <c r="D4907" s="99">
        <v>2356.0200199999999</v>
      </c>
      <c r="E4907" s="99">
        <v>2356.0200199999999</v>
      </c>
      <c r="F4907" s="99">
        <v>2356.0200199999999</v>
      </c>
      <c r="G4907" s="99">
        <v>0</v>
      </c>
    </row>
    <row r="4908" spans="1:7" x14ac:dyDescent="0.2">
      <c r="A4908" s="100">
        <v>39247</v>
      </c>
      <c r="B4908" s="99">
        <v>2367.5200199999999</v>
      </c>
      <c r="C4908" s="99">
        <v>2367.5200199999999</v>
      </c>
      <c r="D4908" s="99">
        <v>2367.5200199999999</v>
      </c>
      <c r="E4908" s="99">
        <v>2367.5200199999999</v>
      </c>
      <c r="F4908" s="99">
        <v>2367.5200199999999</v>
      </c>
      <c r="G4908" s="99">
        <v>0</v>
      </c>
    </row>
    <row r="4909" spans="1:7" x14ac:dyDescent="0.2">
      <c r="A4909" s="100">
        <v>39248</v>
      </c>
      <c r="B4909" s="99">
        <v>2382.969971</v>
      </c>
      <c r="C4909" s="99">
        <v>2382.969971</v>
      </c>
      <c r="D4909" s="99">
        <v>2382.969971</v>
      </c>
      <c r="E4909" s="99">
        <v>2382.969971</v>
      </c>
      <c r="F4909" s="99">
        <v>2382.969971</v>
      </c>
      <c r="G4909" s="99">
        <v>0</v>
      </c>
    </row>
    <row r="4910" spans="1:7" x14ac:dyDescent="0.2">
      <c r="A4910" s="100">
        <v>39251</v>
      </c>
      <c r="B4910" s="99">
        <v>2380.0900879999999</v>
      </c>
      <c r="C4910" s="99">
        <v>2380.0900879999999</v>
      </c>
      <c r="D4910" s="99">
        <v>2380.0900879999999</v>
      </c>
      <c r="E4910" s="99">
        <v>2380.0900879999999</v>
      </c>
      <c r="F4910" s="99">
        <v>2380.0900879999999</v>
      </c>
      <c r="G4910" s="99">
        <v>0</v>
      </c>
    </row>
    <row r="4911" spans="1:7" x14ac:dyDescent="0.2">
      <c r="A4911" s="100">
        <v>39252</v>
      </c>
      <c r="B4911" s="99">
        <v>2384.26001</v>
      </c>
      <c r="C4911" s="99">
        <v>2384.26001</v>
      </c>
      <c r="D4911" s="99">
        <v>2384.26001</v>
      </c>
      <c r="E4911" s="99">
        <v>2384.26001</v>
      </c>
      <c r="F4911" s="99">
        <v>2384.26001</v>
      </c>
      <c r="G4911" s="99">
        <v>0</v>
      </c>
    </row>
    <row r="4912" spans="1:7" x14ac:dyDescent="0.2">
      <c r="A4912" s="100">
        <v>39253</v>
      </c>
      <c r="B4912" s="99">
        <v>2351.8701169999999</v>
      </c>
      <c r="C4912" s="99">
        <v>2351.8701169999999</v>
      </c>
      <c r="D4912" s="99">
        <v>2351.8701169999999</v>
      </c>
      <c r="E4912" s="99">
        <v>2351.8701169999999</v>
      </c>
      <c r="F4912" s="99">
        <v>2351.8701169999999</v>
      </c>
      <c r="G4912" s="99">
        <v>0</v>
      </c>
    </row>
    <row r="4913" spans="1:7" x14ac:dyDescent="0.2">
      <c r="A4913" s="100">
        <v>39254</v>
      </c>
      <c r="B4913" s="99">
        <v>2366.919922</v>
      </c>
      <c r="C4913" s="99">
        <v>2366.919922</v>
      </c>
      <c r="D4913" s="99">
        <v>2366.919922</v>
      </c>
      <c r="E4913" s="99">
        <v>2366.919922</v>
      </c>
      <c r="F4913" s="99">
        <v>2366.919922</v>
      </c>
      <c r="G4913" s="99">
        <v>0</v>
      </c>
    </row>
    <row r="4914" spans="1:7" x14ac:dyDescent="0.2">
      <c r="A4914" s="100">
        <v>39255</v>
      </c>
      <c r="B4914" s="99">
        <v>2336.4099120000001</v>
      </c>
      <c r="C4914" s="99">
        <v>2336.4099120000001</v>
      </c>
      <c r="D4914" s="99">
        <v>2336.4099120000001</v>
      </c>
      <c r="E4914" s="99">
        <v>2336.4099120000001</v>
      </c>
      <c r="F4914" s="99">
        <v>2336.4099120000001</v>
      </c>
      <c r="G4914" s="99">
        <v>0</v>
      </c>
    </row>
    <row r="4915" spans="1:7" x14ac:dyDescent="0.2">
      <c r="A4915" s="100">
        <v>39258</v>
      </c>
      <c r="B4915" s="99">
        <v>2328.9099120000001</v>
      </c>
      <c r="C4915" s="99">
        <v>2328.9099120000001</v>
      </c>
      <c r="D4915" s="99">
        <v>2328.9099120000001</v>
      </c>
      <c r="E4915" s="99">
        <v>2328.9099120000001</v>
      </c>
      <c r="F4915" s="99">
        <v>2328.9099120000001</v>
      </c>
      <c r="G4915" s="99">
        <v>0</v>
      </c>
    </row>
    <row r="4916" spans="1:7" x14ac:dyDescent="0.2">
      <c r="A4916" s="100">
        <v>39259</v>
      </c>
      <c r="B4916" s="99">
        <v>2321.459961</v>
      </c>
      <c r="C4916" s="99">
        <v>2321.459961</v>
      </c>
      <c r="D4916" s="99">
        <v>2321.459961</v>
      </c>
      <c r="E4916" s="99">
        <v>2321.459961</v>
      </c>
      <c r="F4916" s="99">
        <v>2321.459961</v>
      </c>
      <c r="G4916" s="99">
        <v>0</v>
      </c>
    </row>
    <row r="4917" spans="1:7" x14ac:dyDescent="0.2">
      <c r="A4917" s="100">
        <v>39260</v>
      </c>
      <c r="B4917" s="99">
        <v>2342.8400879999999</v>
      </c>
      <c r="C4917" s="99">
        <v>2342.8400879999999</v>
      </c>
      <c r="D4917" s="99">
        <v>2342.8400879999999</v>
      </c>
      <c r="E4917" s="99">
        <v>2342.8400879999999</v>
      </c>
      <c r="F4917" s="99">
        <v>2342.8400879999999</v>
      </c>
      <c r="G4917" s="99">
        <v>0</v>
      </c>
    </row>
    <row r="4918" spans="1:7" x14ac:dyDescent="0.2">
      <c r="A4918" s="100">
        <v>39261</v>
      </c>
      <c r="B4918" s="99">
        <v>2341.8999020000001</v>
      </c>
      <c r="C4918" s="99">
        <v>2341.8999020000001</v>
      </c>
      <c r="D4918" s="99">
        <v>2341.8999020000001</v>
      </c>
      <c r="E4918" s="99">
        <v>2341.8999020000001</v>
      </c>
      <c r="F4918" s="99">
        <v>2341.8999020000001</v>
      </c>
      <c r="G4918" s="99">
        <v>0</v>
      </c>
    </row>
    <row r="4919" spans="1:7" x14ac:dyDescent="0.2">
      <c r="A4919" s="100">
        <v>39262</v>
      </c>
      <c r="B4919" s="99">
        <v>2338.25</v>
      </c>
      <c r="C4919" s="99">
        <v>2338.25</v>
      </c>
      <c r="D4919" s="99">
        <v>2338.25</v>
      </c>
      <c r="E4919" s="99">
        <v>2338.25</v>
      </c>
      <c r="F4919" s="99">
        <v>2338.25</v>
      </c>
      <c r="G4919" s="99">
        <v>0</v>
      </c>
    </row>
    <row r="4920" spans="1:7" x14ac:dyDescent="0.2">
      <c r="A4920" s="100">
        <v>39265</v>
      </c>
      <c r="B4920" s="99">
        <v>2363.280029</v>
      </c>
      <c r="C4920" s="99">
        <v>2363.280029</v>
      </c>
      <c r="D4920" s="99">
        <v>2363.280029</v>
      </c>
      <c r="E4920" s="99">
        <v>2363.280029</v>
      </c>
      <c r="F4920" s="99">
        <v>2363.280029</v>
      </c>
      <c r="G4920" s="99">
        <v>0</v>
      </c>
    </row>
    <row r="4921" spans="1:7" x14ac:dyDescent="0.2">
      <c r="A4921" s="100">
        <v>39266</v>
      </c>
      <c r="B4921" s="99">
        <v>2372.219971</v>
      </c>
      <c r="C4921" s="99">
        <v>2372.219971</v>
      </c>
      <c r="D4921" s="99">
        <v>2372.219971</v>
      </c>
      <c r="E4921" s="99">
        <v>2372.219971</v>
      </c>
      <c r="F4921" s="99">
        <v>2372.219971</v>
      </c>
      <c r="G4921" s="99">
        <v>0</v>
      </c>
    </row>
    <row r="4922" spans="1:7" x14ac:dyDescent="0.2">
      <c r="A4922" s="100">
        <v>39268</v>
      </c>
      <c r="B4922" s="99">
        <v>2373.070068</v>
      </c>
      <c r="C4922" s="99">
        <v>2373.070068</v>
      </c>
      <c r="D4922" s="99">
        <v>2373.070068</v>
      </c>
      <c r="E4922" s="99">
        <v>2373.070068</v>
      </c>
      <c r="F4922" s="99">
        <v>2373.070068</v>
      </c>
      <c r="G4922" s="99">
        <v>0</v>
      </c>
    </row>
    <row r="4923" spans="1:7" x14ac:dyDescent="0.2">
      <c r="A4923" s="100">
        <v>39269</v>
      </c>
      <c r="B4923" s="99">
        <v>2381.5900879999999</v>
      </c>
      <c r="C4923" s="99">
        <v>2381.5900879999999</v>
      </c>
      <c r="D4923" s="99">
        <v>2381.5900879999999</v>
      </c>
      <c r="E4923" s="99">
        <v>2381.5900879999999</v>
      </c>
      <c r="F4923" s="99">
        <v>2381.5900879999999</v>
      </c>
      <c r="G4923" s="99">
        <v>0</v>
      </c>
    </row>
    <row r="4924" spans="1:7" x14ac:dyDescent="0.2">
      <c r="A4924" s="100">
        <v>39272</v>
      </c>
      <c r="B4924" s="99">
        <v>2383.8000489999999</v>
      </c>
      <c r="C4924" s="99">
        <v>2383.8000489999999</v>
      </c>
      <c r="D4924" s="99">
        <v>2383.8000489999999</v>
      </c>
      <c r="E4924" s="99">
        <v>2383.8000489999999</v>
      </c>
      <c r="F4924" s="99">
        <v>2383.8000489999999</v>
      </c>
      <c r="G4924" s="99">
        <v>0</v>
      </c>
    </row>
    <row r="4925" spans="1:7" x14ac:dyDescent="0.2">
      <c r="A4925" s="100">
        <v>39273</v>
      </c>
      <c r="B4925" s="99">
        <v>2349.9799800000001</v>
      </c>
      <c r="C4925" s="99">
        <v>2349.9799800000001</v>
      </c>
      <c r="D4925" s="99">
        <v>2349.9799800000001</v>
      </c>
      <c r="E4925" s="99">
        <v>2349.9799800000001</v>
      </c>
      <c r="F4925" s="99">
        <v>2349.9799800000001</v>
      </c>
      <c r="G4925" s="99">
        <v>0</v>
      </c>
    </row>
    <row r="4926" spans="1:7" x14ac:dyDescent="0.2">
      <c r="A4926" s="100">
        <v>39274</v>
      </c>
      <c r="B4926" s="99">
        <v>2363.719971</v>
      </c>
      <c r="C4926" s="99">
        <v>2363.719971</v>
      </c>
      <c r="D4926" s="99">
        <v>2363.719971</v>
      </c>
      <c r="E4926" s="99">
        <v>2363.719971</v>
      </c>
      <c r="F4926" s="99">
        <v>2363.719971</v>
      </c>
      <c r="G4926" s="99">
        <v>0</v>
      </c>
    </row>
    <row r="4927" spans="1:7" x14ac:dyDescent="0.2">
      <c r="A4927" s="100">
        <v>39275</v>
      </c>
      <c r="B4927" s="99">
        <v>2408.790039</v>
      </c>
      <c r="C4927" s="99">
        <v>2408.790039</v>
      </c>
      <c r="D4927" s="99">
        <v>2408.790039</v>
      </c>
      <c r="E4927" s="99">
        <v>2408.790039</v>
      </c>
      <c r="F4927" s="99">
        <v>2408.790039</v>
      </c>
      <c r="G4927" s="99">
        <v>0</v>
      </c>
    </row>
    <row r="4928" spans="1:7" x14ac:dyDescent="0.2">
      <c r="A4928" s="100">
        <v>39276</v>
      </c>
      <c r="B4928" s="99">
        <v>2416.280029</v>
      </c>
      <c r="C4928" s="99">
        <v>2416.280029</v>
      </c>
      <c r="D4928" s="99">
        <v>2416.280029</v>
      </c>
      <c r="E4928" s="99">
        <v>2416.280029</v>
      </c>
      <c r="F4928" s="99">
        <v>2416.280029</v>
      </c>
      <c r="G4928" s="99">
        <v>0</v>
      </c>
    </row>
    <row r="4929" spans="1:7" x14ac:dyDescent="0.2">
      <c r="A4929" s="100">
        <v>39279</v>
      </c>
      <c r="B4929" s="99">
        <v>2411.6499020000001</v>
      </c>
      <c r="C4929" s="99">
        <v>2411.6499020000001</v>
      </c>
      <c r="D4929" s="99">
        <v>2411.6499020000001</v>
      </c>
      <c r="E4929" s="99">
        <v>2411.6499020000001</v>
      </c>
      <c r="F4929" s="99">
        <v>2411.6499020000001</v>
      </c>
      <c r="G4929" s="99">
        <v>0</v>
      </c>
    </row>
    <row r="4930" spans="1:7" x14ac:dyDescent="0.2">
      <c r="A4930" s="100">
        <v>39280</v>
      </c>
      <c r="B4930" s="99">
        <v>2411.4099120000001</v>
      </c>
      <c r="C4930" s="99">
        <v>2411.4099120000001</v>
      </c>
      <c r="D4930" s="99">
        <v>2411.4099120000001</v>
      </c>
      <c r="E4930" s="99">
        <v>2411.4099120000001</v>
      </c>
      <c r="F4930" s="99">
        <v>2411.4099120000001</v>
      </c>
      <c r="G4930" s="99">
        <v>0</v>
      </c>
    </row>
    <row r="4931" spans="1:7" x14ac:dyDescent="0.2">
      <c r="A4931" s="100">
        <v>39281</v>
      </c>
      <c r="B4931" s="99">
        <v>2406.6899410000001</v>
      </c>
      <c r="C4931" s="99">
        <v>2406.6899410000001</v>
      </c>
      <c r="D4931" s="99">
        <v>2406.6899410000001</v>
      </c>
      <c r="E4931" s="99">
        <v>2406.6899410000001</v>
      </c>
      <c r="F4931" s="99">
        <v>2406.6899410000001</v>
      </c>
      <c r="G4931" s="99">
        <v>0</v>
      </c>
    </row>
    <row r="4932" spans="1:7" x14ac:dyDescent="0.2">
      <c r="A4932" s="100">
        <v>39282</v>
      </c>
      <c r="B4932" s="99">
        <v>2417.5</v>
      </c>
      <c r="C4932" s="99">
        <v>2417.5</v>
      </c>
      <c r="D4932" s="99">
        <v>2417.5</v>
      </c>
      <c r="E4932" s="99">
        <v>2417.5</v>
      </c>
      <c r="F4932" s="99">
        <v>2417.5</v>
      </c>
      <c r="G4932" s="99">
        <v>0</v>
      </c>
    </row>
    <row r="4933" spans="1:7" x14ac:dyDescent="0.2">
      <c r="A4933" s="100">
        <v>39283</v>
      </c>
      <c r="B4933" s="99">
        <v>2387.959961</v>
      </c>
      <c r="C4933" s="99">
        <v>2387.959961</v>
      </c>
      <c r="D4933" s="99">
        <v>2387.959961</v>
      </c>
      <c r="E4933" s="99">
        <v>2387.959961</v>
      </c>
      <c r="F4933" s="99">
        <v>2387.959961</v>
      </c>
      <c r="G4933" s="99">
        <v>0</v>
      </c>
    </row>
    <row r="4934" spans="1:7" x14ac:dyDescent="0.2">
      <c r="A4934" s="100">
        <v>39286</v>
      </c>
      <c r="B4934" s="99">
        <v>2399.639893</v>
      </c>
      <c r="C4934" s="99">
        <v>2399.639893</v>
      </c>
      <c r="D4934" s="99">
        <v>2399.639893</v>
      </c>
      <c r="E4934" s="99">
        <v>2399.639893</v>
      </c>
      <c r="F4934" s="99">
        <v>2399.639893</v>
      </c>
      <c r="G4934" s="99">
        <v>0</v>
      </c>
    </row>
    <row r="4935" spans="1:7" x14ac:dyDescent="0.2">
      <c r="A4935" s="100">
        <v>39287</v>
      </c>
      <c r="B4935" s="99">
        <v>2352.1201169999999</v>
      </c>
      <c r="C4935" s="99">
        <v>2352.1201169999999</v>
      </c>
      <c r="D4935" s="99">
        <v>2352.1201169999999</v>
      </c>
      <c r="E4935" s="99">
        <v>2352.1201169999999</v>
      </c>
      <c r="F4935" s="99">
        <v>2352.1201169999999</v>
      </c>
      <c r="G4935" s="99">
        <v>0</v>
      </c>
    </row>
    <row r="4936" spans="1:7" x14ac:dyDescent="0.2">
      <c r="A4936" s="100">
        <v>39288</v>
      </c>
      <c r="B4936" s="99">
        <v>2363.1201169999999</v>
      </c>
      <c r="C4936" s="99">
        <v>2363.1201169999999</v>
      </c>
      <c r="D4936" s="99">
        <v>2363.1201169999999</v>
      </c>
      <c r="E4936" s="99">
        <v>2363.1201169999999</v>
      </c>
      <c r="F4936" s="99">
        <v>2363.1201169999999</v>
      </c>
      <c r="G4936" s="99">
        <v>0</v>
      </c>
    </row>
    <row r="4937" spans="1:7" x14ac:dyDescent="0.2">
      <c r="A4937" s="100">
        <v>39289</v>
      </c>
      <c r="B4937" s="99">
        <v>2307.9799800000001</v>
      </c>
      <c r="C4937" s="99">
        <v>2307.9799800000001</v>
      </c>
      <c r="D4937" s="99">
        <v>2307.9799800000001</v>
      </c>
      <c r="E4937" s="99">
        <v>2307.9799800000001</v>
      </c>
      <c r="F4937" s="99">
        <v>2307.9799800000001</v>
      </c>
      <c r="G4937" s="99">
        <v>0</v>
      </c>
    </row>
    <row r="4938" spans="1:7" x14ac:dyDescent="0.2">
      <c r="A4938" s="100">
        <v>39290</v>
      </c>
      <c r="B4938" s="99">
        <v>2271.4099120000001</v>
      </c>
      <c r="C4938" s="99">
        <v>2271.4099120000001</v>
      </c>
      <c r="D4938" s="99">
        <v>2271.4099120000001</v>
      </c>
      <c r="E4938" s="99">
        <v>2271.4099120000001</v>
      </c>
      <c r="F4938" s="99">
        <v>2271.4099120000001</v>
      </c>
      <c r="G4938" s="99">
        <v>0</v>
      </c>
    </row>
    <row r="4939" spans="1:7" x14ac:dyDescent="0.2">
      <c r="A4939" s="100">
        <v>39293</v>
      </c>
      <c r="B4939" s="99">
        <v>2294.75</v>
      </c>
      <c r="C4939" s="99">
        <v>2294.75</v>
      </c>
      <c r="D4939" s="99">
        <v>2294.75</v>
      </c>
      <c r="E4939" s="99">
        <v>2294.75</v>
      </c>
      <c r="F4939" s="99">
        <v>2294.75</v>
      </c>
      <c r="G4939" s="99">
        <v>0</v>
      </c>
    </row>
    <row r="4940" spans="1:7" x14ac:dyDescent="0.2">
      <c r="A4940" s="100">
        <v>39294</v>
      </c>
      <c r="B4940" s="99">
        <v>2265.75</v>
      </c>
      <c r="C4940" s="99">
        <v>2265.75</v>
      </c>
      <c r="D4940" s="99">
        <v>2265.75</v>
      </c>
      <c r="E4940" s="99">
        <v>2265.75</v>
      </c>
      <c r="F4940" s="99">
        <v>2265.75</v>
      </c>
      <c r="G4940" s="99">
        <v>0</v>
      </c>
    </row>
    <row r="4941" spans="1:7" x14ac:dyDescent="0.2">
      <c r="A4941" s="100">
        <v>39295</v>
      </c>
      <c r="B4941" s="99">
        <v>2282.3000489999999</v>
      </c>
      <c r="C4941" s="99">
        <v>2282.3000489999999</v>
      </c>
      <c r="D4941" s="99">
        <v>2282.3000489999999</v>
      </c>
      <c r="E4941" s="99">
        <v>2282.3000489999999</v>
      </c>
      <c r="F4941" s="99">
        <v>2282.3000489999999</v>
      </c>
      <c r="G4941" s="99">
        <v>0</v>
      </c>
    </row>
    <row r="4942" spans="1:7" x14ac:dyDescent="0.2">
      <c r="A4942" s="100">
        <v>39296</v>
      </c>
      <c r="B4942" s="99">
        <v>2292.790039</v>
      </c>
      <c r="C4942" s="99">
        <v>2292.790039</v>
      </c>
      <c r="D4942" s="99">
        <v>2292.790039</v>
      </c>
      <c r="E4942" s="99">
        <v>2292.790039</v>
      </c>
      <c r="F4942" s="99">
        <v>2292.790039</v>
      </c>
      <c r="G4942" s="99">
        <v>0</v>
      </c>
    </row>
    <row r="4943" spans="1:7" x14ac:dyDescent="0.2">
      <c r="A4943" s="100">
        <v>39297</v>
      </c>
      <c r="B4943" s="99">
        <v>2231.9799800000001</v>
      </c>
      <c r="C4943" s="99">
        <v>2231.9799800000001</v>
      </c>
      <c r="D4943" s="99">
        <v>2231.9799800000001</v>
      </c>
      <c r="E4943" s="99">
        <v>2231.9799800000001</v>
      </c>
      <c r="F4943" s="99">
        <v>2231.9799800000001</v>
      </c>
      <c r="G4943" s="99">
        <v>0</v>
      </c>
    </row>
    <row r="4944" spans="1:7" x14ac:dyDescent="0.2">
      <c r="A4944" s="100">
        <v>39300</v>
      </c>
      <c r="B4944" s="99">
        <v>2285.929932</v>
      </c>
      <c r="C4944" s="99">
        <v>2285.929932</v>
      </c>
      <c r="D4944" s="99">
        <v>2285.929932</v>
      </c>
      <c r="E4944" s="99">
        <v>2285.929932</v>
      </c>
      <c r="F4944" s="99">
        <v>2285.929932</v>
      </c>
      <c r="G4944" s="99">
        <v>0</v>
      </c>
    </row>
    <row r="4945" spans="1:7" x14ac:dyDescent="0.2">
      <c r="A4945" s="100">
        <v>39301</v>
      </c>
      <c r="B4945" s="99">
        <v>2300.1000979999999</v>
      </c>
      <c r="C4945" s="99">
        <v>2300.1000979999999</v>
      </c>
      <c r="D4945" s="99">
        <v>2300.1000979999999</v>
      </c>
      <c r="E4945" s="99">
        <v>2300.1000979999999</v>
      </c>
      <c r="F4945" s="99">
        <v>2300.1000979999999</v>
      </c>
      <c r="G4945" s="99">
        <v>0</v>
      </c>
    </row>
    <row r="4946" spans="1:7" x14ac:dyDescent="0.2">
      <c r="A4946" s="100">
        <v>39302</v>
      </c>
      <c r="B4946" s="99">
        <v>2333.23999</v>
      </c>
      <c r="C4946" s="99">
        <v>2333.23999</v>
      </c>
      <c r="D4946" s="99">
        <v>2333.23999</v>
      </c>
      <c r="E4946" s="99">
        <v>2333.23999</v>
      </c>
      <c r="F4946" s="99">
        <v>2333.23999</v>
      </c>
      <c r="G4946" s="99">
        <v>0</v>
      </c>
    </row>
    <row r="4947" spans="1:7" x14ac:dyDescent="0.2">
      <c r="A4947" s="100">
        <v>39303</v>
      </c>
      <c r="B4947" s="99">
        <v>2264.5</v>
      </c>
      <c r="C4947" s="99">
        <v>2264.5</v>
      </c>
      <c r="D4947" s="99">
        <v>2264.5</v>
      </c>
      <c r="E4947" s="99">
        <v>2264.5</v>
      </c>
      <c r="F4947" s="99">
        <v>2264.5</v>
      </c>
      <c r="G4947" s="99">
        <v>0</v>
      </c>
    </row>
    <row r="4948" spans="1:7" x14ac:dyDescent="0.2">
      <c r="A4948" s="100">
        <v>39304</v>
      </c>
      <c r="B4948" s="99">
        <v>2265.360107</v>
      </c>
      <c r="C4948" s="99">
        <v>2265.360107</v>
      </c>
      <c r="D4948" s="99">
        <v>2265.360107</v>
      </c>
      <c r="E4948" s="99">
        <v>2265.360107</v>
      </c>
      <c r="F4948" s="99">
        <v>2265.360107</v>
      </c>
      <c r="G4948" s="99">
        <v>0</v>
      </c>
    </row>
    <row r="4949" spans="1:7" x14ac:dyDescent="0.2">
      <c r="A4949" s="100">
        <v>39307</v>
      </c>
      <c r="B4949" s="99">
        <v>2264.580078</v>
      </c>
      <c r="C4949" s="99">
        <v>2264.580078</v>
      </c>
      <c r="D4949" s="99">
        <v>2264.580078</v>
      </c>
      <c r="E4949" s="99">
        <v>2264.580078</v>
      </c>
      <c r="F4949" s="99">
        <v>2264.580078</v>
      </c>
      <c r="G4949" s="99">
        <v>0</v>
      </c>
    </row>
    <row r="4950" spans="1:7" x14ac:dyDescent="0.2">
      <c r="A4950" s="100">
        <v>39308</v>
      </c>
      <c r="B4950" s="99">
        <v>2223.709961</v>
      </c>
      <c r="C4950" s="99">
        <v>2223.709961</v>
      </c>
      <c r="D4950" s="99">
        <v>2223.709961</v>
      </c>
      <c r="E4950" s="99">
        <v>2223.709961</v>
      </c>
      <c r="F4950" s="99">
        <v>2223.709961</v>
      </c>
      <c r="G4950" s="99">
        <v>0</v>
      </c>
    </row>
    <row r="4951" spans="1:7" x14ac:dyDescent="0.2">
      <c r="A4951" s="100">
        <v>39309</v>
      </c>
      <c r="B4951" s="99">
        <v>2193.3999020000001</v>
      </c>
      <c r="C4951" s="99">
        <v>2193.3999020000001</v>
      </c>
      <c r="D4951" s="99">
        <v>2193.3999020000001</v>
      </c>
      <c r="E4951" s="99">
        <v>2193.3999020000001</v>
      </c>
      <c r="F4951" s="99">
        <v>2193.3999020000001</v>
      </c>
      <c r="G4951" s="99">
        <v>0</v>
      </c>
    </row>
    <row r="4952" spans="1:7" x14ac:dyDescent="0.2">
      <c r="A4952" s="100">
        <v>39310</v>
      </c>
      <c r="B4952" s="99">
        <v>2200.610107</v>
      </c>
      <c r="C4952" s="99">
        <v>2200.610107</v>
      </c>
      <c r="D4952" s="99">
        <v>2200.610107</v>
      </c>
      <c r="E4952" s="99">
        <v>2200.610107</v>
      </c>
      <c r="F4952" s="99">
        <v>2200.610107</v>
      </c>
      <c r="G4952" s="99">
        <v>0</v>
      </c>
    </row>
    <row r="4953" spans="1:7" x14ac:dyDescent="0.2">
      <c r="A4953" s="100">
        <v>39311</v>
      </c>
      <c r="B4953" s="99">
        <v>2254.679932</v>
      </c>
      <c r="C4953" s="99">
        <v>2254.679932</v>
      </c>
      <c r="D4953" s="99">
        <v>2254.679932</v>
      </c>
      <c r="E4953" s="99">
        <v>2254.679932</v>
      </c>
      <c r="F4953" s="99">
        <v>2254.679932</v>
      </c>
      <c r="G4953" s="99">
        <v>0</v>
      </c>
    </row>
    <row r="4954" spans="1:7" x14ac:dyDescent="0.2">
      <c r="A4954" s="100">
        <v>39314</v>
      </c>
      <c r="B4954" s="99">
        <v>2254.070068</v>
      </c>
      <c r="C4954" s="99">
        <v>2254.070068</v>
      </c>
      <c r="D4954" s="99">
        <v>2254.070068</v>
      </c>
      <c r="E4954" s="99">
        <v>2254.070068</v>
      </c>
      <c r="F4954" s="99">
        <v>2254.070068</v>
      </c>
      <c r="G4954" s="99">
        <v>0</v>
      </c>
    </row>
    <row r="4955" spans="1:7" x14ac:dyDescent="0.2">
      <c r="A4955" s="100">
        <v>39315</v>
      </c>
      <c r="B4955" s="99">
        <v>2256.530029</v>
      </c>
      <c r="C4955" s="99">
        <v>2256.530029</v>
      </c>
      <c r="D4955" s="99">
        <v>2256.530029</v>
      </c>
      <c r="E4955" s="99">
        <v>2256.530029</v>
      </c>
      <c r="F4955" s="99">
        <v>2256.530029</v>
      </c>
      <c r="G4955" s="99">
        <v>0</v>
      </c>
    </row>
    <row r="4956" spans="1:7" x14ac:dyDescent="0.2">
      <c r="A4956" s="100">
        <v>39316</v>
      </c>
      <c r="B4956" s="99">
        <v>2283.0900879999999</v>
      </c>
      <c r="C4956" s="99">
        <v>2283.0900879999999</v>
      </c>
      <c r="D4956" s="99">
        <v>2283.0900879999999</v>
      </c>
      <c r="E4956" s="99">
        <v>2283.0900879999999</v>
      </c>
      <c r="F4956" s="99">
        <v>2283.0900879999999</v>
      </c>
      <c r="G4956" s="99">
        <v>0</v>
      </c>
    </row>
    <row r="4957" spans="1:7" x14ac:dyDescent="0.2">
      <c r="A4957" s="100">
        <v>39317</v>
      </c>
      <c r="B4957" s="99">
        <v>2280.679932</v>
      </c>
      <c r="C4957" s="99">
        <v>2280.679932</v>
      </c>
      <c r="D4957" s="99">
        <v>2280.679932</v>
      </c>
      <c r="E4957" s="99">
        <v>2280.679932</v>
      </c>
      <c r="F4957" s="99">
        <v>2280.679932</v>
      </c>
      <c r="G4957" s="99">
        <v>0</v>
      </c>
    </row>
    <row r="4958" spans="1:7" x14ac:dyDescent="0.2">
      <c r="A4958" s="100">
        <v>39318</v>
      </c>
      <c r="B4958" s="99">
        <v>2307.219971</v>
      </c>
      <c r="C4958" s="99">
        <v>2307.219971</v>
      </c>
      <c r="D4958" s="99">
        <v>2307.219971</v>
      </c>
      <c r="E4958" s="99">
        <v>2307.219971</v>
      </c>
      <c r="F4958" s="99">
        <v>2307.219971</v>
      </c>
      <c r="G4958" s="99">
        <v>0</v>
      </c>
    </row>
    <row r="4959" spans="1:7" x14ac:dyDescent="0.2">
      <c r="A4959" s="100">
        <v>39321</v>
      </c>
      <c r="B4959" s="99">
        <v>2287.6201169999999</v>
      </c>
      <c r="C4959" s="99">
        <v>2287.6201169999999</v>
      </c>
      <c r="D4959" s="99">
        <v>2287.6201169999999</v>
      </c>
      <c r="E4959" s="99">
        <v>2287.6201169999999</v>
      </c>
      <c r="F4959" s="99">
        <v>2287.6201169999999</v>
      </c>
      <c r="G4959" s="99">
        <v>0</v>
      </c>
    </row>
    <row r="4960" spans="1:7" x14ac:dyDescent="0.2">
      <c r="A4960" s="100">
        <v>39322</v>
      </c>
      <c r="B4960" s="99">
        <v>2234.030029</v>
      </c>
      <c r="C4960" s="99">
        <v>2234.030029</v>
      </c>
      <c r="D4960" s="99">
        <v>2234.030029</v>
      </c>
      <c r="E4960" s="99">
        <v>2234.030029</v>
      </c>
      <c r="F4960" s="99">
        <v>2234.030029</v>
      </c>
      <c r="G4960" s="99">
        <v>0</v>
      </c>
    </row>
    <row r="4961" spans="1:7" x14ac:dyDescent="0.2">
      <c r="A4961" s="100">
        <v>39323</v>
      </c>
      <c r="B4961" s="99">
        <v>2283.580078</v>
      </c>
      <c r="C4961" s="99">
        <v>2283.580078</v>
      </c>
      <c r="D4961" s="99">
        <v>2283.580078</v>
      </c>
      <c r="E4961" s="99">
        <v>2283.580078</v>
      </c>
      <c r="F4961" s="99">
        <v>2283.580078</v>
      </c>
      <c r="G4961" s="99">
        <v>0</v>
      </c>
    </row>
    <row r="4962" spans="1:7" x14ac:dyDescent="0.2">
      <c r="A4962" s="100">
        <v>39324</v>
      </c>
      <c r="B4962" s="99">
        <v>2274.1599120000001</v>
      </c>
      <c r="C4962" s="99">
        <v>2274.1599120000001</v>
      </c>
      <c r="D4962" s="99">
        <v>2274.1599120000001</v>
      </c>
      <c r="E4962" s="99">
        <v>2274.1599120000001</v>
      </c>
      <c r="F4962" s="99">
        <v>2274.1599120000001</v>
      </c>
      <c r="G4962" s="99">
        <v>0</v>
      </c>
    </row>
    <row r="4963" spans="1:7" x14ac:dyDescent="0.2">
      <c r="A4963" s="100">
        <v>39325</v>
      </c>
      <c r="B4963" s="99">
        <v>2299.709961</v>
      </c>
      <c r="C4963" s="99">
        <v>2299.709961</v>
      </c>
      <c r="D4963" s="99">
        <v>2299.709961</v>
      </c>
      <c r="E4963" s="99">
        <v>2299.709961</v>
      </c>
      <c r="F4963" s="99">
        <v>2299.709961</v>
      </c>
      <c r="G4963" s="99">
        <v>0</v>
      </c>
    </row>
    <row r="4964" spans="1:7" x14ac:dyDescent="0.2">
      <c r="A4964" s="100">
        <v>39329</v>
      </c>
      <c r="B4964" s="99">
        <v>2323.830078</v>
      </c>
      <c r="C4964" s="99">
        <v>2323.830078</v>
      </c>
      <c r="D4964" s="99">
        <v>2323.830078</v>
      </c>
      <c r="E4964" s="99">
        <v>2323.830078</v>
      </c>
      <c r="F4964" s="99">
        <v>2323.830078</v>
      </c>
      <c r="G4964" s="99">
        <v>0</v>
      </c>
    </row>
    <row r="4965" spans="1:7" x14ac:dyDescent="0.2">
      <c r="A4965" s="100">
        <v>39330</v>
      </c>
      <c r="B4965" s="99">
        <v>2298.1599120000001</v>
      </c>
      <c r="C4965" s="99">
        <v>2298.1599120000001</v>
      </c>
      <c r="D4965" s="99">
        <v>2298.1599120000001</v>
      </c>
      <c r="E4965" s="99">
        <v>2298.1599120000001</v>
      </c>
      <c r="F4965" s="99">
        <v>2298.1599120000001</v>
      </c>
      <c r="G4965" s="99">
        <v>0</v>
      </c>
    </row>
    <row r="4966" spans="1:7" x14ac:dyDescent="0.2">
      <c r="A4966" s="100">
        <v>39331</v>
      </c>
      <c r="B4966" s="99">
        <v>2308.3500979999999</v>
      </c>
      <c r="C4966" s="99">
        <v>2308.3500979999999</v>
      </c>
      <c r="D4966" s="99">
        <v>2308.3500979999999</v>
      </c>
      <c r="E4966" s="99">
        <v>2308.3500979999999</v>
      </c>
      <c r="F4966" s="99">
        <v>2308.3500979999999</v>
      </c>
      <c r="G4966" s="99">
        <v>0</v>
      </c>
    </row>
    <row r="4967" spans="1:7" x14ac:dyDescent="0.2">
      <c r="A4967" s="100">
        <v>39332</v>
      </c>
      <c r="B4967" s="99">
        <v>2269.320068</v>
      </c>
      <c r="C4967" s="99">
        <v>2269.320068</v>
      </c>
      <c r="D4967" s="99">
        <v>2269.320068</v>
      </c>
      <c r="E4967" s="99">
        <v>2269.320068</v>
      </c>
      <c r="F4967" s="99">
        <v>2269.320068</v>
      </c>
      <c r="G4967" s="99">
        <v>0</v>
      </c>
    </row>
    <row r="4968" spans="1:7" x14ac:dyDescent="0.2">
      <c r="A4968" s="100">
        <v>39335</v>
      </c>
      <c r="B4968" s="99">
        <v>2266.51001</v>
      </c>
      <c r="C4968" s="99">
        <v>2266.51001</v>
      </c>
      <c r="D4968" s="99">
        <v>2266.51001</v>
      </c>
      <c r="E4968" s="99">
        <v>2266.51001</v>
      </c>
      <c r="F4968" s="99">
        <v>2266.51001</v>
      </c>
      <c r="G4968" s="99">
        <v>0</v>
      </c>
    </row>
    <row r="4969" spans="1:7" x14ac:dyDescent="0.2">
      <c r="A4969" s="100">
        <v>39336</v>
      </c>
      <c r="B4969" s="99">
        <v>2297.4099120000001</v>
      </c>
      <c r="C4969" s="99">
        <v>2297.4099120000001</v>
      </c>
      <c r="D4969" s="99">
        <v>2297.4099120000001</v>
      </c>
      <c r="E4969" s="99">
        <v>2297.4099120000001</v>
      </c>
      <c r="F4969" s="99">
        <v>2297.4099120000001</v>
      </c>
      <c r="G4969" s="99">
        <v>0</v>
      </c>
    </row>
    <row r="4970" spans="1:7" x14ac:dyDescent="0.2">
      <c r="A4970" s="100">
        <v>39337</v>
      </c>
      <c r="B4970" s="99">
        <v>2298.139893</v>
      </c>
      <c r="C4970" s="99">
        <v>2298.139893</v>
      </c>
      <c r="D4970" s="99">
        <v>2298.139893</v>
      </c>
      <c r="E4970" s="99">
        <v>2298.139893</v>
      </c>
      <c r="F4970" s="99">
        <v>2298.139893</v>
      </c>
      <c r="G4970" s="99">
        <v>0</v>
      </c>
    </row>
    <row r="4971" spans="1:7" x14ac:dyDescent="0.2">
      <c r="A4971" s="100">
        <v>39338</v>
      </c>
      <c r="B4971" s="99">
        <v>2317.6298830000001</v>
      </c>
      <c r="C4971" s="99">
        <v>2317.6298830000001</v>
      </c>
      <c r="D4971" s="99">
        <v>2317.6298830000001</v>
      </c>
      <c r="E4971" s="99">
        <v>2317.6298830000001</v>
      </c>
      <c r="F4971" s="99">
        <v>2317.6298830000001</v>
      </c>
      <c r="G4971" s="99">
        <v>0</v>
      </c>
    </row>
    <row r="4972" spans="1:7" x14ac:dyDescent="0.2">
      <c r="A4972" s="100">
        <v>39339</v>
      </c>
      <c r="B4972" s="99">
        <v>2318.110107</v>
      </c>
      <c r="C4972" s="99">
        <v>2318.110107</v>
      </c>
      <c r="D4972" s="99">
        <v>2318.110107</v>
      </c>
      <c r="E4972" s="99">
        <v>2318.110107</v>
      </c>
      <c r="F4972" s="99">
        <v>2318.110107</v>
      </c>
      <c r="G4972" s="99">
        <v>0</v>
      </c>
    </row>
    <row r="4973" spans="1:7" x14ac:dyDescent="0.2">
      <c r="A4973" s="100">
        <v>39342</v>
      </c>
      <c r="B4973" s="99">
        <v>2306.25</v>
      </c>
      <c r="C4973" s="99">
        <v>2306.25</v>
      </c>
      <c r="D4973" s="99">
        <v>2306.25</v>
      </c>
      <c r="E4973" s="99">
        <v>2306.25</v>
      </c>
      <c r="F4973" s="99">
        <v>2306.25</v>
      </c>
      <c r="G4973" s="99">
        <v>0</v>
      </c>
    </row>
    <row r="4974" spans="1:7" x14ac:dyDescent="0.2">
      <c r="A4974" s="100">
        <v>39343</v>
      </c>
      <c r="B4974" s="99">
        <v>2373.6298830000001</v>
      </c>
      <c r="C4974" s="99">
        <v>2373.6298830000001</v>
      </c>
      <c r="D4974" s="99">
        <v>2373.6298830000001</v>
      </c>
      <c r="E4974" s="99">
        <v>2373.6298830000001</v>
      </c>
      <c r="F4974" s="99">
        <v>2373.6298830000001</v>
      </c>
      <c r="G4974" s="99">
        <v>0</v>
      </c>
    </row>
    <row r="4975" spans="1:7" x14ac:dyDescent="0.2">
      <c r="A4975" s="100">
        <v>39344</v>
      </c>
      <c r="B4975" s="99">
        <v>2388.1499020000001</v>
      </c>
      <c r="C4975" s="99">
        <v>2388.1499020000001</v>
      </c>
      <c r="D4975" s="99">
        <v>2388.1499020000001</v>
      </c>
      <c r="E4975" s="99">
        <v>2388.1499020000001</v>
      </c>
      <c r="F4975" s="99">
        <v>2388.1499020000001</v>
      </c>
      <c r="G4975" s="99">
        <v>0</v>
      </c>
    </row>
    <row r="4976" spans="1:7" x14ac:dyDescent="0.2">
      <c r="A4976" s="100">
        <v>39345</v>
      </c>
      <c r="B4976" s="99">
        <v>2372.610107</v>
      </c>
      <c r="C4976" s="99">
        <v>2372.610107</v>
      </c>
      <c r="D4976" s="99">
        <v>2372.610107</v>
      </c>
      <c r="E4976" s="99">
        <v>2372.610107</v>
      </c>
      <c r="F4976" s="99">
        <v>2372.610107</v>
      </c>
      <c r="G4976" s="99">
        <v>0</v>
      </c>
    </row>
    <row r="4977" spans="1:7" x14ac:dyDescent="0.2">
      <c r="A4977" s="100">
        <v>39346</v>
      </c>
      <c r="B4977" s="99">
        <v>2383.5600589999999</v>
      </c>
      <c r="C4977" s="99">
        <v>2383.5600589999999</v>
      </c>
      <c r="D4977" s="99">
        <v>2383.5600589999999</v>
      </c>
      <c r="E4977" s="99">
        <v>2383.5600589999999</v>
      </c>
      <c r="F4977" s="99">
        <v>2383.5600589999999</v>
      </c>
      <c r="G4977" s="99">
        <v>0</v>
      </c>
    </row>
    <row r="4978" spans="1:7" x14ac:dyDescent="0.2">
      <c r="A4978" s="100">
        <v>39349</v>
      </c>
      <c r="B4978" s="99">
        <v>2371.030029</v>
      </c>
      <c r="C4978" s="99">
        <v>2371.030029</v>
      </c>
      <c r="D4978" s="99">
        <v>2371.030029</v>
      </c>
      <c r="E4978" s="99">
        <v>2371.030029</v>
      </c>
      <c r="F4978" s="99">
        <v>2371.030029</v>
      </c>
      <c r="G4978" s="99">
        <v>0</v>
      </c>
    </row>
    <row r="4979" spans="1:7" x14ac:dyDescent="0.2">
      <c r="A4979" s="100">
        <v>39350</v>
      </c>
      <c r="B4979" s="99">
        <v>2370.2700199999999</v>
      </c>
      <c r="C4979" s="99">
        <v>2370.2700199999999</v>
      </c>
      <c r="D4979" s="99">
        <v>2370.2700199999999</v>
      </c>
      <c r="E4979" s="99">
        <v>2370.2700199999999</v>
      </c>
      <c r="F4979" s="99">
        <v>2370.2700199999999</v>
      </c>
      <c r="G4979" s="99">
        <v>0</v>
      </c>
    </row>
    <row r="4980" spans="1:7" x14ac:dyDescent="0.2">
      <c r="A4980" s="100">
        <v>39351</v>
      </c>
      <c r="B4980" s="99">
        <v>2383.530029</v>
      </c>
      <c r="C4980" s="99">
        <v>2383.530029</v>
      </c>
      <c r="D4980" s="99">
        <v>2383.530029</v>
      </c>
      <c r="E4980" s="99">
        <v>2383.530029</v>
      </c>
      <c r="F4980" s="99">
        <v>2383.530029</v>
      </c>
      <c r="G4980" s="99">
        <v>0</v>
      </c>
    </row>
    <row r="4981" spans="1:7" x14ac:dyDescent="0.2">
      <c r="A4981" s="100">
        <v>39352</v>
      </c>
      <c r="B4981" s="99">
        <v>2392.919922</v>
      </c>
      <c r="C4981" s="99">
        <v>2392.919922</v>
      </c>
      <c r="D4981" s="99">
        <v>2392.919922</v>
      </c>
      <c r="E4981" s="99">
        <v>2392.919922</v>
      </c>
      <c r="F4981" s="99">
        <v>2392.919922</v>
      </c>
      <c r="G4981" s="99">
        <v>0</v>
      </c>
    </row>
    <row r="4982" spans="1:7" x14ac:dyDescent="0.2">
      <c r="A4982" s="100">
        <v>39353</v>
      </c>
      <c r="B4982" s="99">
        <v>2385.719971</v>
      </c>
      <c r="C4982" s="99">
        <v>2385.719971</v>
      </c>
      <c r="D4982" s="99">
        <v>2385.719971</v>
      </c>
      <c r="E4982" s="99">
        <v>2385.719971</v>
      </c>
      <c r="F4982" s="99">
        <v>2385.719971</v>
      </c>
      <c r="G4982" s="99">
        <v>0</v>
      </c>
    </row>
    <row r="4983" spans="1:7" x14ac:dyDescent="0.2">
      <c r="A4983" s="100">
        <v>39356</v>
      </c>
      <c r="B4983" s="99">
        <v>2417.4399410000001</v>
      </c>
      <c r="C4983" s="99">
        <v>2417.4399410000001</v>
      </c>
      <c r="D4983" s="99">
        <v>2417.4399410000001</v>
      </c>
      <c r="E4983" s="99">
        <v>2417.4399410000001</v>
      </c>
      <c r="F4983" s="99">
        <v>2417.4399410000001</v>
      </c>
      <c r="G4983" s="99">
        <v>0</v>
      </c>
    </row>
    <row r="4984" spans="1:7" x14ac:dyDescent="0.2">
      <c r="A4984" s="100">
        <v>39357</v>
      </c>
      <c r="B4984" s="99">
        <v>2416.830078</v>
      </c>
      <c r="C4984" s="99">
        <v>2416.830078</v>
      </c>
      <c r="D4984" s="99">
        <v>2416.830078</v>
      </c>
      <c r="E4984" s="99">
        <v>2416.830078</v>
      </c>
      <c r="F4984" s="99">
        <v>2416.830078</v>
      </c>
      <c r="G4984" s="99">
        <v>0</v>
      </c>
    </row>
    <row r="4985" spans="1:7" x14ac:dyDescent="0.2">
      <c r="A4985" s="100">
        <v>39358</v>
      </c>
      <c r="B4985" s="99">
        <v>2406.3100589999999</v>
      </c>
      <c r="C4985" s="99">
        <v>2406.3100589999999</v>
      </c>
      <c r="D4985" s="99">
        <v>2406.3100589999999</v>
      </c>
      <c r="E4985" s="99">
        <v>2406.3100589999999</v>
      </c>
      <c r="F4985" s="99">
        <v>2406.3100589999999</v>
      </c>
      <c r="G4985" s="99">
        <v>0</v>
      </c>
    </row>
    <row r="4986" spans="1:7" x14ac:dyDescent="0.2">
      <c r="A4986" s="100">
        <v>39359</v>
      </c>
      <c r="B4986" s="99">
        <v>2411.4099120000001</v>
      </c>
      <c r="C4986" s="99">
        <v>2411.4099120000001</v>
      </c>
      <c r="D4986" s="99">
        <v>2411.4099120000001</v>
      </c>
      <c r="E4986" s="99">
        <v>2411.4099120000001</v>
      </c>
      <c r="F4986" s="99">
        <v>2411.4099120000001</v>
      </c>
      <c r="G4986" s="99">
        <v>0</v>
      </c>
    </row>
    <row r="4987" spans="1:7" x14ac:dyDescent="0.2">
      <c r="A4987" s="100">
        <v>39360</v>
      </c>
      <c r="B4987" s="99">
        <v>2435.1599120000001</v>
      </c>
      <c r="C4987" s="99">
        <v>2435.1599120000001</v>
      </c>
      <c r="D4987" s="99">
        <v>2435.1599120000001</v>
      </c>
      <c r="E4987" s="99">
        <v>2435.1599120000001</v>
      </c>
      <c r="F4987" s="99">
        <v>2435.1599120000001</v>
      </c>
      <c r="G4987" s="99">
        <v>0</v>
      </c>
    </row>
    <row r="4988" spans="1:7" x14ac:dyDescent="0.2">
      <c r="A4988" s="100">
        <v>39363</v>
      </c>
      <c r="B4988" s="99">
        <v>2427.330078</v>
      </c>
      <c r="C4988" s="99">
        <v>2427.330078</v>
      </c>
      <c r="D4988" s="99">
        <v>2427.330078</v>
      </c>
      <c r="E4988" s="99">
        <v>2427.330078</v>
      </c>
      <c r="F4988" s="99">
        <v>2427.330078</v>
      </c>
      <c r="G4988" s="99">
        <v>0</v>
      </c>
    </row>
    <row r="4989" spans="1:7" x14ac:dyDescent="0.2">
      <c r="A4989" s="100">
        <v>39364</v>
      </c>
      <c r="B4989" s="99">
        <v>2447.030029</v>
      </c>
      <c r="C4989" s="99">
        <v>2447.030029</v>
      </c>
      <c r="D4989" s="99">
        <v>2447.030029</v>
      </c>
      <c r="E4989" s="99">
        <v>2447.030029</v>
      </c>
      <c r="F4989" s="99">
        <v>2447.030029</v>
      </c>
      <c r="G4989" s="99">
        <v>0</v>
      </c>
    </row>
    <row r="4990" spans="1:7" x14ac:dyDescent="0.2">
      <c r="A4990" s="100">
        <v>39365</v>
      </c>
      <c r="B4990" s="99">
        <v>2443.0200199999999</v>
      </c>
      <c r="C4990" s="99">
        <v>2443.0200199999999</v>
      </c>
      <c r="D4990" s="99">
        <v>2443.0200199999999</v>
      </c>
      <c r="E4990" s="99">
        <v>2443.0200199999999</v>
      </c>
      <c r="F4990" s="99">
        <v>2443.0200199999999</v>
      </c>
      <c r="G4990" s="99">
        <v>0</v>
      </c>
    </row>
    <row r="4991" spans="1:7" x14ac:dyDescent="0.2">
      <c r="A4991" s="100">
        <v>39366</v>
      </c>
      <c r="B4991" s="99">
        <v>2430.5500489999999</v>
      </c>
      <c r="C4991" s="99">
        <v>2430.5500489999999</v>
      </c>
      <c r="D4991" s="99">
        <v>2430.5500489999999</v>
      </c>
      <c r="E4991" s="99">
        <v>2430.5500489999999</v>
      </c>
      <c r="F4991" s="99">
        <v>2430.5500489999999</v>
      </c>
      <c r="G4991" s="99">
        <v>0</v>
      </c>
    </row>
    <row r="4992" spans="1:7" x14ac:dyDescent="0.2">
      <c r="A4992" s="100">
        <v>39367</v>
      </c>
      <c r="B4992" s="99">
        <v>2442.1201169999999</v>
      </c>
      <c r="C4992" s="99">
        <v>2442.1201169999999</v>
      </c>
      <c r="D4992" s="99">
        <v>2442.1201169999999</v>
      </c>
      <c r="E4992" s="99">
        <v>2442.1201169999999</v>
      </c>
      <c r="F4992" s="99">
        <v>2442.1201169999999</v>
      </c>
      <c r="G4992" s="99">
        <v>0</v>
      </c>
    </row>
    <row r="4993" spans="1:7" x14ac:dyDescent="0.2">
      <c r="A4993" s="100">
        <v>39370</v>
      </c>
      <c r="B4993" s="99">
        <v>2421.669922</v>
      </c>
      <c r="C4993" s="99">
        <v>2421.669922</v>
      </c>
      <c r="D4993" s="99">
        <v>2421.669922</v>
      </c>
      <c r="E4993" s="99">
        <v>2421.669922</v>
      </c>
      <c r="F4993" s="99">
        <v>2421.669922</v>
      </c>
      <c r="G4993" s="99">
        <v>0</v>
      </c>
    </row>
    <row r="4994" spans="1:7" x14ac:dyDescent="0.2">
      <c r="A4994" s="100">
        <v>39371</v>
      </c>
      <c r="B4994" s="99">
        <v>2405.76001</v>
      </c>
      <c r="C4994" s="99">
        <v>2405.76001</v>
      </c>
      <c r="D4994" s="99">
        <v>2405.76001</v>
      </c>
      <c r="E4994" s="99">
        <v>2405.76001</v>
      </c>
      <c r="F4994" s="99">
        <v>2405.76001</v>
      </c>
      <c r="G4994" s="99">
        <v>0</v>
      </c>
    </row>
    <row r="4995" spans="1:7" x14ac:dyDescent="0.2">
      <c r="A4995" s="100">
        <v>39372</v>
      </c>
      <c r="B4995" s="99">
        <v>2410.219971</v>
      </c>
      <c r="C4995" s="99">
        <v>2410.219971</v>
      </c>
      <c r="D4995" s="99">
        <v>2410.219971</v>
      </c>
      <c r="E4995" s="99">
        <v>2410.219971</v>
      </c>
      <c r="F4995" s="99">
        <v>2410.219971</v>
      </c>
      <c r="G4995" s="99">
        <v>0</v>
      </c>
    </row>
    <row r="4996" spans="1:7" x14ac:dyDescent="0.2">
      <c r="A4996" s="100">
        <v>39373</v>
      </c>
      <c r="B4996" s="99">
        <v>2408.459961</v>
      </c>
      <c r="C4996" s="99">
        <v>2408.459961</v>
      </c>
      <c r="D4996" s="99">
        <v>2408.459961</v>
      </c>
      <c r="E4996" s="99">
        <v>2408.459961</v>
      </c>
      <c r="F4996" s="99">
        <v>2408.459961</v>
      </c>
      <c r="G4996" s="99">
        <v>0</v>
      </c>
    </row>
    <row r="4997" spans="1:7" x14ac:dyDescent="0.2">
      <c r="A4997" s="100">
        <v>39374</v>
      </c>
      <c r="B4997" s="99">
        <v>2346.780029</v>
      </c>
      <c r="C4997" s="99">
        <v>2346.780029</v>
      </c>
      <c r="D4997" s="99">
        <v>2346.780029</v>
      </c>
      <c r="E4997" s="99">
        <v>2346.780029</v>
      </c>
      <c r="F4997" s="99">
        <v>2346.780029</v>
      </c>
      <c r="G4997" s="99">
        <v>0</v>
      </c>
    </row>
    <row r="4998" spans="1:7" x14ac:dyDescent="0.2">
      <c r="A4998" s="100">
        <v>39377</v>
      </c>
      <c r="B4998" s="99">
        <v>2355.73999</v>
      </c>
      <c r="C4998" s="99">
        <v>2355.73999</v>
      </c>
      <c r="D4998" s="99">
        <v>2355.73999</v>
      </c>
      <c r="E4998" s="99">
        <v>2355.73999</v>
      </c>
      <c r="F4998" s="99">
        <v>2355.73999</v>
      </c>
      <c r="G4998" s="99">
        <v>0</v>
      </c>
    </row>
    <row r="4999" spans="1:7" x14ac:dyDescent="0.2">
      <c r="A4999" s="100">
        <v>39378</v>
      </c>
      <c r="B4999" s="99">
        <v>2376.4799800000001</v>
      </c>
      <c r="C4999" s="99">
        <v>2376.4799800000001</v>
      </c>
      <c r="D4999" s="99">
        <v>2376.4799800000001</v>
      </c>
      <c r="E4999" s="99">
        <v>2376.4799800000001</v>
      </c>
      <c r="F4999" s="99">
        <v>2376.4799800000001</v>
      </c>
      <c r="G4999" s="99">
        <v>0</v>
      </c>
    </row>
    <row r="5000" spans="1:7" x14ac:dyDescent="0.2">
      <c r="A5000" s="100">
        <v>39379</v>
      </c>
      <c r="B5000" s="99">
        <v>2370.709961</v>
      </c>
      <c r="C5000" s="99">
        <v>2370.709961</v>
      </c>
      <c r="D5000" s="99">
        <v>2370.709961</v>
      </c>
      <c r="E5000" s="99">
        <v>2370.709961</v>
      </c>
      <c r="F5000" s="99">
        <v>2370.709961</v>
      </c>
      <c r="G5000" s="99">
        <v>0</v>
      </c>
    </row>
    <row r="5001" spans="1:7" x14ac:dyDescent="0.2">
      <c r="A5001" s="100">
        <v>39380</v>
      </c>
      <c r="B5001" s="99">
        <v>2368.429932</v>
      </c>
      <c r="C5001" s="99">
        <v>2368.429932</v>
      </c>
      <c r="D5001" s="99">
        <v>2368.429932</v>
      </c>
      <c r="E5001" s="99">
        <v>2368.429932</v>
      </c>
      <c r="F5001" s="99">
        <v>2368.429932</v>
      </c>
      <c r="G5001" s="99">
        <v>0</v>
      </c>
    </row>
    <row r="5002" spans="1:7" x14ac:dyDescent="0.2">
      <c r="A5002" s="100">
        <v>39381</v>
      </c>
      <c r="B5002" s="99">
        <v>2401.070068</v>
      </c>
      <c r="C5002" s="99">
        <v>2401.070068</v>
      </c>
      <c r="D5002" s="99">
        <v>2401.070068</v>
      </c>
      <c r="E5002" s="99">
        <v>2401.070068</v>
      </c>
      <c r="F5002" s="99">
        <v>2401.070068</v>
      </c>
      <c r="G5002" s="99">
        <v>0</v>
      </c>
    </row>
    <row r="5003" spans="1:7" x14ac:dyDescent="0.2">
      <c r="A5003" s="100">
        <v>39384</v>
      </c>
      <c r="B5003" s="99">
        <v>2410.330078</v>
      </c>
      <c r="C5003" s="99">
        <v>2410.330078</v>
      </c>
      <c r="D5003" s="99">
        <v>2410.330078</v>
      </c>
      <c r="E5003" s="99">
        <v>2410.330078</v>
      </c>
      <c r="F5003" s="99">
        <v>2410.330078</v>
      </c>
      <c r="G5003" s="99">
        <v>0</v>
      </c>
    </row>
    <row r="5004" spans="1:7" x14ac:dyDescent="0.2">
      <c r="A5004" s="100">
        <v>39385</v>
      </c>
      <c r="B5004" s="99">
        <v>2394.8100589999999</v>
      </c>
      <c r="C5004" s="99">
        <v>2394.8100589999999</v>
      </c>
      <c r="D5004" s="99">
        <v>2394.8100589999999</v>
      </c>
      <c r="E5004" s="99">
        <v>2394.8100589999999</v>
      </c>
      <c r="F5004" s="99">
        <v>2394.8100589999999</v>
      </c>
      <c r="G5004" s="99">
        <v>0</v>
      </c>
    </row>
    <row r="5005" spans="1:7" x14ac:dyDescent="0.2">
      <c r="A5005" s="100">
        <v>39386</v>
      </c>
      <c r="B5005" s="99">
        <v>2423.669922</v>
      </c>
      <c r="C5005" s="99">
        <v>2423.669922</v>
      </c>
      <c r="D5005" s="99">
        <v>2423.669922</v>
      </c>
      <c r="E5005" s="99">
        <v>2423.669922</v>
      </c>
      <c r="F5005" s="99">
        <v>2423.669922</v>
      </c>
      <c r="G5005" s="99">
        <v>0</v>
      </c>
    </row>
    <row r="5006" spans="1:7" x14ac:dyDescent="0.2">
      <c r="A5006" s="100">
        <v>39387</v>
      </c>
      <c r="B5006" s="99">
        <v>2360.209961</v>
      </c>
      <c r="C5006" s="99">
        <v>2360.209961</v>
      </c>
      <c r="D5006" s="99">
        <v>2360.209961</v>
      </c>
      <c r="E5006" s="99">
        <v>2360.209961</v>
      </c>
      <c r="F5006" s="99">
        <v>2360.209961</v>
      </c>
      <c r="G5006" s="99">
        <v>0</v>
      </c>
    </row>
    <row r="5007" spans="1:7" x14ac:dyDescent="0.2">
      <c r="A5007" s="100">
        <v>39388</v>
      </c>
      <c r="B5007" s="99">
        <v>2362.209961</v>
      </c>
      <c r="C5007" s="99">
        <v>2362.209961</v>
      </c>
      <c r="D5007" s="99">
        <v>2362.209961</v>
      </c>
      <c r="E5007" s="99">
        <v>2362.209961</v>
      </c>
      <c r="F5007" s="99">
        <v>2362.209961</v>
      </c>
      <c r="G5007" s="99">
        <v>0</v>
      </c>
    </row>
    <row r="5008" spans="1:7" x14ac:dyDescent="0.2">
      <c r="A5008" s="100">
        <v>39391</v>
      </c>
      <c r="B5008" s="99">
        <v>2350.6899410000001</v>
      </c>
      <c r="C5008" s="99">
        <v>2350.6899410000001</v>
      </c>
      <c r="D5008" s="99">
        <v>2350.6899410000001</v>
      </c>
      <c r="E5008" s="99">
        <v>2350.6899410000001</v>
      </c>
      <c r="F5008" s="99">
        <v>2350.6899410000001</v>
      </c>
      <c r="G5008" s="99">
        <v>0</v>
      </c>
    </row>
    <row r="5009" spans="1:7" x14ac:dyDescent="0.2">
      <c r="A5009" s="100">
        <v>39392</v>
      </c>
      <c r="B5009" s="99">
        <v>2379.0500489999999</v>
      </c>
      <c r="C5009" s="99">
        <v>2379.0500489999999</v>
      </c>
      <c r="D5009" s="99">
        <v>2379.0500489999999</v>
      </c>
      <c r="E5009" s="99">
        <v>2379.0500489999999</v>
      </c>
      <c r="F5009" s="99">
        <v>2379.0500489999999</v>
      </c>
      <c r="G5009" s="99">
        <v>0</v>
      </c>
    </row>
    <row r="5010" spans="1:7" x14ac:dyDescent="0.2">
      <c r="A5010" s="100">
        <v>39393</v>
      </c>
      <c r="B5010" s="99">
        <v>2310.4099120000001</v>
      </c>
      <c r="C5010" s="99">
        <v>2310.4099120000001</v>
      </c>
      <c r="D5010" s="99">
        <v>2310.4099120000001</v>
      </c>
      <c r="E5010" s="99">
        <v>2310.4099120000001</v>
      </c>
      <c r="F5010" s="99">
        <v>2310.4099120000001</v>
      </c>
      <c r="G5010" s="99">
        <v>0</v>
      </c>
    </row>
    <row r="5011" spans="1:7" x14ac:dyDescent="0.2">
      <c r="A5011" s="100">
        <v>39394</v>
      </c>
      <c r="B5011" s="99">
        <v>2309.179932</v>
      </c>
      <c r="C5011" s="99">
        <v>2309.179932</v>
      </c>
      <c r="D5011" s="99">
        <v>2309.179932</v>
      </c>
      <c r="E5011" s="99">
        <v>2309.179932</v>
      </c>
      <c r="F5011" s="99">
        <v>2309.179932</v>
      </c>
      <c r="G5011" s="99">
        <v>0</v>
      </c>
    </row>
    <row r="5012" spans="1:7" x14ac:dyDescent="0.2">
      <c r="A5012" s="100">
        <v>39395</v>
      </c>
      <c r="B5012" s="99">
        <v>2276.26001</v>
      </c>
      <c r="C5012" s="99">
        <v>2276.26001</v>
      </c>
      <c r="D5012" s="99">
        <v>2276.26001</v>
      </c>
      <c r="E5012" s="99">
        <v>2276.26001</v>
      </c>
      <c r="F5012" s="99">
        <v>2276.26001</v>
      </c>
      <c r="G5012" s="99">
        <v>0</v>
      </c>
    </row>
    <row r="5013" spans="1:7" x14ac:dyDescent="0.2">
      <c r="A5013" s="100">
        <v>39398</v>
      </c>
      <c r="B5013" s="99">
        <v>2253.530029</v>
      </c>
      <c r="C5013" s="99">
        <v>2253.530029</v>
      </c>
      <c r="D5013" s="99">
        <v>2253.530029</v>
      </c>
      <c r="E5013" s="99">
        <v>2253.530029</v>
      </c>
      <c r="F5013" s="99">
        <v>2253.530029</v>
      </c>
      <c r="G5013" s="99">
        <v>0</v>
      </c>
    </row>
    <row r="5014" spans="1:7" x14ac:dyDescent="0.2">
      <c r="A5014" s="100">
        <v>39399</v>
      </c>
      <c r="B5014" s="99">
        <v>2319.860107</v>
      </c>
      <c r="C5014" s="99">
        <v>2319.860107</v>
      </c>
      <c r="D5014" s="99">
        <v>2319.860107</v>
      </c>
      <c r="E5014" s="99">
        <v>2319.860107</v>
      </c>
      <c r="F5014" s="99">
        <v>2319.860107</v>
      </c>
      <c r="G5014" s="99">
        <v>0</v>
      </c>
    </row>
    <row r="5015" spans="1:7" x14ac:dyDescent="0.2">
      <c r="A5015" s="100">
        <v>39400</v>
      </c>
      <c r="B5015" s="99">
        <v>2304.0600589999999</v>
      </c>
      <c r="C5015" s="99">
        <v>2304.0600589999999</v>
      </c>
      <c r="D5015" s="99">
        <v>2304.0600589999999</v>
      </c>
      <c r="E5015" s="99">
        <v>2304.0600589999999</v>
      </c>
      <c r="F5015" s="99">
        <v>2304.0600589999999</v>
      </c>
      <c r="G5015" s="99">
        <v>0</v>
      </c>
    </row>
    <row r="5016" spans="1:7" x14ac:dyDescent="0.2">
      <c r="A5016" s="100">
        <v>39401</v>
      </c>
      <c r="B5016" s="99">
        <v>2273.7299800000001</v>
      </c>
      <c r="C5016" s="99">
        <v>2273.7299800000001</v>
      </c>
      <c r="D5016" s="99">
        <v>2273.7299800000001</v>
      </c>
      <c r="E5016" s="99">
        <v>2273.7299800000001</v>
      </c>
      <c r="F5016" s="99">
        <v>2273.7299800000001</v>
      </c>
      <c r="G5016" s="99">
        <v>0</v>
      </c>
    </row>
    <row r="5017" spans="1:7" x14ac:dyDescent="0.2">
      <c r="A5017" s="100">
        <v>39402</v>
      </c>
      <c r="B5017" s="99">
        <v>2285.669922</v>
      </c>
      <c r="C5017" s="99">
        <v>2285.669922</v>
      </c>
      <c r="D5017" s="99">
        <v>2285.669922</v>
      </c>
      <c r="E5017" s="99">
        <v>2285.669922</v>
      </c>
      <c r="F5017" s="99">
        <v>2285.669922</v>
      </c>
      <c r="G5017" s="99">
        <v>0</v>
      </c>
    </row>
    <row r="5018" spans="1:7" x14ac:dyDescent="0.2">
      <c r="A5018" s="100">
        <v>39405</v>
      </c>
      <c r="B5018" s="99">
        <v>2245.8100589999999</v>
      </c>
      <c r="C5018" s="99">
        <v>2245.8100589999999</v>
      </c>
      <c r="D5018" s="99">
        <v>2245.8100589999999</v>
      </c>
      <c r="E5018" s="99">
        <v>2245.8100589999999</v>
      </c>
      <c r="F5018" s="99">
        <v>2245.8100589999999</v>
      </c>
      <c r="G5018" s="99">
        <v>0</v>
      </c>
    </row>
    <row r="5019" spans="1:7" x14ac:dyDescent="0.2">
      <c r="A5019" s="100">
        <v>39406</v>
      </c>
      <c r="B5019" s="99">
        <v>2256.0200199999999</v>
      </c>
      <c r="C5019" s="99">
        <v>2256.0200199999999</v>
      </c>
      <c r="D5019" s="99">
        <v>2256.0200199999999</v>
      </c>
      <c r="E5019" s="99">
        <v>2256.0200199999999</v>
      </c>
      <c r="F5019" s="99">
        <v>2256.0200199999999</v>
      </c>
      <c r="G5019" s="99">
        <v>0</v>
      </c>
    </row>
    <row r="5020" spans="1:7" x14ac:dyDescent="0.2">
      <c r="A5020" s="100">
        <v>39407</v>
      </c>
      <c r="B5020" s="99">
        <v>2220.209961</v>
      </c>
      <c r="C5020" s="99">
        <v>2220.209961</v>
      </c>
      <c r="D5020" s="99">
        <v>2220.209961</v>
      </c>
      <c r="E5020" s="99">
        <v>2220.209961</v>
      </c>
      <c r="F5020" s="99">
        <v>2220.209961</v>
      </c>
      <c r="G5020" s="99">
        <v>0</v>
      </c>
    </row>
    <row r="5021" spans="1:7" x14ac:dyDescent="0.2">
      <c r="A5021" s="100">
        <v>39409</v>
      </c>
      <c r="B5021" s="99">
        <v>2257.9499510000001</v>
      </c>
      <c r="C5021" s="99">
        <v>2257.9499510000001</v>
      </c>
      <c r="D5021" s="99">
        <v>2257.9499510000001</v>
      </c>
      <c r="E5021" s="99">
        <v>2257.9499510000001</v>
      </c>
      <c r="F5021" s="99">
        <v>2257.9499510000001</v>
      </c>
      <c r="G5021" s="99">
        <v>0</v>
      </c>
    </row>
    <row r="5022" spans="1:7" x14ac:dyDescent="0.2">
      <c r="A5022" s="100">
        <v>39412</v>
      </c>
      <c r="B5022" s="99">
        <v>2205.48999</v>
      </c>
      <c r="C5022" s="99">
        <v>2205.48999</v>
      </c>
      <c r="D5022" s="99">
        <v>2205.48999</v>
      </c>
      <c r="E5022" s="99">
        <v>2205.48999</v>
      </c>
      <c r="F5022" s="99">
        <v>2205.48999</v>
      </c>
      <c r="G5022" s="99">
        <v>0</v>
      </c>
    </row>
    <row r="5023" spans="1:7" x14ac:dyDescent="0.2">
      <c r="A5023" s="100">
        <v>39413</v>
      </c>
      <c r="B5023" s="99">
        <v>2238.5200199999999</v>
      </c>
      <c r="C5023" s="99">
        <v>2238.5200199999999</v>
      </c>
      <c r="D5023" s="99">
        <v>2238.5200199999999</v>
      </c>
      <c r="E5023" s="99">
        <v>2238.5200199999999</v>
      </c>
      <c r="F5023" s="99">
        <v>2238.5200199999999</v>
      </c>
      <c r="G5023" s="99">
        <v>0</v>
      </c>
    </row>
    <row r="5024" spans="1:7" x14ac:dyDescent="0.2">
      <c r="A5024" s="100">
        <v>39414</v>
      </c>
      <c r="B5024" s="99">
        <v>2303.169922</v>
      </c>
      <c r="C5024" s="99">
        <v>2303.169922</v>
      </c>
      <c r="D5024" s="99">
        <v>2303.169922</v>
      </c>
      <c r="E5024" s="99">
        <v>2303.169922</v>
      </c>
      <c r="F5024" s="99">
        <v>2303.169922</v>
      </c>
      <c r="G5024" s="99">
        <v>0</v>
      </c>
    </row>
    <row r="5025" spans="1:7" x14ac:dyDescent="0.2">
      <c r="A5025" s="100">
        <v>39415</v>
      </c>
      <c r="B5025" s="99">
        <v>2304.429932</v>
      </c>
      <c r="C5025" s="99">
        <v>2304.429932</v>
      </c>
      <c r="D5025" s="99">
        <v>2304.429932</v>
      </c>
      <c r="E5025" s="99">
        <v>2304.429932</v>
      </c>
      <c r="F5025" s="99">
        <v>2304.429932</v>
      </c>
      <c r="G5025" s="99">
        <v>0</v>
      </c>
    </row>
    <row r="5026" spans="1:7" x14ac:dyDescent="0.2">
      <c r="A5026" s="100">
        <v>39416</v>
      </c>
      <c r="B5026" s="99">
        <v>2322.3400879999999</v>
      </c>
      <c r="C5026" s="99">
        <v>2322.3400879999999</v>
      </c>
      <c r="D5026" s="99">
        <v>2322.3400879999999</v>
      </c>
      <c r="E5026" s="99">
        <v>2322.3400879999999</v>
      </c>
      <c r="F5026" s="99">
        <v>2322.3400879999999</v>
      </c>
      <c r="G5026" s="99">
        <v>0</v>
      </c>
    </row>
    <row r="5027" spans="1:7" x14ac:dyDescent="0.2">
      <c r="A5027" s="100">
        <v>39419</v>
      </c>
      <c r="B5027" s="99">
        <v>2308.73999</v>
      </c>
      <c r="C5027" s="99">
        <v>2308.73999</v>
      </c>
      <c r="D5027" s="99">
        <v>2308.73999</v>
      </c>
      <c r="E5027" s="99">
        <v>2308.73999</v>
      </c>
      <c r="F5027" s="99">
        <v>2308.73999</v>
      </c>
      <c r="G5027" s="99">
        <v>0</v>
      </c>
    </row>
    <row r="5028" spans="1:7" x14ac:dyDescent="0.2">
      <c r="A5028" s="100">
        <v>39420</v>
      </c>
      <c r="B5028" s="99">
        <v>2293.6499020000001</v>
      </c>
      <c r="C5028" s="99">
        <v>2293.6499020000001</v>
      </c>
      <c r="D5028" s="99">
        <v>2293.6499020000001</v>
      </c>
      <c r="E5028" s="99">
        <v>2293.6499020000001</v>
      </c>
      <c r="F5028" s="99">
        <v>2293.6499020000001</v>
      </c>
      <c r="G5028" s="99">
        <v>0</v>
      </c>
    </row>
    <row r="5029" spans="1:7" x14ac:dyDescent="0.2">
      <c r="A5029" s="100">
        <v>39421</v>
      </c>
      <c r="B5029" s="99">
        <v>2329.709961</v>
      </c>
      <c r="C5029" s="99">
        <v>2329.709961</v>
      </c>
      <c r="D5029" s="99">
        <v>2329.709961</v>
      </c>
      <c r="E5029" s="99">
        <v>2329.709961</v>
      </c>
      <c r="F5029" s="99">
        <v>2329.709961</v>
      </c>
      <c r="G5029" s="99">
        <v>0</v>
      </c>
    </row>
    <row r="5030" spans="1:7" x14ac:dyDescent="0.2">
      <c r="A5030" s="100">
        <v>39422</v>
      </c>
      <c r="B5030" s="99">
        <v>2364.969971</v>
      </c>
      <c r="C5030" s="99">
        <v>2364.969971</v>
      </c>
      <c r="D5030" s="99">
        <v>2364.969971</v>
      </c>
      <c r="E5030" s="99">
        <v>2364.969971</v>
      </c>
      <c r="F5030" s="99">
        <v>2364.969971</v>
      </c>
      <c r="G5030" s="99">
        <v>0</v>
      </c>
    </row>
    <row r="5031" spans="1:7" x14ac:dyDescent="0.2">
      <c r="A5031" s="100">
        <v>39423</v>
      </c>
      <c r="B5031" s="99">
        <v>2360.790039</v>
      </c>
      <c r="C5031" s="99">
        <v>2360.790039</v>
      </c>
      <c r="D5031" s="99">
        <v>2360.790039</v>
      </c>
      <c r="E5031" s="99">
        <v>2360.790039</v>
      </c>
      <c r="F5031" s="99">
        <v>2360.790039</v>
      </c>
      <c r="G5031" s="99">
        <v>0</v>
      </c>
    </row>
    <row r="5032" spans="1:7" x14ac:dyDescent="0.2">
      <c r="A5032" s="100">
        <v>39426</v>
      </c>
      <c r="B5032" s="99">
        <v>2378.6000979999999</v>
      </c>
      <c r="C5032" s="99">
        <v>2378.6000979999999</v>
      </c>
      <c r="D5032" s="99">
        <v>2378.6000979999999</v>
      </c>
      <c r="E5032" s="99">
        <v>2378.6000979999999</v>
      </c>
      <c r="F5032" s="99">
        <v>2378.6000979999999</v>
      </c>
      <c r="G5032" s="99">
        <v>0</v>
      </c>
    </row>
    <row r="5033" spans="1:7" x14ac:dyDescent="0.2">
      <c r="A5033" s="100">
        <v>39427</v>
      </c>
      <c r="B5033" s="99">
        <v>2318.5200199999999</v>
      </c>
      <c r="C5033" s="99">
        <v>2318.5200199999999</v>
      </c>
      <c r="D5033" s="99">
        <v>2318.5200199999999</v>
      </c>
      <c r="E5033" s="99">
        <v>2318.5200199999999</v>
      </c>
      <c r="F5033" s="99">
        <v>2318.5200199999999</v>
      </c>
      <c r="G5033" s="99">
        <v>0</v>
      </c>
    </row>
    <row r="5034" spans="1:7" x14ac:dyDescent="0.2">
      <c r="A5034" s="100">
        <v>39428</v>
      </c>
      <c r="B5034" s="99">
        <v>2332.8500979999999</v>
      </c>
      <c r="C5034" s="99">
        <v>2332.8500979999999</v>
      </c>
      <c r="D5034" s="99">
        <v>2332.8500979999999</v>
      </c>
      <c r="E5034" s="99">
        <v>2332.8500979999999</v>
      </c>
      <c r="F5034" s="99">
        <v>2332.8500979999999</v>
      </c>
      <c r="G5034" s="99">
        <v>0</v>
      </c>
    </row>
    <row r="5035" spans="1:7" x14ac:dyDescent="0.2">
      <c r="A5035" s="100">
        <v>39429</v>
      </c>
      <c r="B5035" s="99">
        <v>2335.790039</v>
      </c>
      <c r="C5035" s="99">
        <v>2335.790039</v>
      </c>
      <c r="D5035" s="99">
        <v>2335.790039</v>
      </c>
      <c r="E5035" s="99">
        <v>2335.790039</v>
      </c>
      <c r="F5035" s="99">
        <v>2335.790039</v>
      </c>
      <c r="G5035" s="99">
        <v>0</v>
      </c>
    </row>
    <row r="5036" spans="1:7" x14ac:dyDescent="0.2">
      <c r="A5036" s="100">
        <v>39430</v>
      </c>
      <c r="B5036" s="99">
        <v>2303.790039</v>
      </c>
      <c r="C5036" s="99">
        <v>2303.790039</v>
      </c>
      <c r="D5036" s="99">
        <v>2303.790039</v>
      </c>
      <c r="E5036" s="99">
        <v>2303.790039</v>
      </c>
      <c r="F5036" s="99">
        <v>2303.790039</v>
      </c>
      <c r="G5036" s="99">
        <v>0</v>
      </c>
    </row>
    <row r="5037" spans="1:7" x14ac:dyDescent="0.2">
      <c r="A5037" s="100">
        <v>39433</v>
      </c>
      <c r="B5037" s="99">
        <v>2269.23999</v>
      </c>
      <c r="C5037" s="99">
        <v>2269.23999</v>
      </c>
      <c r="D5037" s="99">
        <v>2269.23999</v>
      </c>
      <c r="E5037" s="99">
        <v>2269.23999</v>
      </c>
      <c r="F5037" s="99">
        <v>2269.23999</v>
      </c>
      <c r="G5037" s="99">
        <v>0</v>
      </c>
    </row>
    <row r="5038" spans="1:7" x14ac:dyDescent="0.2">
      <c r="A5038" s="100">
        <v>39434</v>
      </c>
      <c r="B5038" s="99">
        <v>2283.5</v>
      </c>
      <c r="C5038" s="99">
        <v>2283.5</v>
      </c>
      <c r="D5038" s="99">
        <v>2283.5</v>
      </c>
      <c r="E5038" s="99">
        <v>2283.5</v>
      </c>
      <c r="F5038" s="99">
        <v>2283.5</v>
      </c>
      <c r="G5038" s="99">
        <v>0</v>
      </c>
    </row>
    <row r="5039" spans="1:7" x14ac:dyDescent="0.2">
      <c r="A5039" s="100">
        <v>39435</v>
      </c>
      <c r="B5039" s="99">
        <v>2280.469971</v>
      </c>
      <c r="C5039" s="99">
        <v>2280.469971</v>
      </c>
      <c r="D5039" s="99">
        <v>2280.469971</v>
      </c>
      <c r="E5039" s="99">
        <v>2280.469971</v>
      </c>
      <c r="F5039" s="99">
        <v>2280.469971</v>
      </c>
      <c r="G5039" s="99">
        <v>0</v>
      </c>
    </row>
    <row r="5040" spans="1:7" x14ac:dyDescent="0.2">
      <c r="A5040" s="100">
        <v>39436</v>
      </c>
      <c r="B5040" s="99">
        <v>2292.2299800000001</v>
      </c>
      <c r="C5040" s="99">
        <v>2292.2299800000001</v>
      </c>
      <c r="D5040" s="99">
        <v>2292.2299800000001</v>
      </c>
      <c r="E5040" s="99">
        <v>2292.2299800000001</v>
      </c>
      <c r="F5040" s="99">
        <v>2292.2299800000001</v>
      </c>
      <c r="G5040" s="99">
        <v>0</v>
      </c>
    </row>
    <row r="5041" spans="1:7" x14ac:dyDescent="0.2">
      <c r="A5041" s="100">
        <v>39437</v>
      </c>
      <c r="B5041" s="99">
        <v>2330.8100589999999</v>
      </c>
      <c r="C5041" s="99">
        <v>2330.8100589999999</v>
      </c>
      <c r="D5041" s="99">
        <v>2330.8100589999999</v>
      </c>
      <c r="E5041" s="99">
        <v>2330.8100589999999</v>
      </c>
      <c r="F5041" s="99">
        <v>2330.8100589999999</v>
      </c>
      <c r="G5041" s="99">
        <v>0</v>
      </c>
    </row>
    <row r="5042" spans="1:7" x14ac:dyDescent="0.2">
      <c r="A5042" s="100">
        <v>39440</v>
      </c>
      <c r="B5042" s="99">
        <v>2349.6599120000001</v>
      </c>
      <c r="C5042" s="99">
        <v>2349.6599120000001</v>
      </c>
      <c r="D5042" s="99">
        <v>2349.6599120000001</v>
      </c>
      <c r="E5042" s="99">
        <v>2349.6599120000001</v>
      </c>
      <c r="F5042" s="99">
        <v>2349.6599120000001</v>
      </c>
      <c r="G5042" s="99">
        <v>0</v>
      </c>
    </row>
    <row r="5043" spans="1:7" x14ac:dyDescent="0.2">
      <c r="A5043" s="100">
        <v>39442</v>
      </c>
      <c r="B5043" s="99">
        <v>2351.6000979999999</v>
      </c>
      <c r="C5043" s="99">
        <v>2351.6000979999999</v>
      </c>
      <c r="D5043" s="99">
        <v>2351.6000979999999</v>
      </c>
      <c r="E5043" s="99">
        <v>2351.6000979999999</v>
      </c>
      <c r="F5043" s="99">
        <v>2351.6000979999999</v>
      </c>
      <c r="G5043" s="99">
        <v>0</v>
      </c>
    </row>
    <row r="5044" spans="1:7" x14ac:dyDescent="0.2">
      <c r="A5044" s="100">
        <v>39443</v>
      </c>
      <c r="B5044" s="99">
        <v>2318.719971</v>
      </c>
      <c r="C5044" s="99">
        <v>2318.719971</v>
      </c>
      <c r="D5044" s="99">
        <v>2318.719971</v>
      </c>
      <c r="E5044" s="99">
        <v>2318.719971</v>
      </c>
      <c r="F5044" s="99">
        <v>2318.719971</v>
      </c>
      <c r="G5044" s="99">
        <v>0</v>
      </c>
    </row>
    <row r="5045" spans="1:7" x14ac:dyDescent="0.2">
      <c r="A5045" s="100">
        <v>39444</v>
      </c>
      <c r="B5045" s="99">
        <v>2322.110107</v>
      </c>
      <c r="C5045" s="99">
        <v>2322.110107</v>
      </c>
      <c r="D5045" s="99">
        <v>2322.110107</v>
      </c>
      <c r="E5045" s="99">
        <v>2322.110107</v>
      </c>
      <c r="F5045" s="99">
        <v>2322.110107</v>
      </c>
      <c r="G5045" s="99">
        <v>0</v>
      </c>
    </row>
    <row r="5046" spans="1:7" x14ac:dyDescent="0.2">
      <c r="A5046" s="100">
        <v>39447</v>
      </c>
      <c r="B5046" s="99">
        <v>2306.2299800000001</v>
      </c>
      <c r="C5046" s="99">
        <v>2306.2299800000001</v>
      </c>
      <c r="D5046" s="99">
        <v>2306.2299800000001</v>
      </c>
      <c r="E5046" s="99">
        <v>2306.2299800000001</v>
      </c>
      <c r="F5046" s="99">
        <v>2306.2299800000001</v>
      </c>
      <c r="G5046" s="99">
        <v>0</v>
      </c>
    </row>
    <row r="5047" spans="1:7" x14ac:dyDescent="0.2">
      <c r="A5047" s="100">
        <v>39449</v>
      </c>
      <c r="B5047" s="99">
        <v>2273.4099120000001</v>
      </c>
      <c r="C5047" s="99">
        <v>2273.4099120000001</v>
      </c>
      <c r="D5047" s="99">
        <v>2273.4099120000001</v>
      </c>
      <c r="E5047" s="99">
        <v>2273.4099120000001</v>
      </c>
      <c r="F5047" s="99">
        <v>2273.4099120000001</v>
      </c>
      <c r="G5047" s="99">
        <v>0</v>
      </c>
    </row>
    <row r="5048" spans="1:7" x14ac:dyDescent="0.2">
      <c r="A5048" s="100">
        <v>39450</v>
      </c>
      <c r="B5048" s="99">
        <v>2273.4099120000001</v>
      </c>
      <c r="C5048" s="99">
        <v>2273.4099120000001</v>
      </c>
      <c r="D5048" s="99">
        <v>2273.4099120000001</v>
      </c>
      <c r="E5048" s="99">
        <v>2273.4099120000001</v>
      </c>
      <c r="F5048" s="99">
        <v>2273.4099120000001</v>
      </c>
      <c r="G5048" s="99">
        <v>0</v>
      </c>
    </row>
    <row r="5049" spans="1:7" x14ac:dyDescent="0.2">
      <c r="A5049" s="100">
        <v>39451</v>
      </c>
      <c r="B5049" s="99">
        <v>2217.5900879999999</v>
      </c>
      <c r="C5049" s="99">
        <v>2217.5900879999999</v>
      </c>
      <c r="D5049" s="99">
        <v>2217.5900879999999</v>
      </c>
      <c r="E5049" s="99">
        <v>2217.5900879999999</v>
      </c>
      <c r="F5049" s="99">
        <v>2217.5900879999999</v>
      </c>
      <c r="G5049" s="99">
        <v>0</v>
      </c>
    </row>
    <row r="5050" spans="1:7" x14ac:dyDescent="0.2">
      <c r="A5050" s="100">
        <v>39454</v>
      </c>
      <c r="B5050" s="99">
        <v>2224.76001</v>
      </c>
      <c r="C5050" s="99">
        <v>2224.76001</v>
      </c>
      <c r="D5050" s="99">
        <v>2224.76001</v>
      </c>
      <c r="E5050" s="99">
        <v>2224.76001</v>
      </c>
      <c r="F5050" s="99">
        <v>2224.76001</v>
      </c>
      <c r="G5050" s="99">
        <v>0</v>
      </c>
    </row>
    <row r="5051" spans="1:7" x14ac:dyDescent="0.2">
      <c r="A5051" s="100">
        <v>39455</v>
      </c>
      <c r="B5051" s="99">
        <v>2184.669922</v>
      </c>
      <c r="C5051" s="99">
        <v>2184.669922</v>
      </c>
      <c r="D5051" s="99">
        <v>2184.669922</v>
      </c>
      <c r="E5051" s="99">
        <v>2184.669922</v>
      </c>
      <c r="F5051" s="99">
        <v>2184.669922</v>
      </c>
      <c r="G5051" s="99">
        <v>0</v>
      </c>
    </row>
    <row r="5052" spans="1:7" x14ac:dyDescent="0.2">
      <c r="A5052" s="100">
        <v>39456</v>
      </c>
      <c r="B5052" s="99">
        <v>2214.6000979999999</v>
      </c>
      <c r="C5052" s="99">
        <v>2214.6000979999999</v>
      </c>
      <c r="D5052" s="99">
        <v>2214.6000979999999</v>
      </c>
      <c r="E5052" s="99">
        <v>2214.6000979999999</v>
      </c>
      <c r="F5052" s="99">
        <v>2214.6000979999999</v>
      </c>
      <c r="G5052" s="99">
        <v>0</v>
      </c>
    </row>
    <row r="5053" spans="1:7" x14ac:dyDescent="0.2">
      <c r="A5053" s="100">
        <v>39457</v>
      </c>
      <c r="B5053" s="99">
        <v>2232.25</v>
      </c>
      <c r="C5053" s="99">
        <v>2232.25</v>
      </c>
      <c r="D5053" s="99">
        <v>2232.25</v>
      </c>
      <c r="E5053" s="99">
        <v>2232.25</v>
      </c>
      <c r="F5053" s="99">
        <v>2232.25</v>
      </c>
      <c r="G5053" s="99">
        <v>0</v>
      </c>
    </row>
    <row r="5054" spans="1:7" x14ac:dyDescent="0.2">
      <c r="A5054" s="100">
        <v>39458</v>
      </c>
      <c r="B5054" s="99">
        <v>2202.030029</v>
      </c>
      <c r="C5054" s="99">
        <v>2202.030029</v>
      </c>
      <c r="D5054" s="99">
        <v>2202.030029</v>
      </c>
      <c r="E5054" s="99">
        <v>2202.030029</v>
      </c>
      <c r="F5054" s="99">
        <v>2202.030029</v>
      </c>
      <c r="G5054" s="99">
        <v>0</v>
      </c>
    </row>
    <row r="5055" spans="1:7" x14ac:dyDescent="0.2">
      <c r="A5055" s="100">
        <v>39461</v>
      </c>
      <c r="B5055" s="99">
        <v>2225.9799800000001</v>
      </c>
      <c r="C5055" s="99">
        <v>2225.9799800000001</v>
      </c>
      <c r="D5055" s="99">
        <v>2225.9799800000001</v>
      </c>
      <c r="E5055" s="99">
        <v>2225.9799800000001</v>
      </c>
      <c r="F5055" s="99">
        <v>2225.9799800000001</v>
      </c>
      <c r="G5055" s="99">
        <v>0</v>
      </c>
    </row>
    <row r="5056" spans="1:7" x14ac:dyDescent="0.2">
      <c r="A5056" s="100">
        <v>39462</v>
      </c>
      <c r="B5056" s="99">
        <v>2170.51001</v>
      </c>
      <c r="C5056" s="99">
        <v>2170.51001</v>
      </c>
      <c r="D5056" s="99">
        <v>2170.51001</v>
      </c>
      <c r="E5056" s="99">
        <v>2170.51001</v>
      </c>
      <c r="F5056" s="99">
        <v>2170.51001</v>
      </c>
      <c r="G5056" s="99">
        <v>0</v>
      </c>
    </row>
    <row r="5057" spans="1:7" x14ac:dyDescent="0.2">
      <c r="A5057" s="100">
        <v>39463</v>
      </c>
      <c r="B5057" s="99">
        <v>2158.580078</v>
      </c>
      <c r="C5057" s="99">
        <v>2158.580078</v>
      </c>
      <c r="D5057" s="99">
        <v>2158.580078</v>
      </c>
      <c r="E5057" s="99">
        <v>2158.580078</v>
      </c>
      <c r="F5057" s="99">
        <v>2158.580078</v>
      </c>
      <c r="G5057" s="99">
        <v>0</v>
      </c>
    </row>
    <row r="5058" spans="1:7" x14ac:dyDescent="0.2">
      <c r="A5058" s="100">
        <v>39464</v>
      </c>
      <c r="B5058" s="99">
        <v>2095.860107</v>
      </c>
      <c r="C5058" s="99">
        <v>2095.860107</v>
      </c>
      <c r="D5058" s="99">
        <v>2095.860107</v>
      </c>
      <c r="E5058" s="99">
        <v>2095.860107</v>
      </c>
      <c r="F5058" s="99">
        <v>2095.860107</v>
      </c>
      <c r="G5058" s="99">
        <v>0</v>
      </c>
    </row>
    <row r="5059" spans="1:7" x14ac:dyDescent="0.2">
      <c r="A5059" s="100">
        <v>39465</v>
      </c>
      <c r="B5059" s="99">
        <v>2083.23999</v>
      </c>
      <c r="C5059" s="99">
        <v>2083.23999</v>
      </c>
      <c r="D5059" s="99">
        <v>2083.23999</v>
      </c>
      <c r="E5059" s="99">
        <v>2083.23999</v>
      </c>
      <c r="F5059" s="99">
        <v>2083.23999</v>
      </c>
      <c r="G5059" s="99">
        <v>0</v>
      </c>
    </row>
    <row r="5060" spans="1:7" x14ac:dyDescent="0.2">
      <c r="A5060" s="100">
        <v>39469</v>
      </c>
      <c r="B5060" s="99">
        <v>2060.1499020000001</v>
      </c>
      <c r="C5060" s="99">
        <v>2060.1499020000001</v>
      </c>
      <c r="D5060" s="99">
        <v>2060.1499020000001</v>
      </c>
      <c r="E5060" s="99">
        <v>2060.1499020000001</v>
      </c>
      <c r="F5060" s="99">
        <v>2060.1499020000001</v>
      </c>
      <c r="G5060" s="99">
        <v>0</v>
      </c>
    </row>
    <row r="5061" spans="1:7" x14ac:dyDescent="0.2">
      <c r="A5061" s="100">
        <v>39470</v>
      </c>
      <c r="B5061" s="99">
        <v>2104.3701169999999</v>
      </c>
      <c r="C5061" s="99">
        <v>2104.3701169999999</v>
      </c>
      <c r="D5061" s="99">
        <v>2104.3701169999999</v>
      </c>
      <c r="E5061" s="99">
        <v>2104.3701169999999</v>
      </c>
      <c r="F5061" s="99">
        <v>2104.3701169999999</v>
      </c>
      <c r="G5061" s="99">
        <v>0</v>
      </c>
    </row>
    <row r="5062" spans="1:7" x14ac:dyDescent="0.2">
      <c r="A5062" s="100">
        <v>39471</v>
      </c>
      <c r="B5062" s="99">
        <v>2125.610107</v>
      </c>
      <c r="C5062" s="99">
        <v>2125.610107</v>
      </c>
      <c r="D5062" s="99">
        <v>2125.610107</v>
      </c>
      <c r="E5062" s="99">
        <v>2125.610107</v>
      </c>
      <c r="F5062" s="99">
        <v>2125.610107</v>
      </c>
      <c r="G5062" s="99">
        <v>0</v>
      </c>
    </row>
    <row r="5063" spans="1:7" x14ac:dyDescent="0.2">
      <c r="A5063" s="100">
        <v>39472</v>
      </c>
      <c r="B5063" s="99">
        <v>2091.8798830000001</v>
      </c>
      <c r="C5063" s="99">
        <v>2091.8798830000001</v>
      </c>
      <c r="D5063" s="99">
        <v>2091.8798830000001</v>
      </c>
      <c r="E5063" s="99">
        <v>2091.8798830000001</v>
      </c>
      <c r="F5063" s="99">
        <v>2091.8798830000001</v>
      </c>
      <c r="G5063" s="99">
        <v>0</v>
      </c>
    </row>
    <row r="5064" spans="1:7" x14ac:dyDescent="0.2">
      <c r="A5064" s="100">
        <v>39475</v>
      </c>
      <c r="B5064" s="99">
        <v>2128.639893</v>
      </c>
      <c r="C5064" s="99">
        <v>2128.639893</v>
      </c>
      <c r="D5064" s="99">
        <v>2128.639893</v>
      </c>
      <c r="E5064" s="99">
        <v>2128.639893</v>
      </c>
      <c r="F5064" s="99">
        <v>2128.639893</v>
      </c>
      <c r="G5064" s="99">
        <v>0</v>
      </c>
    </row>
    <row r="5065" spans="1:7" x14ac:dyDescent="0.2">
      <c r="A5065" s="100">
        <v>39476</v>
      </c>
      <c r="B5065" s="99">
        <v>2141.8500979999999</v>
      </c>
      <c r="C5065" s="99">
        <v>2141.8500979999999</v>
      </c>
      <c r="D5065" s="99">
        <v>2141.8500979999999</v>
      </c>
      <c r="E5065" s="99">
        <v>2141.8500979999999</v>
      </c>
      <c r="F5065" s="99">
        <v>2141.8500979999999</v>
      </c>
      <c r="G5065" s="99">
        <v>0</v>
      </c>
    </row>
    <row r="5066" spans="1:7" x14ac:dyDescent="0.2">
      <c r="A5066" s="100">
        <v>39477</v>
      </c>
      <c r="B5066" s="99">
        <v>2131.790039</v>
      </c>
      <c r="C5066" s="99">
        <v>2131.790039</v>
      </c>
      <c r="D5066" s="99">
        <v>2131.790039</v>
      </c>
      <c r="E5066" s="99">
        <v>2131.790039</v>
      </c>
      <c r="F5066" s="99">
        <v>2131.790039</v>
      </c>
      <c r="G5066" s="99">
        <v>0</v>
      </c>
    </row>
    <row r="5067" spans="1:7" x14ac:dyDescent="0.2">
      <c r="A5067" s="100">
        <v>39478</v>
      </c>
      <c r="B5067" s="99">
        <v>2167.8999020000001</v>
      </c>
      <c r="C5067" s="99">
        <v>2167.8999020000001</v>
      </c>
      <c r="D5067" s="99">
        <v>2167.8999020000001</v>
      </c>
      <c r="E5067" s="99">
        <v>2167.8999020000001</v>
      </c>
      <c r="F5067" s="99">
        <v>2167.8999020000001</v>
      </c>
      <c r="G5067" s="99">
        <v>0</v>
      </c>
    </row>
    <row r="5068" spans="1:7" x14ac:dyDescent="0.2">
      <c r="A5068" s="100">
        <v>39479</v>
      </c>
      <c r="B5068" s="99">
        <v>2194.429932</v>
      </c>
      <c r="C5068" s="99">
        <v>2194.429932</v>
      </c>
      <c r="D5068" s="99">
        <v>2194.429932</v>
      </c>
      <c r="E5068" s="99">
        <v>2194.429932</v>
      </c>
      <c r="F5068" s="99">
        <v>2194.429932</v>
      </c>
      <c r="G5068" s="99">
        <v>0</v>
      </c>
    </row>
    <row r="5069" spans="1:7" x14ac:dyDescent="0.2">
      <c r="A5069" s="100">
        <v>39482</v>
      </c>
      <c r="B5069" s="99">
        <v>2171.51001</v>
      </c>
      <c r="C5069" s="99">
        <v>2171.51001</v>
      </c>
      <c r="D5069" s="99">
        <v>2171.51001</v>
      </c>
      <c r="E5069" s="99">
        <v>2171.51001</v>
      </c>
      <c r="F5069" s="99">
        <v>2171.51001</v>
      </c>
      <c r="G5069" s="99">
        <v>0</v>
      </c>
    </row>
    <row r="5070" spans="1:7" x14ac:dyDescent="0.2">
      <c r="A5070" s="100">
        <v>39483</v>
      </c>
      <c r="B5070" s="99">
        <v>2102.2299800000001</v>
      </c>
      <c r="C5070" s="99">
        <v>2102.2299800000001</v>
      </c>
      <c r="D5070" s="99">
        <v>2102.2299800000001</v>
      </c>
      <c r="E5070" s="99">
        <v>2102.2299800000001</v>
      </c>
      <c r="F5070" s="99">
        <v>2102.2299800000001</v>
      </c>
      <c r="G5070" s="99">
        <v>0</v>
      </c>
    </row>
    <row r="5071" spans="1:7" x14ac:dyDescent="0.2">
      <c r="A5071" s="100">
        <v>39484</v>
      </c>
      <c r="B5071" s="99">
        <v>2087.0500489999999</v>
      </c>
      <c r="C5071" s="99">
        <v>2087.0500489999999</v>
      </c>
      <c r="D5071" s="99">
        <v>2087.0500489999999</v>
      </c>
      <c r="E5071" s="99">
        <v>2087.0500489999999</v>
      </c>
      <c r="F5071" s="99">
        <v>2087.0500489999999</v>
      </c>
      <c r="G5071" s="99">
        <v>0</v>
      </c>
    </row>
    <row r="5072" spans="1:7" x14ac:dyDescent="0.2">
      <c r="A5072" s="100">
        <v>39485</v>
      </c>
      <c r="B5072" s="99">
        <v>2104.0200199999999</v>
      </c>
      <c r="C5072" s="99">
        <v>2104.0200199999999</v>
      </c>
      <c r="D5072" s="99">
        <v>2104.0200199999999</v>
      </c>
      <c r="E5072" s="99">
        <v>2104.0200199999999</v>
      </c>
      <c r="F5072" s="99">
        <v>2104.0200199999999</v>
      </c>
      <c r="G5072" s="99">
        <v>0</v>
      </c>
    </row>
    <row r="5073" spans="1:7" x14ac:dyDescent="0.2">
      <c r="A5073" s="100">
        <v>39486</v>
      </c>
      <c r="B5073" s="99">
        <v>2095.209961</v>
      </c>
      <c r="C5073" s="99">
        <v>2095.209961</v>
      </c>
      <c r="D5073" s="99">
        <v>2095.209961</v>
      </c>
      <c r="E5073" s="99">
        <v>2095.209961</v>
      </c>
      <c r="F5073" s="99">
        <v>2095.209961</v>
      </c>
      <c r="G5073" s="99">
        <v>0</v>
      </c>
    </row>
    <row r="5074" spans="1:7" x14ac:dyDescent="0.2">
      <c r="A5074" s="100">
        <v>39489</v>
      </c>
      <c r="B5074" s="99">
        <v>2107.6499020000001</v>
      </c>
      <c r="C5074" s="99">
        <v>2107.6499020000001</v>
      </c>
      <c r="D5074" s="99">
        <v>2107.6499020000001</v>
      </c>
      <c r="E5074" s="99">
        <v>2107.6499020000001</v>
      </c>
      <c r="F5074" s="99">
        <v>2107.6499020000001</v>
      </c>
      <c r="G5074" s="99">
        <v>0</v>
      </c>
    </row>
    <row r="5075" spans="1:7" x14ac:dyDescent="0.2">
      <c r="A5075" s="100">
        <v>39490</v>
      </c>
      <c r="B5075" s="99">
        <v>2123.0600589999999</v>
      </c>
      <c r="C5075" s="99">
        <v>2123.0600589999999</v>
      </c>
      <c r="D5075" s="99">
        <v>2123.0600589999999</v>
      </c>
      <c r="E5075" s="99">
        <v>2123.0600589999999</v>
      </c>
      <c r="F5075" s="99">
        <v>2123.0600589999999</v>
      </c>
      <c r="G5075" s="99">
        <v>0</v>
      </c>
    </row>
    <row r="5076" spans="1:7" x14ac:dyDescent="0.2">
      <c r="A5076" s="100">
        <v>39491</v>
      </c>
      <c r="B5076" s="99">
        <v>2152.76001</v>
      </c>
      <c r="C5076" s="99">
        <v>2152.76001</v>
      </c>
      <c r="D5076" s="99">
        <v>2152.76001</v>
      </c>
      <c r="E5076" s="99">
        <v>2152.76001</v>
      </c>
      <c r="F5076" s="99">
        <v>2152.76001</v>
      </c>
      <c r="G5076" s="99">
        <v>0</v>
      </c>
    </row>
    <row r="5077" spans="1:7" x14ac:dyDescent="0.2">
      <c r="A5077" s="100">
        <v>39492</v>
      </c>
      <c r="B5077" s="99">
        <v>2123.9399410000001</v>
      </c>
      <c r="C5077" s="99">
        <v>2123.9399410000001</v>
      </c>
      <c r="D5077" s="99">
        <v>2123.9399410000001</v>
      </c>
      <c r="E5077" s="99">
        <v>2123.9399410000001</v>
      </c>
      <c r="F5077" s="99">
        <v>2123.9399410000001</v>
      </c>
      <c r="G5077" s="99">
        <v>0</v>
      </c>
    </row>
    <row r="5078" spans="1:7" x14ac:dyDescent="0.2">
      <c r="A5078" s="100">
        <v>39493</v>
      </c>
      <c r="B5078" s="99">
        <v>2125.8500979999999</v>
      </c>
      <c r="C5078" s="99">
        <v>2125.8500979999999</v>
      </c>
      <c r="D5078" s="99">
        <v>2125.8500979999999</v>
      </c>
      <c r="E5078" s="99">
        <v>2125.8500979999999</v>
      </c>
      <c r="F5078" s="99">
        <v>2125.8500979999999</v>
      </c>
      <c r="G5078" s="99">
        <v>0</v>
      </c>
    </row>
    <row r="5079" spans="1:7" x14ac:dyDescent="0.2">
      <c r="A5079" s="100">
        <v>39497</v>
      </c>
      <c r="B5079" s="99">
        <v>2124.1201169999999</v>
      </c>
      <c r="C5079" s="99">
        <v>2124.1201169999999</v>
      </c>
      <c r="D5079" s="99">
        <v>2124.1201169999999</v>
      </c>
      <c r="E5079" s="99">
        <v>2124.1201169999999</v>
      </c>
      <c r="F5079" s="99">
        <v>2124.1201169999999</v>
      </c>
      <c r="G5079" s="99">
        <v>0</v>
      </c>
    </row>
    <row r="5080" spans="1:7" x14ac:dyDescent="0.2">
      <c r="A5080" s="100">
        <v>39498</v>
      </c>
      <c r="B5080" s="99">
        <v>2141.9499510000001</v>
      </c>
      <c r="C5080" s="99">
        <v>2141.9499510000001</v>
      </c>
      <c r="D5080" s="99">
        <v>2141.9499510000001</v>
      </c>
      <c r="E5080" s="99">
        <v>2141.9499510000001</v>
      </c>
      <c r="F5080" s="99">
        <v>2141.9499510000001</v>
      </c>
      <c r="G5080" s="99">
        <v>0</v>
      </c>
    </row>
    <row r="5081" spans="1:7" x14ac:dyDescent="0.2">
      <c r="A5081" s="100">
        <v>39499</v>
      </c>
      <c r="B5081" s="99">
        <v>2115.1298830000001</v>
      </c>
      <c r="C5081" s="99">
        <v>2115.1298830000001</v>
      </c>
      <c r="D5081" s="99">
        <v>2115.1298830000001</v>
      </c>
      <c r="E5081" s="99">
        <v>2115.1298830000001</v>
      </c>
      <c r="F5081" s="99">
        <v>2115.1298830000001</v>
      </c>
      <c r="G5081" s="99">
        <v>0</v>
      </c>
    </row>
    <row r="5082" spans="1:7" x14ac:dyDescent="0.2">
      <c r="A5082" s="100">
        <v>39500</v>
      </c>
      <c r="B5082" s="99">
        <v>2132.0200199999999</v>
      </c>
      <c r="C5082" s="99">
        <v>2132.0200199999999</v>
      </c>
      <c r="D5082" s="99">
        <v>2132.0200199999999</v>
      </c>
      <c r="E5082" s="99">
        <v>2132.0200199999999</v>
      </c>
      <c r="F5082" s="99">
        <v>2132.0200199999999</v>
      </c>
      <c r="G5082" s="99">
        <v>0</v>
      </c>
    </row>
    <row r="5083" spans="1:7" x14ac:dyDescent="0.2">
      <c r="A5083" s="100">
        <v>39503</v>
      </c>
      <c r="B5083" s="99">
        <v>2161.51001</v>
      </c>
      <c r="C5083" s="99">
        <v>2161.51001</v>
      </c>
      <c r="D5083" s="99">
        <v>2161.51001</v>
      </c>
      <c r="E5083" s="99">
        <v>2161.51001</v>
      </c>
      <c r="F5083" s="99">
        <v>2161.51001</v>
      </c>
      <c r="G5083" s="99">
        <v>0</v>
      </c>
    </row>
    <row r="5084" spans="1:7" x14ac:dyDescent="0.2">
      <c r="A5084" s="100">
        <v>39504</v>
      </c>
      <c r="B5084" s="99">
        <v>2176.4799800000001</v>
      </c>
      <c r="C5084" s="99">
        <v>2176.4799800000001</v>
      </c>
      <c r="D5084" s="99">
        <v>2176.4799800000001</v>
      </c>
      <c r="E5084" s="99">
        <v>2176.4799800000001</v>
      </c>
      <c r="F5084" s="99">
        <v>2176.4799800000001</v>
      </c>
      <c r="G5084" s="99">
        <v>0</v>
      </c>
    </row>
    <row r="5085" spans="1:7" x14ac:dyDescent="0.2">
      <c r="A5085" s="100">
        <v>39505</v>
      </c>
      <c r="B5085" s="99">
        <v>2175</v>
      </c>
      <c r="C5085" s="99">
        <v>2175</v>
      </c>
      <c r="D5085" s="99">
        <v>2175</v>
      </c>
      <c r="E5085" s="99">
        <v>2175</v>
      </c>
      <c r="F5085" s="99">
        <v>2175</v>
      </c>
      <c r="G5085" s="99">
        <v>0</v>
      </c>
    </row>
    <row r="5086" spans="1:7" x14ac:dyDescent="0.2">
      <c r="A5086" s="100">
        <v>39506</v>
      </c>
      <c r="B5086" s="99">
        <v>2155.8100589999999</v>
      </c>
      <c r="C5086" s="99">
        <v>2155.8100589999999</v>
      </c>
      <c r="D5086" s="99">
        <v>2155.8100589999999</v>
      </c>
      <c r="E5086" s="99">
        <v>2155.8100589999999</v>
      </c>
      <c r="F5086" s="99">
        <v>2155.8100589999999</v>
      </c>
      <c r="G5086" s="99">
        <v>0</v>
      </c>
    </row>
    <row r="5087" spans="1:7" x14ac:dyDescent="0.2">
      <c r="A5087" s="100">
        <v>39507</v>
      </c>
      <c r="B5087" s="99">
        <v>2097.4799800000001</v>
      </c>
      <c r="C5087" s="99">
        <v>2097.4799800000001</v>
      </c>
      <c r="D5087" s="99">
        <v>2097.4799800000001</v>
      </c>
      <c r="E5087" s="99">
        <v>2097.4799800000001</v>
      </c>
      <c r="F5087" s="99">
        <v>2097.4799800000001</v>
      </c>
      <c r="G5087" s="99">
        <v>0</v>
      </c>
    </row>
    <row r="5088" spans="1:7" x14ac:dyDescent="0.2">
      <c r="A5088" s="100">
        <v>39510</v>
      </c>
      <c r="B5088" s="99">
        <v>2098.639893</v>
      </c>
      <c r="C5088" s="99">
        <v>2098.639893</v>
      </c>
      <c r="D5088" s="99">
        <v>2098.639893</v>
      </c>
      <c r="E5088" s="99">
        <v>2098.639893</v>
      </c>
      <c r="F5088" s="99">
        <v>2098.639893</v>
      </c>
      <c r="G5088" s="99">
        <v>0</v>
      </c>
    </row>
    <row r="5089" spans="1:7" x14ac:dyDescent="0.2">
      <c r="A5089" s="100">
        <v>39511</v>
      </c>
      <c r="B5089" s="99">
        <v>2091.419922</v>
      </c>
      <c r="C5089" s="99">
        <v>2091.419922</v>
      </c>
      <c r="D5089" s="99">
        <v>2091.419922</v>
      </c>
      <c r="E5089" s="99">
        <v>2091.419922</v>
      </c>
      <c r="F5089" s="99">
        <v>2091.419922</v>
      </c>
      <c r="G5089" s="99">
        <v>0</v>
      </c>
    </row>
    <row r="5090" spans="1:7" x14ac:dyDescent="0.2">
      <c r="A5090" s="100">
        <v>39512</v>
      </c>
      <c r="B5090" s="99">
        <v>2103.419922</v>
      </c>
      <c r="C5090" s="99">
        <v>2103.419922</v>
      </c>
      <c r="D5090" s="99">
        <v>2103.419922</v>
      </c>
      <c r="E5090" s="99">
        <v>2103.419922</v>
      </c>
      <c r="F5090" s="99">
        <v>2103.419922</v>
      </c>
      <c r="G5090" s="99">
        <v>0</v>
      </c>
    </row>
    <row r="5091" spans="1:7" x14ac:dyDescent="0.2">
      <c r="A5091" s="100">
        <v>39513</v>
      </c>
      <c r="B5091" s="99">
        <v>2057.4399410000001</v>
      </c>
      <c r="C5091" s="99">
        <v>2057.4399410000001</v>
      </c>
      <c r="D5091" s="99">
        <v>2057.4399410000001</v>
      </c>
      <c r="E5091" s="99">
        <v>2057.4399410000001</v>
      </c>
      <c r="F5091" s="99">
        <v>2057.4399410000001</v>
      </c>
      <c r="G5091" s="99">
        <v>0</v>
      </c>
    </row>
    <row r="5092" spans="1:7" x14ac:dyDescent="0.2">
      <c r="A5092" s="100">
        <v>39514</v>
      </c>
      <c r="B5092" s="99">
        <v>2040.170044</v>
      </c>
      <c r="C5092" s="99">
        <v>2040.170044</v>
      </c>
      <c r="D5092" s="99">
        <v>2040.170044</v>
      </c>
      <c r="E5092" s="99">
        <v>2040.170044</v>
      </c>
      <c r="F5092" s="99">
        <v>2040.170044</v>
      </c>
      <c r="G5092" s="99">
        <v>0</v>
      </c>
    </row>
    <row r="5093" spans="1:7" x14ac:dyDescent="0.2">
      <c r="A5093" s="100">
        <v>39517</v>
      </c>
      <c r="B5093" s="99">
        <v>2008.709961</v>
      </c>
      <c r="C5093" s="99">
        <v>2008.709961</v>
      </c>
      <c r="D5093" s="99">
        <v>2008.709961</v>
      </c>
      <c r="E5093" s="99">
        <v>2008.709961</v>
      </c>
      <c r="F5093" s="99">
        <v>2008.709961</v>
      </c>
      <c r="G5093" s="99">
        <v>0</v>
      </c>
    </row>
    <row r="5094" spans="1:7" x14ac:dyDescent="0.2">
      <c r="A5094" s="100">
        <v>39518</v>
      </c>
      <c r="B5094" s="99">
        <v>2083.360107</v>
      </c>
      <c r="C5094" s="99">
        <v>2083.360107</v>
      </c>
      <c r="D5094" s="99">
        <v>2083.360107</v>
      </c>
      <c r="E5094" s="99">
        <v>2083.360107</v>
      </c>
      <c r="F5094" s="99">
        <v>2083.360107</v>
      </c>
      <c r="G5094" s="99">
        <v>0</v>
      </c>
    </row>
    <row r="5095" spans="1:7" x14ac:dyDescent="0.2">
      <c r="A5095" s="100">
        <v>39519</v>
      </c>
      <c r="B5095" s="99">
        <v>2065.209961</v>
      </c>
      <c r="C5095" s="99">
        <v>2065.209961</v>
      </c>
      <c r="D5095" s="99">
        <v>2065.209961</v>
      </c>
      <c r="E5095" s="99">
        <v>2065.209961</v>
      </c>
      <c r="F5095" s="99">
        <v>2065.209961</v>
      </c>
      <c r="G5095" s="99">
        <v>0</v>
      </c>
    </row>
    <row r="5096" spans="1:7" x14ac:dyDescent="0.2">
      <c r="A5096" s="100">
        <v>39520</v>
      </c>
      <c r="B5096" s="99">
        <v>2075.8798830000001</v>
      </c>
      <c r="C5096" s="99">
        <v>2075.8798830000001</v>
      </c>
      <c r="D5096" s="99">
        <v>2075.8798830000001</v>
      </c>
      <c r="E5096" s="99">
        <v>2075.8798830000001</v>
      </c>
      <c r="F5096" s="99">
        <v>2075.8798830000001</v>
      </c>
      <c r="G5096" s="99">
        <v>0</v>
      </c>
    </row>
    <row r="5097" spans="1:7" x14ac:dyDescent="0.2">
      <c r="A5097" s="100">
        <v>39521</v>
      </c>
      <c r="B5097" s="99">
        <v>2032.790039</v>
      </c>
      <c r="C5097" s="99">
        <v>2032.790039</v>
      </c>
      <c r="D5097" s="99">
        <v>2032.790039</v>
      </c>
      <c r="E5097" s="99">
        <v>2032.790039</v>
      </c>
      <c r="F5097" s="99">
        <v>2032.790039</v>
      </c>
      <c r="G5097" s="99">
        <v>0</v>
      </c>
    </row>
    <row r="5098" spans="1:7" x14ac:dyDescent="0.2">
      <c r="A5098" s="100">
        <v>39524</v>
      </c>
      <c r="B5098" s="99">
        <v>2014.880005</v>
      </c>
      <c r="C5098" s="99">
        <v>2014.880005</v>
      </c>
      <c r="D5098" s="99">
        <v>2014.880005</v>
      </c>
      <c r="E5098" s="99">
        <v>2014.880005</v>
      </c>
      <c r="F5098" s="99">
        <v>2014.880005</v>
      </c>
      <c r="G5098" s="99">
        <v>0</v>
      </c>
    </row>
    <row r="5099" spans="1:7" x14ac:dyDescent="0.2">
      <c r="A5099" s="100">
        <v>39525</v>
      </c>
      <c r="B5099" s="99">
        <v>2100.3798830000001</v>
      </c>
      <c r="C5099" s="99">
        <v>2100.3798830000001</v>
      </c>
      <c r="D5099" s="99">
        <v>2100.3798830000001</v>
      </c>
      <c r="E5099" s="99">
        <v>2100.3798830000001</v>
      </c>
      <c r="F5099" s="99">
        <v>2100.3798830000001</v>
      </c>
      <c r="G5099" s="99">
        <v>0</v>
      </c>
    </row>
    <row r="5100" spans="1:7" x14ac:dyDescent="0.2">
      <c r="A5100" s="100">
        <v>39526</v>
      </c>
      <c r="B5100" s="99">
        <v>2049.3999020000001</v>
      </c>
      <c r="C5100" s="99">
        <v>2049.3999020000001</v>
      </c>
      <c r="D5100" s="99">
        <v>2049.3999020000001</v>
      </c>
      <c r="E5100" s="99">
        <v>2049.3999020000001</v>
      </c>
      <c r="F5100" s="99">
        <v>2049.3999020000001</v>
      </c>
      <c r="G5100" s="99">
        <v>0</v>
      </c>
    </row>
    <row r="5101" spans="1:7" x14ac:dyDescent="0.2">
      <c r="A5101" s="100">
        <v>39527</v>
      </c>
      <c r="B5101" s="99">
        <v>2098.459961</v>
      </c>
      <c r="C5101" s="99">
        <v>2098.459961</v>
      </c>
      <c r="D5101" s="99">
        <v>2098.459961</v>
      </c>
      <c r="E5101" s="99">
        <v>2098.459961</v>
      </c>
      <c r="F5101" s="99">
        <v>2098.459961</v>
      </c>
      <c r="G5101" s="99">
        <v>0</v>
      </c>
    </row>
    <row r="5102" spans="1:7" x14ac:dyDescent="0.2">
      <c r="A5102" s="100">
        <v>39531</v>
      </c>
      <c r="B5102" s="99">
        <v>2130.6201169999999</v>
      </c>
      <c r="C5102" s="99">
        <v>2130.6201169999999</v>
      </c>
      <c r="D5102" s="99">
        <v>2130.6201169999999</v>
      </c>
      <c r="E5102" s="99">
        <v>2130.6201169999999</v>
      </c>
      <c r="F5102" s="99">
        <v>2130.6201169999999</v>
      </c>
      <c r="G5102" s="99">
        <v>0</v>
      </c>
    </row>
    <row r="5103" spans="1:7" x14ac:dyDescent="0.2">
      <c r="A5103" s="100">
        <v>39532</v>
      </c>
      <c r="B5103" s="99">
        <v>2135.540039</v>
      </c>
      <c r="C5103" s="99">
        <v>2135.540039</v>
      </c>
      <c r="D5103" s="99">
        <v>2135.540039</v>
      </c>
      <c r="E5103" s="99">
        <v>2135.540039</v>
      </c>
      <c r="F5103" s="99">
        <v>2135.540039</v>
      </c>
      <c r="G5103" s="99">
        <v>0</v>
      </c>
    </row>
    <row r="5104" spans="1:7" x14ac:dyDescent="0.2">
      <c r="A5104" s="100">
        <v>39533</v>
      </c>
      <c r="B5104" s="99">
        <v>2116.929932</v>
      </c>
      <c r="C5104" s="99">
        <v>2116.929932</v>
      </c>
      <c r="D5104" s="99">
        <v>2116.929932</v>
      </c>
      <c r="E5104" s="99">
        <v>2116.929932</v>
      </c>
      <c r="F5104" s="99">
        <v>2116.929932</v>
      </c>
      <c r="G5104" s="99">
        <v>0</v>
      </c>
    </row>
    <row r="5105" spans="1:7" x14ac:dyDescent="0.2">
      <c r="A5105" s="100">
        <v>39534</v>
      </c>
      <c r="B5105" s="99">
        <v>2093.110107</v>
      </c>
      <c r="C5105" s="99">
        <v>2093.110107</v>
      </c>
      <c r="D5105" s="99">
        <v>2093.110107</v>
      </c>
      <c r="E5105" s="99">
        <v>2093.110107</v>
      </c>
      <c r="F5105" s="99">
        <v>2093.110107</v>
      </c>
      <c r="G5105" s="99">
        <v>0</v>
      </c>
    </row>
    <row r="5106" spans="1:7" x14ac:dyDescent="0.2">
      <c r="A5106" s="100">
        <v>39535</v>
      </c>
      <c r="B5106" s="99">
        <v>2076.5600589999999</v>
      </c>
      <c r="C5106" s="99">
        <v>2076.5600589999999</v>
      </c>
      <c r="D5106" s="99">
        <v>2076.5600589999999</v>
      </c>
      <c r="E5106" s="99">
        <v>2076.5600589999999</v>
      </c>
      <c r="F5106" s="99">
        <v>2076.5600589999999</v>
      </c>
      <c r="G5106" s="99">
        <v>0</v>
      </c>
    </row>
    <row r="5107" spans="1:7" x14ac:dyDescent="0.2">
      <c r="A5107" s="100">
        <v>39538</v>
      </c>
      <c r="B5107" s="99">
        <v>2088.419922</v>
      </c>
      <c r="C5107" s="99">
        <v>2088.419922</v>
      </c>
      <c r="D5107" s="99">
        <v>2088.419922</v>
      </c>
      <c r="E5107" s="99">
        <v>2088.419922</v>
      </c>
      <c r="F5107" s="99">
        <v>2088.419922</v>
      </c>
      <c r="G5107" s="99">
        <v>0</v>
      </c>
    </row>
    <row r="5108" spans="1:7" x14ac:dyDescent="0.2">
      <c r="A5108" s="100">
        <v>39539</v>
      </c>
      <c r="B5108" s="99">
        <v>2163.3798830000001</v>
      </c>
      <c r="C5108" s="99">
        <v>2163.3798830000001</v>
      </c>
      <c r="D5108" s="99">
        <v>2163.3798830000001</v>
      </c>
      <c r="E5108" s="99">
        <v>2163.3798830000001</v>
      </c>
      <c r="F5108" s="99">
        <v>2163.3798830000001</v>
      </c>
      <c r="G5108" s="99">
        <v>0</v>
      </c>
    </row>
    <row r="5109" spans="1:7" x14ac:dyDescent="0.2">
      <c r="A5109" s="100">
        <v>39540</v>
      </c>
      <c r="B5109" s="99">
        <v>2159.6298830000001</v>
      </c>
      <c r="C5109" s="99">
        <v>2159.6298830000001</v>
      </c>
      <c r="D5109" s="99">
        <v>2159.6298830000001</v>
      </c>
      <c r="E5109" s="99">
        <v>2159.6298830000001</v>
      </c>
      <c r="F5109" s="99">
        <v>2159.6298830000001</v>
      </c>
      <c r="G5109" s="99">
        <v>0</v>
      </c>
    </row>
    <row r="5110" spans="1:7" x14ac:dyDescent="0.2">
      <c r="A5110" s="100">
        <v>39541</v>
      </c>
      <c r="B5110" s="99">
        <v>2162.459961</v>
      </c>
      <c r="C5110" s="99">
        <v>2162.459961</v>
      </c>
      <c r="D5110" s="99">
        <v>2162.459961</v>
      </c>
      <c r="E5110" s="99">
        <v>2162.459961</v>
      </c>
      <c r="F5110" s="99">
        <v>2162.459961</v>
      </c>
      <c r="G5110" s="99">
        <v>0</v>
      </c>
    </row>
    <row r="5111" spans="1:7" x14ac:dyDescent="0.2">
      <c r="A5111" s="100">
        <v>39542</v>
      </c>
      <c r="B5111" s="99">
        <v>2164.209961</v>
      </c>
      <c r="C5111" s="99">
        <v>2164.209961</v>
      </c>
      <c r="D5111" s="99">
        <v>2164.209961</v>
      </c>
      <c r="E5111" s="99">
        <v>2164.209961</v>
      </c>
      <c r="F5111" s="99">
        <v>2164.209961</v>
      </c>
      <c r="G5111" s="99">
        <v>0</v>
      </c>
    </row>
    <row r="5112" spans="1:7" x14ac:dyDescent="0.2">
      <c r="A5112" s="100">
        <v>39545</v>
      </c>
      <c r="B5112" s="99">
        <v>2167.610107</v>
      </c>
      <c r="C5112" s="99">
        <v>2167.610107</v>
      </c>
      <c r="D5112" s="99">
        <v>2167.610107</v>
      </c>
      <c r="E5112" s="99">
        <v>2167.610107</v>
      </c>
      <c r="F5112" s="99">
        <v>2167.610107</v>
      </c>
      <c r="G5112" s="99">
        <v>0</v>
      </c>
    </row>
    <row r="5113" spans="1:7" x14ac:dyDescent="0.2">
      <c r="A5113" s="100">
        <v>39546</v>
      </c>
      <c r="B5113" s="99">
        <v>2157.280029</v>
      </c>
      <c r="C5113" s="99">
        <v>2157.280029</v>
      </c>
      <c r="D5113" s="99">
        <v>2157.280029</v>
      </c>
      <c r="E5113" s="99">
        <v>2157.280029</v>
      </c>
      <c r="F5113" s="99">
        <v>2157.280029</v>
      </c>
      <c r="G5113" s="99">
        <v>0</v>
      </c>
    </row>
    <row r="5114" spans="1:7" x14ac:dyDescent="0.2">
      <c r="A5114" s="100">
        <v>39547</v>
      </c>
      <c r="B5114" s="99">
        <v>2139.98999</v>
      </c>
      <c r="C5114" s="99">
        <v>2139.98999</v>
      </c>
      <c r="D5114" s="99">
        <v>2139.98999</v>
      </c>
      <c r="E5114" s="99">
        <v>2139.98999</v>
      </c>
      <c r="F5114" s="99">
        <v>2139.98999</v>
      </c>
      <c r="G5114" s="99">
        <v>0</v>
      </c>
    </row>
    <row r="5115" spans="1:7" x14ac:dyDescent="0.2">
      <c r="A5115" s="100">
        <v>39548</v>
      </c>
      <c r="B5115" s="99">
        <v>2149.669922</v>
      </c>
      <c r="C5115" s="99">
        <v>2149.669922</v>
      </c>
      <c r="D5115" s="99">
        <v>2149.669922</v>
      </c>
      <c r="E5115" s="99">
        <v>2149.669922</v>
      </c>
      <c r="F5115" s="99">
        <v>2149.669922</v>
      </c>
      <c r="G5115" s="99">
        <v>0</v>
      </c>
    </row>
    <row r="5116" spans="1:7" x14ac:dyDescent="0.2">
      <c r="A5116" s="100">
        <v>39549</v>
      </c>
      <c r="B5116" s="99">
        <v>2106.01001</v>
      </c>
      <c r="C5116" s="99">
        <v>2106.01001</v>
      </c>
      <c r="D5116" s="99">
        <v>2106.01001</v>
      </c>
      <c r="E5116" s="99">
        <v>2106.01001</v>
      </c>
      <c r="F5116" s="99">
        <v>2106.01001</v>
      </c>
      <c r="G5116" s="99">
        <v>0</v>
      </c>
    </row>
    <row r="5117" spans="1:7" x14ac:dyDescent="0.2">
      <c r="A5117" s="100">
        <v>39552</v>
      </c>
      <c r="B5117" s="99">
        <v>2098.919922</v>
      </c>
      <c r="C5117" s="99">
        <v>2098.919922</v>
      </c>
      <c r="D5117" s="99">
        <v>2098.919922</v>
      </c>
      <c r="E5117" s="99">
        <v>2098.919922</v>
      </c>
      <c r="F5117" s="99">
        <v>2098.919922</v>
      </c>
      <c r="G5117" s="99">
        <v>0</v>
      </c>
    </row>
    <row r="5118" spans="1:7" x14ac:dyDescent="0.2">
      <c r="A5118" s="100">
        <v>39553</v>
      </c>
      <c r="B5118" s="99">
        <v>2108.5900879999999</v>
      </c>
      <c r="C5118" s="99">
        <v>2108.5900879999999</v>
      </c>
      <c r="D5118" s="99">
        <v>2108.5900879999999</v>
      </c>
      <c r="E5118" s="99">
        <v>2108.5900879999999</v>
      </c>
      <c r="F5118" s="99">
        <v>2108.5900879999999</v>
      </c>
      <c r="G5118" s="99">
        <v>0</v>
      </c>
    </row>
    <row r="5119" spans="1:7" x14ac:dyDescent="0.2">
      <c r="A5119" s="100">
        <v>39554</v>
      </c>
      <c r="B5119" s="99">
        <v>2156.669922</v>
      </c>
      <c r="C5119" s="99">
        <v>2156.669922</v>
      </c>
      <c r="D5119" s="99">
        <v>2156.669922</v>
      </c>
      <c r="E5119" s="99">
        <v>2156.669922</v>
      </c>
      <c r="F5119" s="99">
        <v>2156.669922</v>
      </c>
      <c r="G5119" s="99">
        <v>0</v>
      </c>
    </row>
    <row r="5120" spans="1:7" x14ac:dyDescent="0.2">
      <c r="A5120" s="100">
        <v>39555</v>
      </c>
      <c r="B5120" s="99">
        <v>2158.080078</v>
      </c>
      <c r="C5120" s="99">
        <v>2158.080078</v>
      </c>
      <c r="D5120" s="99">
        <v>2158.080078</v>
      </c>
      <c r="E5120" s="99">
        <v>2158.080078</v>
      </c>
      <c r="F5120" s="99">
        <v>2158.080078</v>
      </c>
      <c r="G5120" s="99">
        <v>0</v>
      </c>
    </row>
    <row r="5121" spans="1:7" x14ac:dyDescent="0.2">
      <c r="A5121" s="100">
        <v>39556</v>
      </c>
      <c r="B5121" s="99">
        <v>2197.23999</v>
      </c>
      <c r="C5121" s="99">
        <v>2197.23999</v>
      </c>
      <c r="D5121" s="99">
        <v>2197.23999</v>
      </c>
      <c r="E5121" s="99">
        <v>2197.23999</v>
      </c>
      <c r="F5121" s="99">
        <v>2197.23999</v>
      </c>
      <c r="G5121" s="99">
        <v>0</v>
      </c>
    </row>
    <row r="5122" spans="1:7" x14ac:dyDescent="0.2">
      <c r="A5122" s="100">
        <v>39559</v>
      </c>
      <c r="B5122" s="99">
        <v>2193.8701169999999</v>
      </c>
      <c r="C5122" s="99">
        <v>2193.8701169999999</v>
      </c>
      <c r="D5122" s="99">
        <v>2193.8701169999999</v>
      </c>
      <c r="E5122" s="99">
        <v>2193.8701169999999</v>
      </c>
      <c r="F5122" s="99">
        <v>2193.8701169999999</v>
      </c>
      <c r="G5122" s="99">
        <v>0</v>
      </c>
    </row>
    <row r="5123" spans="1:7" x14ac:dyDescent="0.2">
      <c r="A5123" s="100">
        <v>39560</v>
      </c>
      <c r="B5123" s="99">
        <v>2174.5900879999999</v>
      </c>
      <c r="C5123" s="99">
        <v>2174.5900879999999</v>
      </c>
      <c r="D5123" s="99">
        <v>2174.5900879999999</v>
      </c>
      <c r="E5123" s="99">
        <v>2174.5900879999999</v>
      </c>
      <c r="F5123" s="99">
        <v>2174.5900879999999</v>
      </c>
      <c r="G5123" s="99">
        <v>0</v>
      </c>
    </row>
    <row r="5124" spans="1:7" x14ac:dyDescent="0.2">
      <c r="A5124" s="100">
        <v>39561</v>
      </c>
      <c r="B5124" s="99">
        <v>2180.9099120000001</v>
      </c>
      <c r="C5124" s="99">
        <v>2180.9099120000001</v>
      </c>
      <c r="D5124" s="99">
        <v>2180.9099120000001</v>
      </c>
      <c r="E5124" s="99">
        <v>2180.9099120000001</v>
      </c>
      <c r="F5124" s="99">
        <v>2180.9099120000001</v>
      </c>
      <c r="G5124" s="99">
        <v>0</v>
      </c>
    </row>
    <row r="5125" spans="1:7" x14ac:dyDescent="0.2">
      <c r="A5125" s="100">
        <v>39562</v>
      </c>
      <c r="B5125" s="99">
        <v>2194.959961</v>
      </c>
      <c r="C5125" s="99">
        <v>2194.959961</v>
      </c>
      <c r="D5125" s="99">
        <v>2194.959961</v>
      </c>
      <c r="E5125" s="99">
        <v>2194.959961</v>
      </c>
      <c r="F5125" s="99">
        <v>2194.959961</v>
      </c>
      <c r="G5125" s="99">
        <v>0</v>
      </c>
    </row>
    <row r="5126" spans="1:7" x14ac:dyDescent="0.2">
      <c r="A5126" s="100">
        <v>39563</v>
      </c>
      <c r="B5126" s="99">
        <v>2209.25</v>
      </c>
      <c r="C5126" s="99">
        <v>2209.25</v>
      </c>
      <c r="D5126" s="99">
        <v>2209.25</v>
      </c>
      <c r="E5126" s="99">
        <v>2209.25</v>
      </c>
      <c r="F5126" s="99">
        <v>2209.25</v>
      </c>
      <c r="G5126" s="99">
        <v>0</v>
      </c>
    </row>
    <row r="5127" spans="1:7" x14ac:dyDescent="0.2">
      <c r="A5127" s="100">
        <v>39566</v>
      </c>
      <c r="B5127" s="99">
        <v>2207.0200199999999</v>
      </c>
      <c r="C5127" s="99">
        <v>2207.0200199999999</v>
      </c>
      <c r="D5127" s="99">
        <v>2207.0200199999999</v>
      </c>
      <c r="E5127" s="99">
        <v>2207.0200199999999</v>
      </c>
      <c r="F5127" s="99">
        <v>2207.0200199999999</v>
      </c>
      <c r="G5127" s="99">
        <v>0</v>
      </c>
    </row>
    <row r="5128" spans="1:7" x14ac:dyDescent="0.2">
      <c r="A5128" s="100">
        <v>39567</v>
      </c>
      <c r="B5128" s="99">
        <v>2198.5</v>
      </c>
      <c r="C5128" s="99">
        <v>2198.5</v>
      </c>
      <c r="D5128" s="99">
        <v>2198.5</v>
      </c>
      <c r="E5128" s="99">
        <v>2198.5</v>
      </c>
      <c r="F5128" s="99">
        <v>2198.5</v>
      </c>
      <c r="G5128" s="99">
        <v>0</v>
      </c>
    </row>
    <row r="5129" spans="1:7" x14ac:dyDescent="0.2">
      <c r="A5129" s="100">
        <v>39568</v>
      </c>
      <c r="B5129" s="99">
        <v>2190.1298830000001</v>
      </c>
      <c r="C5129" s="99">
        <v>2190.1298830000001</v>
      </c>
      <c r="D5129" s="99">
        <v>2190.1298830000001</v>
      </c>
      <c r="E5129" s="99">
        <v>2190.1298830000001</v>
      </c>
      <c r="F5129" s="99">
        <v>2190.1298830000001</v>
      </c>
      <c r="G5129" s="99">
        <v>0</v>
      </c>
    </row>
    <row r="5130" spans="1:7" x14ac:dyDescent="0.2">
      <c r="A5130" s="100">
        <v>39569</v>
      </c>
      <c r="B5130" s="99">
        <v>2228.0900879999999</v>
      </c>
      <c r="C5130" s="99">
        <v>2228.0900879999999</v>
      </c>
      <c r="D5130" s="99">
        <v>2228.0900879999999</v>
      </c>
      <c r="E5130" s="99">
        <v>2228.0900879999999</v>
      </c>
      <c r="F5130" s="99">
        <v>2228.0900879999999</v>
      </c>
      <c r="G5130" s="99">
        <v>0</v>
      </c>
    </row>
    <row r="5131" spans="1:7" x14ac:dyDescent="0.2">
      <c r="A5131" s="100">
        <v>39570</v>
      </c>
      <c r="B5131" s="99">
        <v>2235.3000489999999</v>
      </c>
      <c r="C5131" s="99">
        <v>2235.3000489999999</v>
      </c>
      <c r="D5131" s="99">
        <v>2235.3000489999999</v>
      </c>
      <c r="E5131" s="99">
        <v>2235.3000489999999</v>
      </c>
      <c r="F5131" s="99">
        <v>2235.3000489999999</v>
      </c>
      <c r="G5131" s="99">
        <v>0</v>
      </c>
    </row>
    <row r="5132" spans="1:7" x14ac:dyDescent="0.2">
      <c r="A5132" s="100">
        <v>39573</v>
      </c>
      <c r="B5132" s="99">
        <v>2225.3701169999999</v>
      </c>
      <c r="C5132" s="99">
        <v>2225.3701169999999</v>
      </c>
      <c r="D5132" s="99">
        <v>2225.3701169999999</v>
      </c>
      <c r="E5132" s="99">
        <v>2225.3701169999999</v>
      </c>
      <c r="F5132" s="99">
        <v>2225.3701169999999</v>
      </c>
      <c r="G5132" s="99">
        <v>0</v>
      </c>
    </row>
    <row r="5133" spans="1:7" x14ac:dyDescent="0.2">
      <c r="A5133" s="100">
        <v>39574</v>
      </c>
      <c r="B5133" s="99">
        <v>2242.469971</v>
      </c>
      <c r="C5133" s="99">
        <v>2242.469971</v>
      </c>
      <c r="D5133" s="99">
        <v>2242.469971</v>
      </c>
      <c r="E5133" s="99">
        <v>2242.469971</v>
      </c>
      <c r="F5133" s="99">
        <v>2242.469971</v>
      </c>
      <c r="G5133" s="99">
        <v>0</v>
      </c>
    </row>
    <row r="5134" spans="1:7" x14ac:dyDescent="0.2">
      <c r="A5134" s="100">
        <v>39575</v>
      </c>
      <c r="B5134" s="99">
        <v>2202.7700199999999</v>
      </c>
      <c r="C5134" s="99">
        <v>2202.7700199999999</v>
      </c>
      <c r="D5134" s="99">
        <v>2202.7700199999999</v>
      </c>
      <c r="E5134" s="99">
        <v>2202.7700199999999</v>
      </c>
      <c r="F5134" s="99">
        <v>2202.7700199999999</v>
      </c>
      <c r="G5134" s="99">
        <v>0</v>
      </c>
    </row>
    <row r="5135" spans="1:7" x14ac:dyDescent="0.2">
      <c r="A5135" s="100">
        <v>39576</v>
      </c>
      <c r="B5135" s="99">
        <v>2210.9499510000001</v>
      </c>
      <c r="C5135" s="99">
        <v>2210.9499510000001</v>
      </c>
      <c r="D5135" s="99">
        <v>2210.9499510000001</v>
      </c>
      <c r="E5135" s="99">
        <v>2210.9499510000001</v>
      </c>
      <c r="F5135" s="99">
        <v>2210.9499510000001</v>
      </c>
      <c r="G5135" s="99">
        <v>0</v>
      </c>
    </row>
    <row r="5136" spans="1:7" x14ac:dyDescent="0.2">
      <c r="A5136" s="100">
        <v>39577</v>
      </c>
      <c r="B5136" s="99">
        <v>2196.540039</v>
      </c>
      <c r="C5136" s="99">
        <v>2196.540039</v>
      </c>
      <c r="D5136" s="99">
        <v>2196.540039</v>
      </c>
      <c r="E5136" s="99">
        <v>2196.540039</v>
      </c>
      <c r="F5136" s="99">
        <v>2196.540039</v>
      </c>
      <c r="G5136" s="99">
        <v>0</v>
      </c>
    </row>
    <row r="5137" spans="1:7" x14ac:dyDescent="0.2">
      <c r="A5137" s="100">
        <v>39580</v>
      </c>
      <c r="B5137" s="99">
        <v>2220.8100589999999</v>
      </c>
      <c r="C5137" s="99">
        <v>2220.8100589999999</v>
      </c>
      <c r="D5137" s="99">
        <v>2220.8100589999999</v>
      </c>
      <c r="E5137" s="99">
        <v>2220.8100589999999</v>
      </c>
      <c r="F5137" s="99">
        <v>2220.8100589999999</v>
      </c>
      <c r="G5137" s="99">
        <v>0</v>
      </c>
    </row>
    <row r="5138" spans="1:7" x14ac:dyDescent="0.2">
      <c r="A5138" s="100">
        <v>39581</v>
      </c>
      <c r="B5138" s="99">
        <v>2220.459961</v>
      </c>
      <c r="C5138" s="99">
        <v>2220.459961</v>
      </c>
      <c r="D5138" s="99">
        <v>2220.459961</v>
      </c>
      <c r="E5138" s="99">
        <v>2220.459961</v>
      </c>
      <c r="F5138" s="99">
        <v>2220.459961</v>
      </c>
      <c r="G5138" s="99">
        <v>0</v>
      </c>
    </row>
    <row r="5139" spans="1:7" x14ac:dyDescent="0.2">
      <c r="A5139" s="100">
        <v>39582</v>
      </c>
      <c r="B5139" s="99">
        <v>2229.73999</v>
      </c>
      <c r="C5139" s="99">
        <v>2229.73999</v>
      </c>
      <c r="D5139" s="99">
        <v>2229.73999</v>
      </c>
      <c r="E5139" s="99">
        <v>2229.73999</v>
      </c>
      <c r="F5139" s="99">
        <v>2229.73999</v>
      </c>
      <c r="G5139" s="99">
        <v>0</v>
      </c>
    </row>
    <row r="5140" spans="1:7" x14ac:dyDescent="0.2">
      <c r="A5140" s="100">
        <v>39583</v>
      </c>
      <c r="B5140" s="99">
        <v>2253.76001</v>
      </c>
      <c r="C5140" s="99">
        <v>2253.76001</v>
      </c>
      <c r="D5140" s="99">
        <v>2253.76001</v>
      </c>
      <c r="E5140" s="99">
        <v>2253.76001</v>
      </c>
      <c r="F5140" s="99">
        <v>2253.76001</v>
      </c>
      <c r="G5140" s="99">
        <v>0</v>
      </c>
    </row>
    <row r="5141" spans="1:7" x14ac:dyDescent="0.2">
      <c r="A5141" s="100">
        <v>39584</v>
      </c>
      <c r="B5141" s="99">
        <v>2256.639893</v>
      </c>
      <c r="C5141" s="99">
        <v>2256.639893</v>
      </c>
      <c r="D5141" s="99">
        <v>2256.639893</v>
      </c>
      <c r="E5141" s="99">
        <v>2256.639893</v>
      </c>
      <c r="F5141" s="99">
        <v>2256.639893</v>
      </c>
      <c r="G5141" s="99">
        <v>0</v>
      </c>
    </row>
    <row r="5142" spans="1:7" x14ac:dyDescent="0.2">
      <c r="A5142" s="100">
        <v>39587</v>
      </c>
      <c r="B5142" s="99">
        <v>2258.73999</v>
      </c>
      <c r="C5142" s="99">
        <v>2258.73999</v>
      </c>
      <c r="D5142" s="99">
        <v>2258.73999</v>
      </c>
      <c r="E5142" s="99">
        <v>2258.73999</v>
      </c>
      <c r="F5142" s="99">
        <v>2258.73999</v>
      </c>
      <c r="G5142" s="99">
        <v>0</v>
      </c>
    </row>
    <row r="5143" spans="1:7" x14ac:dyDescent="0.2">
      <c r="A5143" s="100">
        <v>39588</v>
      </c>
      <c r="B5143" s="99">
        <v>2237.790039</v>
      </c>
      <c r="C5143" s="99">
        <v>2237.790039</v>
      </c>
      <c r="D5143" s="99">
        <v>2237.790039</v>
      </c>
      <c r="E5143" s="99">
        <v>2237.790039</v>
      </c>
      <c r="F5143" s="99">
        <v>2237.790039</v>
      </c>
      <c r="G5143" s="99">
        <v>0</v>
      </c>
    </row>
    <row r="5144" spans="1:7" x14ac:dyDescent="0.2">
      <c r="A5144" s="100">
        <v>39589</v>
      </c>
      <c r="B5144" s="99">
        <v>2202.0200199999999</v>
      </c>
      <c r="C5144" s="99">
        <v>2202.0200199999999</v>
      </c>
      <c r="D5144" s="99">
        <v>2202.0200199999999</v>
      </c>
      <c r="E5144" s="99">
        <v>2202.0200199999999</v>
      </c>
      <c r="F5144" s="99">
        <v>2202.0200199999999</v>
      </c>
      <c r="G5144" s="99">
        <v>0</v>
      </c>
    </row>
    <row r="5145" spans="1:7" x14ac:dyDescent="0.2">
      <c r="A5145" s="100">
        <v>39590</v>
      </c>
      <c r="B5145" s="99">
        <v>2208.1999510000001</v>
      </c>
      <c r="C5145" s="99">
        <v>2208.1999510000001</v>
      </c>
      <c r="D5145" s="99">
        <v>2208.1999510000001</v>
      </c>
      <c r="E5145" s="99">
        <v>2208.1999510000001</v>
      </c>
      <c r="F5145" s="99">
        <v>2208.1999510000001</v>
      </c>
      <c r="G5145" s="99">
        <v>0</v>
      </c>
    </row>
    <row r="5146" spans="1:7" x14ac:dyDescent="0.2">
      <c r="A5146" s="100">
        <v>39591</v>
      </c>
      <c r="B5146" s="99">
        <v>2179.0500489999999</v>
      </c>
      <c r="C5146" s="99">
        <v>2179.0500489999999</v>
      </c>
      <c r="D5146" s="99">
        <v>2179.0500489999999</v>
      </c>
      <c r="E5146" s="99">
        <v>2179.0500489999999</v>
      </c>
      <c r="F5146" s="99">
        <v>2179.0500489999999</v>
      </c>
      <c r="G5146" s="99">
        <v>0</v>
      </c>
    </row>
    <row r="5147" spans="1:7" x14ac:dyDescent="0.2">
      <c r="A5147" s="100">
        <v>39595</v>
      </c>
      <c r="B5147" s="99">
        <v>2193.9799800000001</v>
      </c>
      <c r="C5147" s="99">
        <v>2193.9799800000001</v>
      </c>
      <c r="D5147" s="99">
        <v>2193.9799800000001</v>
      </c>
      <c r="E5147" s="99">
        <v>2193.9799800000001</v>
      </c>
      <c r="F5147" s="99">
        <v>2193.9799800000001</v>
      </c>
      <c r="G5147" s="99">
        <v>0</v>
      </c>
    </row>
    <row r="5148" spans="1:7" x14ac:dyDescent="0.2">
      <c r="A5148" s="100">
        <v>39596</v>
      </c>
      <c r="B5148" s="99">
        <v>2203.1000979999999</v>
      </c>
      <c r="C5148" s="99">
        <v>2203.1000979999999</v>
      </c>
      <c r="D5148" s="99">
        <v>2203.1000979999999</v>
      </c>
      <c r="E5148" s="99">
        <v>2203.1000979999999</v>
      </c>
      <c r="F5148" s="99">
        <v>2203.1000979999999</v>
      </c>
      <c r="G5148" s="99">
        <v>0</v>
      </c>
    </row>
    <row r="5149" spans="1:7" x14ac:dyDescent="0.2">
      <c r="A5149" s="100">
        <v>39597</v>
      </c>
      <c r="B5149" s="99">
        <v>2215.1201169999999</v>
      </c>
      <c r="C5149" s="99">
        <v>2215.1201169999999</v>
      </c>
      <c r="D5149" s="99">
        <v>2215.1201169999999</v>
      </c>
      <c r="E5149" s="99">
        <v>2215.1201169999999</v>
      </c>
      <c r="F5149" s="99">
        <v>2215.1201169999999</v>
      </c>
      <c r="G5149" s="99">
        <v>0</v>
      </c>
    </row>
    <row r="5150" spans="1:7" x14ac:dyDescent="0.2">
      <c r="A5150" s="100">
        <v>39598</v>
      </c>
      <c r="B5150" s="99">
        <v>2218.5</v>
      </c>
      <c r="C5150" s="99">
        <v>2218.5</v>
      </c>
      <c r="D5150" s="99">
        <v>2218.5</v>
      </c>
      <c r="E5150" s="99">
        <v>2218.5</v>
      </c>
      <c r="F5150" s="99">
        <v>2218.5</v>
      </c>
      <c r="G5150" s="99">
        <v>0</v>
      </c>
    </row>
    <row r="5151" spans="1:7" x14ac:dyDescent="0.2">
      <c r="A5151" s="100">
        <v>39601</v>
      </c>
      <c r="B5151" s="99">
        <v>2195.2700199999999</v>
      </c>
      <c r="C5151" s="99">
        <v>2195.2700199999999</v>
      </c>
      <c r="D5151" s="99">
        <v>2195.2700199999999</v>
      </c>
      <c r="E5151" s="99">
        <v>2195.2700199999999</v>
      </c>
      <c r="F5151" s="99">
        <v>2195.2700199999999</v>
      </c>
      <c r="G5151" s="99">
        <v>0</v>
      </c>
    </row>
    <row r="5152" spans="1:7" x14ac:dyDescent="0.2">
      <c r="A5152" s="100">
        <v>39602</v>
      </c>
      <c r="B5152" s="99">
        <v>2182.6499020000001</v>
      </c>
      <c r="C5152" s="99">
        <v>2182.6499020000001</v>
      </c>
      <c r="D5152" s="99">
        <v>2182.6499020000001</v>
      </c>
      <c r="E5152" s="99">
        <v>2182.6499020000001</v>
      </c>
      <c r="F5152" s="99">
        <v>2182.6499020000001</v>
      </c>
      <c r="G5152" s="99">
        <v>0</v>
      </c>
    </row>
    <row r="5153" spans="1:7" x14ac:dyDescent="0.2">
      <c r="A5153" s="100">
        <v>39603</v>
      </c>
      <c r="B5153" s="99">
        <v>2183.01001</v>
      </c>
      <c r="C5153" s="99">
        <v>2183.01001</v>
      </c>
      <c r="D5153" s="99">
        <v>2183.01001</v>
      </c>
      <c r="E5153" s="99">
        <v>2183.01001</v>
      </c>
      <c r="F5153" s="99">
        <v>2183.01001</v>
      </c>
      <c r="G5153" s="99">
        <v>0</v>
      </c>
    </row>
    <row r="5154" spans="1:7" x14ac:dyDescent="0.2">
      <c r="A5154" s="100">
        <v>39604</v>
      </c>
      <c r="B5154" s="99">
        <v>2225.73999</v>
      </c>
      <c r="C5154" s="99">
        <v>2225.73999</v>
      </c>
      <c r="D5154" s="99">
        <v>2225.73999</v>
      </c>
      <c r="E5154" s="99">
        <v>2225.73999</v>
      </c>
      <c r="F5154" s="99">
        <v>2225.73999</v>
      </c>
      <c r="G5154" s="99">
        <v>0</v>
      </c>
    </row>
    <row r="5155" spans="1:7" x14ac:dyDescent="0.2">
      <c r="A5155" s="100">
        <v>39605</v>
      </c>
      <c r="B5155" s="99">
        <v>2157.23999</v>
      </c>
      <c r="C5155" s="99">
        <v>2157.23999</v>
      </c>
      <c r="D5155" s="99">
        <v>2157.23999</v>
      </c>
      <c r="E5155" s="99">
        <v>2157.23999</v>
      </c>
      <c r="F5155" s="99">
        <v>2157.23999</v>
      </c>
      <c r="G5155" s="99">
        <v>0</v>
      </c>
    </row>
    <row r="5156" spans="1:7" x14ac:dyDescent="0.2">
      <c r="A5156" s="100">
        <v>39608</v>
      </c>
      <c r="B5156" s="99">
        <v>2159.030029</v>
      </c>
      <c r="C5156" s="99">
        <v>2159.030029</v>
      </c>
      <c r="D5156" s="99">
        <v>2159.030029</v>
      </c>
      <c r="E5156" s="99">
        <v>2159.030029</v>
      </c>
      <c r="F5156" s="99">
        <v>2159.030029</v>
      </c>
      <c r="G5156" s="99">
        <v>0</v>
      </c>
    </row>
    <row r="5157" spans="1:7" x14ac:dyDescent="0.2">
      <c r="A5157" s="100">
        <v>39609</v>
      </c>
      <c r="B5157" s="99">
        <v>2153.7700199999999</v>
      </c>
      <c r="C5157" s="99">
        <v>2153.7700199999999</v>
      </c>
      <c r="D5157" s="99">
        <v>2153.7700199999999</v>
      </c>
      <c r="E5157" s="99">
        <v>2153.7700199999999</v>
      </c>
      <c r="F5157" s="99">
        <v>2153.7700199999999</v>
      </c>
      <c r="G5157" s="99">
        <v>0</v>
      </c>
    </row>
    <row r="5158" spans="1:7" x14ac:dyDescent="0.2">
      <c r="A5158" s="100">
        <v>39610</v>
      </c>
      <c r="B5158" s="99">
        <v>2117.8400879999999</v>
      </c>
      <c r="C5158" s="99">
        <v>2117.8400879999999</v>
      </c>
      <c r="D5158" s="99">
        <v>2117.8400879999999</v>
      </c>
      <c r="E5158" s="99">
        <v>2117.8400879999999</v>
      </c>
      <c r="F5158" s="99">
        <v>2117.8400879999999</v>
      </c>
      <c r="G5158" s="99">
        <v>0</v>
      </c>
    </row>
    <row r="5159" spans="1:7" x14ac:dyDescent="0.2">
      <c r="A5159" s="100">
        <v>39611</v>
      </c>
      <c r="B5159" s="99">
        <v>2124.9399410000001</v>
      </c>
      <c r="C5159" s="99">
        <v>2124.9399410000001</v>
      </c>
      <c r="D5159" s="99">
        <v>2124.9399410000001</v>
      </c>
      <c r="E5159" s="99">
        <v>2124.9399410000001</v>
      </c>
      <c r="F5159" s="99">
        <v>2124.9399410000001</v>
      </c>
      <c r="G5159" s="99">
        <v>0</v>
      </c>
    </row>
    <row r="5160" spans="1:7" x14ac:dyDescent="0.2">
      <c r="A5160" s="100">
        <v>39612</v>
      </c>
      <c r="B5160" s="99">
        <v>2156.959961</v>
      </c>
      <c r="C5160" s="99">
        <v>2156.959961</v>
      </c>
      <c r="D5160" s="99">
        <v>2156.959961</v>
      </c>
      <c r="E5160" s="99">
        <v>2156.959961</v>
      </c>
      <c r="F5160" s="99">
        <v>2156.959961</v>
      </c>
      <c r="G5160" s="99">
        <v>0</v>
      </c>
    </row>
    <row r="5161" spans="1:7" x14ac:dyDescent="0.2">
      <c r="A5161" s="100">
        <v>39615</v>
      </c>
      <c r="B5161" s="99">
        <v>2157.139893</v>
      </c>
      <c r="C5161" s="99">
        <v>2157.139893</v>
      </c>
      <c r="D5161" s="99">
        <v>2157.139893</v>
      </c>
      <c r="E5161" s="99">
        <v>2157.139893</v>
      </c>
      <c r="F5161" s="99">
        <v>2157.139893</v>
      </c>
      <c r="G5161" s="99">
        <v>0</v>
      </c>
    </row>
    <row r="5162" spans="1:7" x14ac:dyDescent="0.2">
      <c r="A5162" s="100">
        <v>39616</v>
      </c>
      <c r="B5162" s="99">
        <v>2142.5500489999999</v>
      </c>
      <c r="C5162" s="99">
        <v>2142.5500489999999</v>
      </c>
      <c r="D5162" s="99">
        <v>2142.5500489999999</v>
      </c>
      <c r="E5162" s="99">
        <v>2142.5500489999999</v>
      </c>
      <c r="F5162" s="99">
        <v>2142.5500489999999</v>
      </c>
      <c r="G5162" s="99">
        <v>0</v>
      </c>
    </row>
    <row r="5163" spans="1:7" x14ac:dyDescent="0.2">
      <c r="A5163" s="100">
        <v>39617</v>
      </c>
      <c r="B5163" s="99">
        <v>2121.780029</v>
      </c>
      <c r="C5163" s="99">
        <v>2121.780029</v>
      </c>
      <c r="D5163" s="99">
        <v>2121.780029</v>
      </c>
      <c r="E5163" s="99">
        <v>2121.780029</v>
      </c>
      <c r="F5163" s="99">
        <v>2121.780029</v>
      </c>
      <c r="G5163" s="99">
        <v>0</v>
      </c>
    </row>
    <row r="5164" spans="1:7" x14ac:dyDescent="0.2">
      <c r="A5164" s="100">
        <v>39618</v>
      </c>
      <c r="B5164" s="99">
        <v>2130.3000489999999</v>
      </c>
      <c r="C5164" s="99">
        <v>2130.3000489999999</v>
      </c>
      <c r="D5164" s="99">
        <v>2130.3000489999999</v>
      </c>
      <c r="E5164" s="99">
        <v>2130.3000489999999</v>
      </c>
      <c r="F5164" s="99">
        <v>2130.3000489999999</v>
      </c>
      <c r="G5164" s="99">
        <v>0</v>
      </c>
    </row>
    <row r="5165" spans="1:7" x14ac:dyDescent="0.2">
      <c r="A5165" s="100">
        <v>39619</v>
      </c>
      <c r="B5165" s="99">
        <v>2090.820068</v>
      </c>
      <c r="C5165" s="99">
        <v>2090.820068</v>
      </c>
      <c r="D5165" s="99">
        <v>2090.820068</v>
      </c>
      <c r="E5165" s="99">
        <v>2090.820068</v>
      </c>
      <c r="F5165" s="99">
        <v>2090.820068</v>
      </c>
      <c r="G5165" s="99">
        <v>0</v>
      </c>
    </row>
    <row r="5166" spans="1:7" x14ac:dyDescent="0.2">
      <c r="A5166" s="100">
        <v>39622</v>
      </c>
      <c r="B5166" s="99">
        <v>2090.9399410000001</v>
      </c>
      <c r="C5166" s="99">
        <v>2090.9399410000001</v>
      </c>
      <c r="D5166" s="99">
        <v>2090.9399410000001</v>
      </c>
      <c r="E5166" s="99">
        <v>2090.9399410000001</v>
      </c>
      <c r="F5166" s="99">
        <v>2090.9399410000001</v>
      </c>
      <c r="G5166" s="99">
        <v>0</v>
      </c>
    </row>
    <row r="5167" spans="1:7" x14ac:dyDescent="0.2">
      <c r="A5167" s="100">
        <v>39623</v>
      </c>
      <c r="B5167" s="99">
        <v>2085.080078</v>
      </c>
      <c r="C5167" s="99">
        <v>2085.080078</v>
      </c>
      <c r="D5167" s="99">
        <v>2085.080078</v>
      </c>
      <c r="E5167" s="99">
        <v>2085.080078</v>
      </c>
      <c r="F5167" s="99">
        <v>2085.080078</v>
      </c>
      <c r="G5167" s="99">
        <v>0</v>
      </c>
    </row>
    <row r="5168" spans="1:7" x14ac:dyDescent="0.2">
      <c r="A5168" s="100">
        <v>39624</v>
      </c>
      <c r="B5168" s="99">
        <v>2097.3701169999999</v>
      </c>
      <c r="C5168" s="99">
        <v>2097.3701169999999</v>
      </c>
      <c r="D5168" s="99">
        <v>2097.3701169999999</v>
      </c>
      <c r="E5168" s="99">
        <v>2097.3701169999999</v>
      </c>
      <c r="F5168" s="99">
        <v>2097.3701169999999</v>
      </c>
      <c r="G5168" s="99">
        <v>0</v>
      </c>
    </row>
    <row r="5169" spans="1:7" x14ac:dyDescent="0.2">
      <c r="A5169" s="100">
        <v>39625</v>
      </c>
      <c r="B5169" s="99">
        <v>2036.400024</v>
      </c>
      <c r="C5169" s="99">
        <v>2036.400024</v>
      </c>
      <c r="D5169" s="99">
        <v>2036.400024</v>
      </c>
      <c r="E5169" s="99">
        <v>2036.400024</v>
      </c>
      <c r="F5169" s="99">
        <v>2036.400024</v>
      </c>
      <c r="G5169" s="99">
        <v>0</v>
      </c>
    </row>
    <row r="5170" spans="1:7" x14ac:dyDescent="0.2">
      <c r="A5170" s="100">
        <v>39626</v>
      </c>
      <c r="B5170" s="99">
        <v>2028.8900149999999</v>
      </c>
      <c r="C5170" s="99">
        <v>2028.8900149999999</v>
      </c>
      <c r="D5170" s="99">
        <v>2028.8900149999999</v>
      </c>
      <c r="E5170" s="99">
        <v>2028.8900149999999</v>
      </c>
      <c r="F5170" s="99">
        <v>2028.8900149999999</v>
      </c>
      <c r="G5170" s="99">
        <v>0</v>
      </c>
    </row>
    <row r="5171" spans="1:7" x14ac:dyDescent="0.2">
      <c r="A5171" s="100">
        <v>39629</v>
      </c>
      <c r="B5171" s="99">
        <v>2031.469971</v>
      </c>
      <c r="C5171" s="99">
        <v>2031.469971</v>
      </c>
      <c r="D5171" s="99">
        <v>2031.469971</v>
      </c>
      <c r="E5171" s="99">
        <v>2031.469971</v>
      </c>
      <c r="F5171" s="99">
        <v>2031.469971</v>
      </c>
      <c r="G5171" s="99">
        <v>0</v>
      </c>
    </row>
    <row r="5172" spans="1:7" x14ac:dyDescent="0.2">
      <c r="A5172" s="100">
        <v>39630</v>
      </c>
      <c r="B5172" s="99">
        <v>2039.660034</v>
      </c>
      <c r="C5172" s="99">
        <v>2039.660034</v>
      </c>
      <c r="D5172" s="99">
        <v>2039.660034</v>
      </c>
      <c r="E5172" s="99">
        <v>2039.660034</v>
      </c>
      <c r="F5172" s="99">
        <v>2039.660034</v>
      </c>
      <c r="G5172" s="99">
        <v>0</v>
      </c>
    </row>
    <row r="5173" spans="1:7" x14ac:dyDescent="0.2">
      <c r="A5173" s="100">
        <v>39631</v>
      </c>
      <c r="B5173" s="99">
        <v>2002.6400149999999</v>
      </c>
      <c r="C5173" s="99">
        <v>2002.6400149999999</v>
      </c>
      <c r="D5173" s="99">
        <v>2002.6400149999999</v>
      </c>
      <c r="E5173" s="99">
        <v>2002.6400149999999</v>
      </c>
      <c r="F5173" s="99">
        <v>2002.6400149999999</v>
      </c>
      <c r="G5173" s="99">
        <v>0</v>
      </c>
    </row>
    <row r="5174" spans="1:7" x14ac:dyDescent="0.2">
      <c r="A5174" s="100">
        <v>39632</v>
      </c>
      <c r="B5174" s="99">
        <v>2004.869995</v>
      </c>
      <c r="C5174" s="99">
        <v>2004.869995</v>
      </c>
      <c r="D5174" s="99">
        <v>2004.869995</v>
      </c>
      <c r="E5174" s="99">
        <v>2004.869995</v>
      </c>
      <c r="F5174" s="99">
        <v>2004.869995</v>
      </c>
      <c r="G5174" s="99">
        <v>0</v>
      </c>
    </row>
    <row r="5175" spans="1:7" x14ac:dyDescent="0.2">
      <c r="A5175" s="100">
        <v>39636</v>
      </c>
      <c r="B5175" s="99">
        <v>1988.089966</v>
      </c>
      <c r="C5175" s="99">
        <v>1988.089966</v>
      </c>
      <c r="D5175" s="99">
        <v>1988.089966</v>
      </c>
      <c r="E5175" s="99">
        <v>1988.089966</v>
      </c>
      <c r="F5175" s="99">
        <v>1988.089966</v>
      </c>
      <c r="G5175" s="99">
        <v>0</v>
      </c>
    </row>
    <row r="5176" spans="1:7" x14ac:dyDescent="0.2">
      <c r="A5176" s="100">
        <v>39637</v>
      </c>
      <c r="B5176" s="99">
        <v>2022.829956</v>
      </c>
      <c r="C5176" s="99">
        <v>2022.829956</v>
      </c>
      <c r="D5176" s="99">
        <v>2022.829956</v>
      </c>
      <c r="E5176" s="99">
        <v>2022.829956</v>
      </c>
      <c r="F5176" s="99">
        <v>2022.829956</v>
      </c>
      <c r="G5176" s="99">
        <v>0</v>
      </c>
    </row>
    <row r="5177" spans="1:7" x14ac:dyDescent="0.2">
      <c r="A5177" s="100">
        <v>39638</v>
      </c>
      <c r="B5177" s="99">
        <v>1976.969971</v>
      </c>
      <c r="C5177" s="99">
        <v>1976.969971</v>
      </c>
      <c r="D5177" s="99">
        <v>1976.969971</v>
      </c>
      <c r="E5177" s="99">
        <v>1976.969971</v>
      </c>
      <c r="F5177" s="99">
        <v>1976.969971</v>
      </c>
      <c r="G5177" s="99">
        <v>0</v>
      </c>
    </row>
    <row r="5178" spans="1:7" x14ac:dyDescent="0.2">
      <c r="A5178" s="100">
        <v>39639</v>
      </c>
      <c r="B5178" s="99">
        <v>1990.780029</v>
      </c>
      <c r="C5178" s="99">
        <v>1990.780029</v>
      </c>
      <c r="D5178" s="99">
        <v>1990.780029</v>
      </c>
      <c r="E5178" s="99">
        <v>1990.780029</v>
      </c>
      <c r="F5178" s="99">
        <v>1990.780029</v>
      </c>
      <c r="G5178" s="99">
        <v>0</v>
      </c>
    </row>
    <row r="5179" spans="1:7" x14ac:dyDescent="0.2">
      <c r="A5179" s="100">
        <v>39640</v>
      </c>
      <c r="B5179" s="99">
        <v>1968.8599850000001</v>
      </c>
      <c r="C5179" s="99">
        <v>1968.8599850000001</v>
      </c>
      <c r="D5179" s="99">
        <v>1968.8599850000001</v>
      </c>
      <c r="E5179" s="99">
        <v>1968.8599850000001</v>
      </c>
      <c r="F5179" s="99">
        <v>1968.8599850000001</v>
      </c>
      <c r="G5179" s="99">
        <v>0</v>
      </c>
    </row>
    <row r="5180" spans="1:7" x14ac:dyDescent="0.2">
      <c r="A5180" s="100">
        <v>39643</v>
      </c>
      <c r="B5180" s="99">
        <v>1951.079956</v>
      </c>
      <c r="C5180" s="99">
        <v>1951.079956</v>
      </c>
      <c r="D5180" s="99">
        <v>1951.079956</v>
      </c>
      <c r="E5180" s="99">
        <v>1951.079956</v>
      </c>
      <c r="F5180" s="99">
        <v>1951.079956</v>
      </c>
      <c r="G5180" s="99">
        <v>0</v>
      </c>
    </row>
    <row r="5181" spans="1:7" x14ac:dyDescent="0.2">
      <c r="A5181" s="100">
        <v>39644</v>
      </c>
      <c r="B5181" s="99">
        <v>1929.849976</v>
      </c>
      <c r="C5181" s="99">
        <v>1929.849976</v>
      </c>
      <c r="D5181" s="99">
        <v>1929.849976</v>
      </c>
      <c r="E5181" s="99">
        <v>1929.849976</v>
      </c>
      <c r="F5181" s="99">
        <v>1929.849976</v>
      </c>
      <c r="G5181" s="99">
        <v>0</v>
      </c>
    </row>
    <row r="5182" spans="1:7" x14ac:dyDescent="0.2">
      <c r="A5182" s="100">
        <v>39645</v>
      </c>
      <c r="B5182" s="99">
        <v>1978.469971</v>
      </c>
      <c r="C5182" s="99">
        <v>1978.469971</v>
      </c>
      <c r="D5182" s="99">
        <v>1978.469971</v>
      </c>
      <c r="E5182" s="99">
        <v>1978.469971</v>
      </c>
      <c r="F5182" s="99">
        <v>1978.469971</v>
      </c>
      <c r="G5182" s="99">
        <v>0</v>
      </c>
    </row>
    <row r="5183" spans="1:7" x14ac:dyDescent="0.2">
      <c r="A5183" s="100">
        <v>39646</v>
      </c>
      <c r="B5183" s="99">
        <v>2002.3000489999999</v>
      </c>
      <c r="C5183" s="99">
        <v>2002.3000489999999</v>
      </c>
      <c r="D5183" s="99">
        <v>2002.3000489999999</v>
      </c>
      <c r="E5183" s="99">
        <v>2002.3000489999999</v>
      </c>
      <c r="F5183" s="99">
        <v>2002.3000489999999</v>
      </c>
      <c r="G5183" s="99">
        <v>0</v>
      </c>
    </row>
    <row r="5184" spans="1:7" x14ac:dyDescent="0.2">
      <c r="A5184" s="100">
        <v>39647</v>
      </c>
      <c r="B5184" s="99">
        <v>2002.880005</v>
      </c>
      <c r="C5184" s="99">
        <v>2002.880005</v>
      </c>
      <c r="D5184" s="99">
        <v>2002.880005</v>
      </c>
      <c r="E5184" s="99">
        <v>2002.880005</v>
      </c>
      <c r="F5184" s="99">
        <v>2002.880005</v>
      </c>
      <c r="G5184" s="99">
        <v>0</v>
      </c>
    </row>
    <row r="5185" spans="1:7" x14ac:dyDescent="0.2">
      <c r="A5185" s="100">
        <v>39650</v>
      </c>
      <c r="B5185" s="99">
        <v>2001.8599850000001</v>
      </c>
      <c r="C5185" s="99">
        <v>2001.8599850000001</v>
      </c>
      <c r="D5185" s="99">
        <v>2001.8599850000001</v>
      </c>
      <c r="E5185" s="99">
        <v>2001.8599850000001</v>
      </c>
      <c r="F5185" s="99">
        <v>2001.8599850000001</v>
      </c>
      <c r="G5185" s="99">
        <v>0</v>
      </c>
    </row>
    <row r="5186" spans="1:7" x14ac:dyDescent="0.2">
      <c r="A5186" s="100">
        <v>39651</v>
      </c>
      <c r="B5186" s="99">
        <v>2028.910034</v>
      </c>
      <c r="C5186" s="99">
        <v>2028.910034</v>
      </c>
      <c r="D5186" s="99">
        <v>2028.910034</v>
      </c>
      <c r="E5186" s="99">
        <v>2028.910034</v>
      </c>
      <c r="F5186" s="99">
        <v>2028.910034</v>
      </c>
      <c r="G5186" s="99">
        <v>0</v>
      </c>
    </row>
    <row r="5187" spans="1:7" x14ac:dyDescent="0.2">
      <c r="A5187" s="100">
        <v>39652</v>
      </c>
      <c r="B5187" s="99">
        <v>2037.150024</v>
      </c>
      <c r="C5187" s="99">
        <v>2037.150024</v>
      </c>
      <c r="D5187" s="99">
        <v>2037.150024</v>
      </c>
      <c r="E5187" s="99">
        <v>2037.150024</v>
      </c>
      <c r="F5187" s="99">
        <v>2037.150024</v>
      </c>
      <c r="G5187" s="99">
        <v>0</v>
      </c>
    </row>
    <row r="5188" spans="1:7" x14ac:dyDescent="0.2">
      <c r="A5188" s="100">
        <v>39653</v>
      </c>
      <c r="B5188" s="99">
        <v>1990.089966</v>
      </c>
      <c r="C5188" s="99">
        <v>1990.089966</v>
      </c>
      <c r="D5188" s="99">
        <v>1990.089966</v>
      </c>
      <c r="E5188" s="99">
        <v>1990.089966</v>
      </c>
      <c r="F5188" s="99">
        <v>1990.089966</v>
      </c>
      <c r="G5188" s="99">
        <v>0</v>
      </c>
    </row>
    <row r="5189" spans="1:7" x14ac:dyDescent="0.2">
      <c r="A5189" s="100">
        <v>39654</v>
      </c>
      <c r="B5189" s="99">
        <v>1998.410034</v>
      </c>
      <c r="C5189" s="99">
        <v>1998.410034</v>
      </c>
      <c r="D5189" s="99">
        <v>1998.410034</v>
      </c>
      <c r="E5189" s="99">
        <v>1998.410034</v>
      </c>
      <c r="F5189" s="99">
        <v>1998.410034</v>
      </c>
      <c r="G5189" s="99">
        <v>0</v>
      </c>
    </row>
    <row r="5190" spans="1:7" x14ac:dyDescent="0.2">
      <c r="A5190" s="100">
        <v>39657</v>
      </c>
      <c r="B5190" s="99">
        <v>1961.2299800000001</v>
      </c>
      <c r="C5190" s="99">
        <v>1961.2299800000001</v>
      </c>
      <c r="D5190" s="99">
        <v>1961.2299800000001</v>
      </c>
      <c r="E5190" s="99">
        <v>1961.2299800000001</v>
      </c>
      <c r="F5190" s="99">
        <v>1961.2299800000001</v>
      </c>
      <c r="G5190" s="99">
        <v>0</v>
      </c>
    </row>
    <row r="5191" spans="1:7" x14ac:dyDescent="0.2">
      <c r="A5191" s="100">
        <v>39658</v>
      </c>
      <c r="B5191" s="99">
        <v>2007.209961</v>
      </c>
      <c r="C5191" s="99">
        <v>2007.209961</v>
      </c>
      <c r="D5191" s="99">
        <v>2007.209961</v>
      </c>
      <c r="E5191" s="99">
        <v>2007.209961</v>
      </c>
      <c r="F5191" s="99">
        <v>2007.209961</v>
      </c>
      <c r="G5191" s="99">
        <v>0</v>
      </c>
    </row>
    <row r="5192" spans="1:7" x14ac:dyDescent="0.2">
      <c r="A5192" s="100">
        <v>39659</v>
      </c>
      <c r="B5192" s="99">
        <v>2040.8100589999999</v>
      </c>
      <c r="C5192" s="99">
        <v>2040.8100589999999</v>
      </c>
      <c r="D5192" s="99">
        <v>2040.8100589999999</v>
      </c>
      <c r="E5192" s="99">
        <v>2040.8100589999999</v>
      </c>
      <c r="F5192" s="99">
        <v>2040.8100589999999</v>
      </c>
      <c r="G5192" s="99">
        <v>0</v>
      </c>
    </row>
    <row r="5193" spans="1:7" x14ac:dyDescent="0.2">
      <c r="A5193" s="100">
        <v>39660</v>
      </c>
      <c r="B5193" s="99">
        <v>2014.3900149999999</v>
      </c>
      <c r="C5193" s="99">
        <v>2014.3900149999999</v>
      </c>
      <c r="D5193" s="99">
        <v>2014.3900149999999</v>
      </c>
      <c r="E5193" s="99">
        <v>2014.3900149999999</v>
      </c>
      <c r="F5193" s="99">
        <v>2014.3900149999999</v>
      </c>
      <c r="G5193" s="99">
        <v>0</v>
      </c>
    </row>
    <row r="5194" spans="1:7" x14ac:dyDescent="0.2">
      <c r="A5194" s="100">
        <v>39661</v>
      </c>
      <c r="B5194" s="99">
        <v>2003.160034</v>
      </c>
      <c r="C5194" s="99">
        <v>2003.160034</v>
      </c>
      <c r="D5194" s="99">
        <v>2003.160034</v>
      </c>
      <c r="E5194" s="99">
        <v>2003.160034</v>
      </c>
      <c r="F5194" s="99">
        <v>2003.160034</v>
      </c>
      <c r="G5194" s="99">
        <v>0</v>
      </c>
    </row>
    <row r="5195" spans="1:7" x14ac:dyDescent="0.2">
      <c r="A5195" s="100">
        <v>39664</v>
      </c>
      <c r="B5195" s="99">
        <v>1985.2299800000001</v>
      </c>
      <c r="C5195" s="99">
        <v>1985.2299800000001</v>
      </c>
      <c r="D5195" s="99">
        <v>1985.2299800000001</v>
      </c>
      <c r="E5195" s="99">
        <v>1985.2299800000001</v>
      </c>
      <c r="F5195" s="99">
        <v>1985.2299800000001</v>
      </c>
      <c r="G5195" s="99">
        <v>0</v>
      </c>
    </row>
    <row r="5196" spans="1:7" x14ac:dyDescent="0.2">
      <c r="A5196" s="100">
        <v>39665</v>
      </c>
      <c r="B5196" s="99">
        <v>2042.4399410000001</v>
      </c>
      <c r="C5196" s="99">
        <v>2042.4399410000001</v>
      </c>
      <c r="D5196" s="99">
        <v>2042.4399410000001</v>
      </c>
      <c r="E5196" s="99">
        <v>2042.4399410000001</v>
      </c>
      <c r="F5196" s="99">
        <v>2042.4399410000001</v>
      </c>
      <c r="G5196" s="99">
        <v>0</v>
      </c>
    </row>
    <row r="5197" spans="1:7" x14ac:dyDescent="0.2">
      <c r="A5197" s="100">
        <v>39666</v>
      </c>
      <c r="B5197" s="99">
        <v>2050.2299800000001</v>
      </c>
      <c r="C5197" s="99">
        <v>2050.2299800000001</v>
      </c>
      <c r="D5197" s="99">
        <v>2050.2299800000001</v>
      </c>
      <c r="E5197" s="99">
        <v>2050.2299800000001</v>
      </c>
      <c r="F5197" s="99">
        <v>2050.2299800000001</v>
      </c>
      <c r="G5197" s="99">
        <v>0</v>
      </c>
    </row>
    <row r="5198" spans="1:7" x14ac:dyDescent="0.2">
      <c r="A5198" s="100">
        <v>39667</v>
      </c>
      <c r="B5198" s="99">
        <v>2013.660034</v>
      </c>
      <c r="C5198" s="99">
        <v>2013.660034</v>
      </c>
      <c r="D5198" s="99">
        <v>2013.660034</v>
      </c>
      <c r="E5198" s="99">
        <v>2013.660034</v>
      </c>
      <c r="F5198" s="99">
        <v>2013.660034</v>
      </c>
      <c r="G5198" s="99">
        <v>0</v>
      </c>
    </row>
    <row r="5199" spans="1:7" x14ac:dyDescent="0.2">
      <c r="A5199" s="100">
        <v>39668</v>
      </c>
      <c r="B5199" s="99">
        <v>2061.7700199999999</v>
      </c>
      <c r="C5199" s="99">
        <v>2061.7700199999999</v>
      </c>
      <c r="D5199" s="99">
        <v>2061.7700199999999</v>
      </c>
      <c r="E5199" s="99">
        <v>2061.7700199999999</v>
      </c>
      <c r="F5199" s="99">
        <v>2061.7700199999999</v>
      </c>
      <c r="G5199" s="99">
        <v>0</v>
      </c>
    </row>
    <row r="5200" spans="1:7" x14ac:dyDescent="0.2">
      <c r="A5200" s="100">
        <v>39671</v>
      </c>
      <c r="B5200" s="99">
        <v>2076.5900879999999</v>
      </c>
      <c r="C5200" s="99">
        <v>2076.5900879999999</v>
      </c>
      <c r="D5200" s="99">
        <v>2076.5900879999999</v>
      </c>
      <c r="E5200" s="99">
        <v>2076.5900879999999</v>
      </c>
      <c r="F5200" s="99">
        <v>2076.5900879999999</v>
      </c>
      <c r="G5200" s="99">
        <v>0</v>
      </c>
    </row>
    <row r="5201" spans="1:7" x14ac:dyDescent="0.2">
      <c r="A5201" s="100">
        <v>39672</v>
      </c>
      <c r="B5201" s="99">
        <v>2051.6599120000001</v>
      </c>
      <c r="C5201" s="99">
        <v>2051.6599120000001</v>
      </c>
      <c r="D5201" s="99">
        <v>2051.6599120000001</v>
      </c>
      <c r="E5201" s="99">
        <v>2051.6599120000001</v>
      </c>
      <c r="F5201" s="99">
        <v>2051.6599120000001</v>
      </c>
      <c r="G5201" s="99">
        <v>0</v>
      </c>
    </row>
    <row r="5202" spans="1:7" x14ac:dyDescent="0.2">
      <c r="A5202" s="100">
        <v>39673</v>
      </c>
      <c r="B5202" s="99">
        <v>2046.349976</v>
      </c>
      <c r="C5202" s="99">
        <v>2046.349976</v>
      </c>
      <c r="D5202" s="99">
        <v>2046.349976</v>
      </c>
      <c r="E5202" s="99">
        <v>2046.349976</v>
      </c>
      <c r="F5202" s="99">
        <v>2046.349976</v>
      </c>
      <c r="G5202" s="99">
        <v>0</v>
      </c>
    </row>
    <row r="5203" spans="1:7" x14ac:dyDescent="0.2">
      <c r="A5203" s="100">
        <v>39674</v>
      </c>
      <c r="B5203" s="99">
        <v>2057.719971</v>
      </c>
      <c r="C5203" s="99">
        <v>2057.719971</v>
      </c>
      <c r="D5203" s="99">
        <v>2057.719971</v>
      </c>
      <c r="E5203" s="99">
        <v>2057.719971</v>
      </c>
      <c r="F5203" s="99">
        <v>2057.719971</v>
      </c>
      <c r="G5203" s="99">
        <v>0</v>
      </c>
    </row>
    <row r="5204" spans="1:7" x14ac:dyDescent="0.2">
      <c r="A5204" s="100">
        <v>39675</v>
      </c>
      <c r="B5204" s="99">
        <v>2066.360107</v>
      </c>
      <c r="C5204" s="99">
        <v>2066.360107</v>
      </c>
      <c r="D5204" s="99">
        <v>2066.360107</v>
      </c>
      <c r="E5204" s="99">
        <v>2066.360107</v>
      </c>
      <c r="F5204" s="99">
        <v>2066.360107</v>
      </c>
      <c r="G5204" s="99">
        <v>0</v>
      </c>
    </row>
    <row r="5205" spans="1:7" x14ac:dyDescent="0.2">
      <c r="A5205" s="100">
        <v>39678</v>
      </c>
      <c r="B5205" s="99">
        <v>2035.3000489999999</v>
      </c>
      <c r="C5205" s="99">
        <v>2035.3000489999999</v>
      </c>
      <c r="D5205" s="99">
        <v>2035.3000489999999</v>
      </c>
      <c r="E5205" s="99">
        <v>2035.3000489999999</v>
      </c>
      <c r="F5205" s="99">
        <v>2035.3000489999999</v>
      </c>
      <c r="G5205" s="99">
        <v>0</v>
      </c>
    </row>
    <row r="5206" spans="1:7" x14ac:dyDescent="0.2">
      <c r="A5206" s="100">
        <v>39679</v>
      </c>
      <c r="B5206" s="99">
        <v>2016.5200199999999</v>
      </c>
      <c r="C5206" s="99">
        <v>2016.5200199999999</v>
      </c>
      <c r="D5206" s="99">
        <v>2016.5200199999999</v>
      </c>
      <c r="E5206" s="99">
        <v>2016.5200199999999</v>
      </c>
      <c r="F5206" s="99">
        <v>2016.5200199999999</v>
      </c>
      <c r="G5206" s="99">
        <v>0</v>
      </c>
    </row>
    <row r="5207" spans="1:7" x14ac:dyDescent="0.2">
      <c r="A5207" s="100">
        <v>39680</v>
      </c>
      <c r="B5207" s="99">
        <v>2029.150024</v>
      </c>
      <c r="C5207" s="99">
        <v>2029.150024</v>
      </c>
      <c r="D5207" s="99">
        <v>2029.150024</v>
      </c>
      <c r="E5207" s="99">
        <v>2029.150024</v>
      </c>
      <c r="F5207" s="99">
        <v>2029.150024</v>
      </c>
      <c r="G5207" s="99">
        <v>0</v>
      </c>
    </row>
    <row r="5208" spans="1:7" x14ac:dyDescent="0.2">
      <c r="A5208" s="100">
        <v>39681</v>
      </c>
      <c r="B5208" s="99">
        <v>2034.349976</v>
      </c>
      <c r="C5208" s="99">
        <v>2034.349976</v>
      </c>
      <c r="D5208" s="99">
        <v>2034.349976</v>
      </c>
      <c r="E5208" s="99">
        <v>2034.349976</v>
      </c>
      <c r="F5208" s="99">
        <v>2034.349976</v>
      </c>
      <c r="G5208" s="99">
        <v>0</v>
      </c>
    </row>
    <row r="5209" spans="1:7" x14ac:dyDescent="0.2">
      <c r="A5209" s="100">
        <v>39682</v>
      </c>
      <c r="B5209" s="99">
        <v>2057.639893</v>
      </c>
      <c r="C5209" s="99">
        <v>2057.639893</v>
      </c>
      <c r="D5209" s="99">
        <v>2057.639893</v>
      </c>
      <c r="E5209" s="99">
        <v>2057.639893</v>
      </c>
      <c r="F5209" s="99">
        <v>2057.639893</v>
      </c>
      <c r="G5209" s="99">
        <v>0</v>
      </c>
    </row>
    <row r="5210" spans="1:7" x14ac:dyDescent="0.2">
      <c r="A5210" s="100">
        <v>39685</v>
      </c>
      <c r="B5210" s="99">
        <v>2017.2700199999999</v>
      </c>
      <c r="C5210" s="99">
        <v>2017.2700199999999</v>
      </c>
      <c r="D5210" s="99">
        <v>2017.2700199999999</v>
      </c>
      <c r="E5210" s="99">
        <v>2017.2700199999999</v>
      </c>
      <c r="F5210" s="99">
        <v>2017.2700199999999</v>
      </c>
      <c r="G5210" s="99">
        <v>0</v>
      </c>
    </row>
    <row r="5211" spans="1:7" x14ac:dyDescent="0.2">
      <c r="A5211" s="100">
        <v>39686</v>
      </c>
      <c r="B5211" s="99">
        <v>2024.719971</v>
      </c>
      <c r="C5211" s="99">
        <v>2024.719971</v>
      </c>
      <c r="D5211" s="99">
        <v>2024.719971</v>
      </c>
      <c r="E5211" s="99">
        <v>2024.719971</v>
      </c>
      <c r="F5211" s="99">
        <v>2024.719971</v>
      </c>
      <c r="G5211" s="99">
        <v>0</v>
      </c>
    </row>
    <row r="5212" spans="1:7" x14ac:dyDescent="0.2">
      <c r="A5212" s="100">
        <v>39687</v>
      </c>
      <c r="B5212" s="99">
        <v>2041.23999</v>
      </c>
      <c r="C5212" s="99">
        <v>2041.23999</v>
      </c>
      <c r="D5212" s="99">
        <v>2041.23999</v>
      </c>
      <c r="E5212" s="99">
        <v>2041.23999</v>
      </c>
      <c r="F5212" s="99">
        <v>2041.23999</v>
      </c>
      <c r="G5212" s="99">
        <v>0</v>
      </c>
    </row>
    <row r="5213" spans="1:7" x14ac:dyDescent="0.2">
      <c r="A5213" s="100">
        <v>39688</v>
      </c>
      <c r="B5213" s="99">
        <v>2071.860107</v>
      </c>
      <c r="C5213" s="99">
        <v>2071.860107</v>
      </c>
      <c r="D5213" s="99">
        <v>2071.860107</v>
      </c>
      <c r="E5213" s="99">
        <v>2071.860107</v>
      </c>
      <c r="F5213" s="99">
        <v>2071.860107</v>
      </c>
      <c r="G5213" s="99">
        <v>0</v>
      </c>
    </row>
    <row r="5214" spans="1:7" x14ac:dyDescent="0.2">
      <c r="A5214" s="100">
        <v>39689</v>
      </c>
      <c r="B5214" s="99">
        <v>2043.530029</v>
      </c>
      <c r="C5214" s="99">
        <v>2043.530029</v>
      </c>
      <c r="D5214" s="99">
        <v>2043.530029</v>
      </c>
      <c r="E5214" s="99">
        <v>2043.530029</v>
      </c>
      <c r="F5214" s="99">
        <v>2043.530029</v>
      </c>
      <c r="G5214" s="99">
        <v>0</v>
      </c>
    </row>
    <row r="5215" spans="1:7" x14ac:dyDescent="0.2">
      <c r="A5215" s="100">
        <v>39693</v>
      </c>
      <c r="B5215" s="99">
        <v>2035.23999</v>
      </c>
      <c r="C5215" s="99">
        <v>2035.23999</v>
      </c>
      <c r="D5215" s="99">
        <v>2035.23999</v>
      </c>
      <c r="E5215" s="99">
        <v>2035.23999</v>
      </c>
      <c r="F5215" s="99">
        <v>2035.23999</v>
      </c>
      <c r="G5215" s="99">
        <v>0</v>
      </c>
    </row>
    <row r="5216" spans="1:7" x14ac:dyDescent="0.2">
      <c r="A5216" s="100">
        <v>39694</v>
      </c>
      <c r="B5216" s="99">
        <v>2032.130005</v>
      </c>
      <c r="C5216" s="99">
        <v>2032.130005</v>
      </c>
      <c r="D5216" s="99">
        <v>2032.130005</v>
      </c>
      <c r="E5216" s="99">
        <v>2032.130005</v>
      </c>
      <c r="F5216" s="99">
        <v>2032.130005</v>
      </c>
      <c r="G5216" s="99">
        <v>0</v>
      </c>
    </row>
    <row r="5217" spans="1:7" x14ac:dyDescent="0.2">
      <c r="A5217" s="100">
        <v>39695</v>
      </c>
      <c r="B5217" s="99">
        <v>1971.369995</v>
      </c>
      <c r="C5217" s="99">
        <v>1971.369995</v>
      </c>
      <c r="D5217" s="99">
        <v>1971.369995</v>
      </c>
      <c r="E5217" s="99">
        <v>1971.369995</v>
      </c>
      <c r="F5217" s="99">
        <v>1971.369995</v>
      </c>
      <c r="G5217" s="99">
        <v>0</v>
      </c>
    </row>
    <row r="5218" spans="1:7" x14ac:dyDescent="0.2">
      <c r="A5218" s="100">
        <v>39696</v>
      </c>
      <c r="B5218" s="99">
        <v>1980.1800539999999</v>
      </c>
      <c r="C5218" s="99">
        <v>1980.1800539999999</v>
      </c>
      <c r="D5218" s="99">
        <v>1980.1800539999999</v>
      </c>
      <c r="E5218" s="99">
        <v>1980.1800539999999</v>
      </c>
      <c r="F5218" s="99">
        <v>1980.1800539999999</v>
      </c>
      <c r="G5218" s="99">
        <v>0</v>
      </c>
    </row>
    <row r="5219" spans="1:7" x14ac:dyDescent="0.2">
      <c r="A5219" s="100">
        <v>39699</v>
      </c>
      <c r="B5219" s="99">
        <v>2021.130005</v>
      </c>
      <c r="C5219" s="99">
        <v>2021.130005</v>
      </c>
      <c r="D5219" s="99">
        <v>2021.130005</v>
      </c>
      <c r="E5219" s="99">
        <v>2021.130005</v>
      </c>
      <c r="F5219" s="99">
        <v>2021.130005</v>
      </c>
      <c r="G5219" s="99">
        <v>0</v>
      </c>
    </row>
    <row r="5220" spans="1:7" x14ac:dyDescent="0.2">
      <c r="A5220" s="100">
        <v>39700</v>
      </c>
      <c r="B5220" s="99">
        <v>1952.1400149999999</v>
      </c>
      <c r="C5220" s="99">
        <v>1952.1400149999999</v>
      </c>
      <c r="D5220" s="99">
        <v>1952.1400149999999</v>
      </c>
      <c r="E5220" s="99">
        <v>1952.1400149999999</v>
      </c>
      <c r="F5220" s="99">
        <v>1952.1400149999999</v>
      </c>
      <c r="G5220" s="99">
        <v>0</v>
      </c>
    </row>
    <row r="5221" spans="1:7" x14ac:dyDescent="0.2">
      <c r="A5221" s="100">
        <v>39701</v>
      </c>
      <c r="B5221" s="99">
        <v>1964.25</v>
      </c>
      <c r="C5221" s="99">
        <v>1964.25</v>
      </c>
      <c r="D5221" s="99">
        <v>1964.25</v>
      </c>
      <c r="E5221" s="99">
        <v>1964.25</v>
      </c>
      <c r="F5221" s="99">
        <v>1964.25</v>
      </c>
      <c r="G5221" s="99">
        <v>0</v>
      </c>
    </row>
    <row r="5222" spans="1:7" x14ac:dyDescent="0.2">
      <c r="A5222" s="100">
        <v>39702</v>
      </c>
      <c r="B5222" s="99">
        <v>1992</v>
      </c>
      <c r="C5222" s="99">
        <v>1992</v>
      </c>
      <c r="D5222" s="99">
        <v>1992</v>
      </c>
      <c r="E5222" s="99">
        <v>1992</v>
      </c>
      <c r="F5222" s="99">
        <v>1992</v>
      </c>
      <c r="G5222" s="99">
        <v>0</v>
      </c>
    </row>
    <row r="5223" spans="1:7" x14ac:dyDescent="0.2">
      <c r="A5223" s="100">
        <v>39703</v>
      </c>
      <c r="B5223" s="99">
        <v>1996.26001</v>
      </c>
      <c r="C5223" s="99">
        <v>1996.26001</v>
      </c>
      <c r="D5223" s="99">
        <v>1996.26001</v>
      </c>
      <c r="E5223" s="99">
        <v>1996.26001</v>
      </c>
      <c r="F5223" s="99">
        <v>1996.26001</v>
      </c>
      <c r="G5223" s="99">
        <v>0</v>
      </c>
    </row>
    <row r="5224" spans="1:7" x14ac:dyDescent="0.2">
      <c r="A5224" s="100">
        <v>39706</v>
      </c>
      <c r="B5224" s="99">
        <v>1902.170044</v>
      </c>
      <c r="C5224" s="99">
        <v>1902.170044</v>
      </c>
      <c r="D5224" s="99">
        <v>1902.170044</v>
      </c>
      <c r="E5224" s="99">
        <v>1902.170044</v>
      </c>
      <c r="F5224" s="99">
        <v>1902.170044</v>
      </c>
      <c r="G5224" s="99">
        <v>0</v>
      </c>
    </row>
    <row r="5225" spans="1:7" x14ac:dyDescent="0.2">
      <c r="A5225" s="100">
        <v>39707</v>
      </c>
      <c r="B5225" s="99">
        <v>1935.48999</v>
      </c>
      <c r="C5225" s="99">
        <v>1935.48999</v>
      </c>
      <c r="D5225" s="99">
        <v>1935.48999</v>
      </c>
      <c r="E5225" s="99">
        <v>1935.48999</v>
      </c>
      <c r="F5225" s="99">
        <v>1935.48999</v>
      </c>
      <c r="G5225" s="99">
        <v>0</v>
      </c>
    </row>
    <row r="5226" spans="1:7" x14ac:dyDescent="0.2">
      <c r="A5226" s="100">
        <v>39708</v>
      </c>
      <c r="B5226" s="99">
        <v>1844.3100589999999</v>
      </c>
      <c r="C5226" s="99">
        <v>1844.3100589999999</v>
      </c>
      <c r="D5226" s="99">
        <v>1844.3100589999999</v>
      </c>
      <c r="E5226" s="99">
        <v>1844.3100589999999</v>
      </c>
      <c r="F5226" s="99">
        <v>1844.3100589999999</v>
      </c>
      <c r="G5226" s="99">
        <v>0</v>
      </c>
    </row>
    <row r="5227" spans="1:7" x14ac:dyDescent="0.2">
      <c r="A5227" s="100">
        <v>39709</v>
      </c>
      <c r="B5227" s="99">
        <v>1924.849976</v>
      </c>
      <c r="C5227" s="99">
        <v>1924.849976</v>
      </c>
      <c r="D5227" s="99">
        <v>1924.849976</v>
      </c>
      <c r="E5227" s="99">
        <v>1924.849976</v>
      </c>
      <c r="F5227" s="99">
        <v>1924.849976</v>
      </c>
      <c r="G5227" s="99">
        <v>0</v>
      </c>
    </row>
    <row r="5228" spans="1:7" x14ac:dyDescent="0.2">
      <c r="A5228" s="100">
        <v>39710</v>
      </c>
      <c r="B5228" s="99">
        <v>2002.3199460000001</v>
      </c>
      <c r="C5228" s="99">
        <v>2002.3199460000001</v>
      </c>
      <c r="D5228" s="99">
        <v>2002.3199460000001</v>
      </c>
      <c r="E5228" s="99">
        <v>2002.3199460000001</v>
      </c>
      <c r="F5228" s="99">
        <v>2002.3199460000001</v>
      </c>
      <c r="G5228" s="99">
        <v>0</v>
      </c>
    </row>
    <row r="5229" spans="1:7" x14ac:dyDescent="0.2">
      <c r="A5229" s="100">
        <v>39713</v>
      </c>
      <c r="B5229" s="99">
        <v>1925.8599850000001</v>
      </c>
      <c r="C5229" s="99">
        <v>1925.8599850000001</v>
      </c>
      <c r="D5229" s="99">
        <v>1925.8599850000001</v>
      </c>
      <c r="E5229" s="99">
        <v>1925.8599850000001</v>
      </c>
      <c r="F5229" s="99">
        <v>1925.8599850000001</v>
      </c>
      <c r="G5229" s="99">
        <v>0</v>
      </c>
    </row>
    <row r="5230" spans="1:7" x14ac:dyDescent="0.2">
      <c r="A5230" s="100">
        <v>39714</v>
      </c>
      <c r="B5230" s="99">
        <v>1895.780029</v>
      </c>
      <c r="C5230" s="99">
        <v>1895.780029</v>
      </c>
      <c r="D5230" s="99">
        <v>1895.780029</v>
      </c>
      <c r="E5230" s="99">
        <v>1895.780029</v>
      </c>
      <c r="F5230" s="99">
        <v>1895.780029</v>
      </c>
      <c r="G5230" s="99">
        <v>0</v>
      </c>
    </row>
    <row r="5231" spans="1:7" x14ac:dyDescent="0.2">
      <c r="A5231" s="100">
        <v>39715</v>
      </c>
      <c r="B5231" s="99">
        <v>1892.0500489999999</v>
      </c>
      <c r="C5231" s="99">
        <v>1892.0500489999999</v>
      </c>
      <c r="D5231" s="99">
        <v>1892.0500489999999</v>
      </c>
      <c r="E5231" s="99">
        <v>1892.0500489999999</v>
      </c>
      <c r="F5231" s="99">
        <v>1892.0500489999999</v>
      </c>
      <c r="G5231" s="99">
        <v>0</v>
      </c>
    </row>
    <row r="5232" spans="1:7" x14ac:dyDescent="0.2">
      <c r="A5232" s="100">
        <v>39716</v>
      </c>
      <c r="B5232" s="99">
        <v>1929.23999</v>
      </c>
      <c r="C5232" s="99">
        <v>1929.23999</v>
      </c>
      <c r="D5232" s="99">
        <v>1929.23999</v>
      </c>
      <c r="E5232" s="99">
        <v>1929.23999</v>
      </c>
      <c r="F5232" s="99">
        <v>1929.23999</v>
      </c>
      <c r="G5232" s="99">
        <v>0</v>
      </c>
    </row>
    <row r="5233" spans="1:7" x14ac:dyDescent="0.2">
      <c r="A5233" s="100">
        <v>39717</v>
      </c>
      <c r="B5233" s="99">
        <v>1935.790039</v>
      </c>
      <c r="C5233" s="99">
        <v>1935.790039</v>
      </c>
      <c r="D5233" s="99">
        <v>1935.790039</v>
      </c>
      <c r="E5233" s="99">
        <v>1935.790039</v>
      </c>
      <c r="F5233" s="99">
        <v>1935.790039</v>
      </c>
      <c r="G5233" s="99">
        <v>0</v>
      </c>
    </row>
    <row r="5234" spans="1:7" x14ac:dyDescent="0.2">
      <c r="A5234" s="100">
        <v>39720</v>
      </c>
      <c r="B5234" s="99">
        <v>1765.719971</v>
      </c>
      <c r="C5234" s="99">
        <v>1765.719971</v>
      </c>
      <c r="D5234" s="99">
        <v>1765.719971</v>
      </c>
      <c r="E5234" s="99">
        <v>1765.719971</v>
      </c>
      <c r="F5234" s="99">
        <v>1765.719971</v>
      </c>
      <c r="G5234" s="99">
        <v>0</v>
      </c>
    </row>
    <row r="5235" spans="1:7" x14ac:dyDescent="0.2">
      <c r="A5235" s="100">
        <v>39721</v>
      </c>
      <c r="B5235" s="99">
        <v>1861.4399410000001</v>
      </c>
      <c r="C5235" s="99">
        <v>1861.4399410000001</v>
      </c>
      <c r="D5235" s="99">
        <v>1861.4399410000001</v>
      </c>
      <c r="E5235" s="99">
        <v>1861.4399410000001</v>
      </c>
      <c r="F5235" s="99">
        <v>1861.4399410000001</v>
      </c>
      <c r="G5235" s="99">
        <v>0</v>
      </c>
    </row>
    <row r="5236" spans="1:7" x14ac:dyDescent="0.2">
      <c r="A5236" s="100">
        <v>39722</v>
      </c>
      <c r="B5236" s="99">
        <v>1853.26001</v>
      </c>
      <c r="C5236" s="99">
        <v>1853.26001</v>
      </c>
      <c r="D5236" s="99">
        <v>1853.26001</v>
      </c>
      <c r="E5236" s="99">
        <v>1853.26001</v>
      </c>
      <c r="F5236" s="99">
        <v>1853.26001</v>
      </c>
      <c r="G5236" s="99">
        <v>0</v>
      </c>
    </row>
    <row r="5237" spans="1:7" x14ac:dyDescent="0.2">
      <c r="A5237" s="100">
        <v>39723</v>
      </c>
      <c r="B5237" s="99">
        <v>1778.900024</v>
      </c>
      <c r="C5237" s="99">
        <v>1778.900024</v>
      </c>
      <c r="D5237" s="99">
        <v>1778.900024</v>
      </c>
      <c r="E5237" s="99">
        <v>1778.900024</v>
      </c>
      <c r="F5237" s="99">
        <v>1778.900024</v>
      </c>
      <c r="G5237" s="99">
        <v>0</v>
      </c>
    </row>
    <row r="5238" spans="1:7" x14ac:dyDescent="0.2">
      <c r="A5238" s="100">
        <v>39724</v>
      </c>
      <c r="B5238" s="99">
        <v>1754.910034</v>
      </c>
      <c r="C5238" s="99">
        <v>1754.910034</v>
      </c>
      <c r="D5238" s="99">
        <v>1754.910034</v>
      </c>
      <c r="E5238" s="99">
        <v>1754.910034</v>
      </c>
      <c r="F5238" s="99">
        <v>1754.910034</v>
      </c>
      <c r="G5238" s="99">
        <v>0</v>
      </c>
    </row>
    <row r="5239" spans="1:7" x14ac:dyDescent="0.2">
      <c r="A5239" s="100">
        <v>39727</v>
      </c>
      <c r="B5239" s="99">
        <v>1687.339966</v>
      </c>
      <c r="C5239" s="99">
        <v>1687.339966</v>
      </c>
      <c r="D5239" s="99">
        <v>1687.339966</v>
      </c>
      <c r="E5239" s="99">
        <v>1687.339966</v>
      </c>
      <c r="F5239" s="99">
        <v>1687.339966</v>
      </c>
      <c r="G5239" s="99">
        <v>0</v>
      </c>
    </row>
    <row r="5240" spans="1:7" x14ac:dyDescent="0.2">
      <c r="A5240" s="100">
        <v>39728</v>
      </c>
      <c r="B5240" s="99">
        <v>1590.51001</v>
      </c>
      <c r="C5240" s="99">
        <v>1590.51001</v>
      </c>
      <c r="D5240" s="99">
        <v>1590.51001</v>
      </c>
      <c r="E5240" s="99">
        <v>1590.51001</v>
      </c>
      <c r="F5240" s="99">
        <v>1590.51001</v>
      </c>
      <c r="G5240" s="99">
        <v>0</v>
      </c>
    </row>
    <row r="5241" spans="1:7" x14ac:dyDescent="0.2">
      <c r="A5241" s="100">
        <v>39729</v>
      </c>
      <c r="B5241" s="99">
        <v>1573.339966</v>
      </c>
      <c r="C5241" s="99">
        <v>1573.339966</v>
      </c>
      <c r="D5241" s="99">
        <v>1573.339966</v>
      </c>
      <c r="E5241" s="99">
        <v>1573.339966</v>
      </c>
      <c r="F5241" s="99">
        <v>1573.339966</v>
      </c>
      <c r="G5241" s="99">
        <v>0</v>
      </c>
    </row>
    <row r="5242" spans="1:7" x14ac:dyDescent="0.2">
      <c r="A5242" s="100">
        <v>39730</v>
      </c>
      <c r="B5242" s="99">
        <v>1453.5200199999999</v>
      </c>
      <c r="C5242" s="99">
        <v>1453.5200199999999</v>
      </c>
      <c r="D5242" s="99">
        <v>1453.5200199999999</v>
      </c>
      <c r="E5242" s="99">
        <v>1453.5200199999999</v>
      </c>
      <c r="F5242" s="99">
        <v>1453.5200199999999</v>
      </c>
      <c r="G5242" s="99">
        <v>0</v>
      </c>
    </row>
    <row r="5243" spans="1:7" x14ac:dyDescent="0.2">
      <c r="A5243" s="100">
        <v>39731</v>
      </c>
      <c r="B5243" s="99">
        <v>1436.5600589999999</v>
      </c>
      <c r="C5243" s="99">
        <v>1436.5600589999999</v>
      </c>
      <c r="D5243" s="99">
        <v>1436.5600589999999</v>
      </c>
      <c r="E5243" s="99">
        <v>1436.5600589999999</v>
      </c>
      <c r="F5243" s="99">
        <v>1436.5600589999999</v>
      </c>
      <c r="G5243" s="99">
        <v>0</v>
      </c>
    </row>
    <row r="5244" spans="1:7" x14ac:dyDescent="0.2">
      <c r="A5244" s="100">
        <v>39734</v>
      </c>
      <c r="B5244" s="99">
        <v>1602.9300539999999</v>
      </c>
      <c r="C5244" s="99">
        <v>1602.9300539999999</v>
      </c>
      <c r="D5244" s="99">
        <v>1602.9300539999999</v>
      </c>
      <c r="E5244" s="99">
        <v>1602.9300539999999</v>
      </c>
      <c r="F5244" s="99">
        <v>1602.9300539999999</v>
      </c>
      <c r="G5244" s="99">
        <v>0</v>
      </c>
    </row>
    <row r="5245" spans="1:7" x14ac:dyDescent="0.2">
      <c r="A5245" s="100">
        <v>39735</v>
      </c>
      <c r="B5245" s="99">
        <v>1594.410034</v>
      </c>
      <c r="C5245" s="99">
        <v>1594.410034</v>
      </c>
      <c r="D5245" s="99">
        <v>1594.410034</v>
      </c>
      <c r="E5245" s="99">
        <v>1594.410034</v>
      </c>
      <c r="F5245" s="99">
        <v>1594.410034</v>
      </c>
      <c r="G5245" s="99">
        <v>0</v>
      </c>
    </row>
    <row r="5246" spans="1:7" x14ac:dyDescent="0.2">
      <c r="A5246" s="100">
        <v>39736</v>
      </c>
      <c r="B5246" s="99">
        <v>1450.5</v>
      </c>
      <c r="C5246" s="99">
        <v>1450.5</v>
      </c>
      <c r="D5246" s="99">
        <v>1450.5</v>
      </c>
      <c r="E5246" s="99">
        <v>1450.5</v>
      </c>
      <c r="F5246" s="99">
        <v>1450.5</v>
      </c>
      <c r="G5246" s="99">
        <v>0</v>
      </c>
    </row>
    <row r="5247" spans="1:7" x14ac:dyDescent="0.2">
      <c r="A5247" s="100">
        <v>39737</v>
      </c>
      <c r="B5247" s="99">
        <v>1512.209961</v>
      </c>
      <c r="C5247" s="99">
        <v>1512.209961</v>
      </c>
      <c r="D5247" s="99">
        <v>1512.209961</v>
      </c>
      <c r="E5247" s="99">
        <v>1512.209961</v>
      </c>
      <c r="F5247" s="99">
        <v>1512.209961</v>
      </c>
      <c r="G5247" s="99">
        <v>0</v>
      </c>
    </row>
    <row r="5248" spans="1:7" x14ac:dyDescent="0.2">
      <c r="A5248" s="100">
        <v>39738</v>
      </c>
      <c r="B5248" s="99">
        <v>1502.839966</v>
      </c>
      <c r="C5248" s="99">
        <v>1502.839966</v>
      </c>
      <c r="D5248" s="99">
        <v>1502.839966</v>
      </c>
      <c r="E5248" s="99">
        <v>1502.839966</v>
      </c>
      <c r="F5248" s="99">
        <v>1502.839966</v>
      </c>
      <c r="G5248" s="99">
        <v>0</v>
      </c>
    </row>
    <row r="5249" spans="1:7" x14ac:dyDescent="0.2">
      <c r="A5249" s="100">
        <v>39741</v>
      </c>
      <c r="B5249" s="99">
        <v>1574.5</v>
      </c>
      <c r="C5249" s="99">
        <v>1574.5</v>
      </c>
      <c r="D5249" s="99">
        <v>1574.5</v>
      </c>
      <c r="E5249" s="99">
        <v>1574.5</v>
      </c>
      <c r="F5249" s="99">
        <v>1574.5</v>
      </c>
      <c r="G5249" s="99">
        <v>0</v>
      </c>
    </row>
    <row r="5250" spans="1:7" x14ac:dyDescent="0.2">
      <c r="A5250" s="100">
        <v>39742</v>
      </c>
      <c r="B5250" s="99">
        <v>1526.0200199999999</v>
      </c>
      <c r="C5250" s="99">
        <v>1526.0200199999999</v>
      </c>
      <c r="D5250" s="99">
        <v>1526.0200199999999</v>
      </c>
      <c r="E5250" s="99">
        <v>1526.0200199999999</v>
      </c>
      <c r="F5250" s="99">
        <v>1526.0200199999999</v>
      </c>
      <c r="G5250" s="99">
        <v>0</v>
      </c>
    </row>
    <row r="5251" spans="1:7" x14ac:dyDescent="0.2">
      <c r="A5251" s="100">
        <v>39743</v>
      </c>
      <c r="B5251" s="99">
        <v>1433.219971</v>
      </c>
      <c r="C5251" s="99">
        <v>1433.219971</v>
      </c>
      <c r="D5251" s="99">
        <v>1433.219971</v>
      </c>
      <c r="E5251" s="99">
        <v>1433.219971</v>
      </c>
      <c r="F5251" s="99">
        <v>1433.219971</v>
      </c>
      <c r="G5251" s="99">
        <v>0</v>
      </c>
    </row>
    <row r="5252" spans="1:7" x14ac:dyDescent="0.2">
      <c r="A5252" s="100">
        <v>39744</v>
      </c>
      <c r="B5252" s="99">
        <v>1451.369995</v>
      </c>
      <c r="C5252" s="99">
        <v>1451.369995</v>
      </c>
      <c r="D5252" s="99">
        <v>1451.369995</v>
      </c>
      <c r="E5252" s="99">
        <v>1451.369995</v>
      </c>
      <c r="F5252" s="99">
        <v>1451.369995</v>
      </c>
      <c r="G5252" s="99">
        <v>0</v>
      </c>
    </row>
    <row r="5253" spans="1:7" x14ac:dyDescent="0.2">
      <c r="A5253" s="100">
        <v>39745</v>
      </c>
      <c r="B5253" s="99">
        <v>1401.290039</v>
      </c>
      <c r="C5253" s="99">
        <v>1401.290039</v>
      </c>
      <c r="D5253" s="99">
        <v>1401.290039</v>
      </c>
      <c r="E5253" s="99">
        <v>1401.290039</v>
      </c>
      <c r="F5253" s="99">
        <v>1401.290039</v>
      </c>
      <c r="G5253" s="99">
        <v>0</v>
      </c>
    </row>
    <row r="5254" spans="1:7" x14ac:dyDescent="0.2">
      <c r="A5254" s="100">
        <v>39748</v>
      </c>
      <c r="B5254" s="99">
        <v>1356.780029</v>
      </c>
      <c r="C5254" s="99">
        <v>1356.780029</v>
      </c>
      <c r="D5254" s="99">
        <v>1356.780029</v>
      </c>
      <c r="E5254" s="99">
        <v>1356.780029</v>
      </c>
      <c r="F5254" s="99">
        <v>1356.780029</v>
      </c>
      <c r="G5254" s="99">
        <v>0</v>
      </c>
    </row>
    <row r="5255" spans="1:7" x14ac:dyDescent="0.2">
      <c r="A5255" s="100">
        <v>39749</v>
      </c>
      <c r="B5255" s="99">
        <v>1503.160034</v>
      </c>
      <c r="C5255" s="99">
        <v>1503.160034</v>
      </c>
      <c r="D5255" s="99">
        <v>1503.160034</v>
      </c>
      <c r="E5255" s="99">
        <v>1503.160034</v>
      </c>
      <c r="F5255" s="99">
        <v>1503.160034</v>
      </c>
      <c r="G5255" s="99">
        <v>0</v>
      </c>
    </row>
    <row r="5256" spans="1:7" x14ac:dyDescent="0.2">
      <c r="A5256" s="100">
        <v>39750</v>
      </c>
      <c r="B5256" s="99">
        <v>1486.7299800000001</v>
      </c>
      <c r="C5256" s="99">
        <v>1486.7299800000001</v>
      </c>
      <c r="D5256" s="99">
        <v>1486.7299800000001</v>
      </c>
      <c r="E5256" s="99">
        <v>1486.7299800000001</v>
      </c>
      <c r="F5256" s="99">
        <v>1486.7299800000001</v>
      </c>
      <c r="G5256" s="99">
        <v>0</v>
      </c>
    </row>
    <row r="5257" spans="1:7" x14ac:dyDescent="0.2">
      <c r="A5257" s="100">
        <v>39751</v>
      </c>
      <c r="B5257" s="99">
        <v>1525.369995</v>
      </c>
      <c r="C5257" s="99">
        <v>1525.369995</v>
      </c>
      <c r="D5257" s="99">
        <v>1525.369995</v>
      </c>
      <c r="E5257" s="99">
        <v>1525.369995</v>
      </c>
      <c r="F5257" s="99">
        <v>1525.369995</v>
      </c>
      <c r="G5257" s="99">
        <v>0</v>
      </c>
    </row>
    <row r="5258" spans="1:7" x14ac:dyDescent="0.2">
      <c r="A5258" s="100">
        <v>39752</v>
      </c>
      <c r="B5258" s="99">
        <v>1548.8100589999999</v>
      </c>
      <c r="C5258" s="99">
        <v>1548.8100589999999</v>
      </c>
      <c r="D5258" s="99">
        <v>1548.8100589999999</v>
      </c>
      <c r="E5258" s="99">
        <v>1548.8100589999999</v>
      </c>
      <c r="F5258" s="99">
        <v>1548.8100589999999</v>
      </c>
      <c r="G5258" s="99">
        <v>0</v>
      </c>
    </row>
    <row r="5259" spans="1:7" x14ac:dyDescent="0.2">
      <c r="A5259" s="100">
        <v>39755</v>
      </c>
      <c r="B5259" s="99">
        <v>1544.910034</v>
      </c>
      <c r="C5259" s="99">
        <v>1544.910034</v>
      </c>
      <c r="D5259" s="99">
        <v>1544.910034</v>
      </c>
      <c r="E5259" s="99">
        <v>1544.910034</v>
      </c>
      <c r="F5259" s="99">
        <v>1544.910034</v>
      </c>
      <c r="G5259" s="99">
        <v>0</v>
      </c>
    </row>
    <row r="5260" spans="1:7" x14ac:dyDescent="0.2">
      <c r="A5260" s="100">
        <v>39756</v>
      </c>
      <c r="B5260" s="99">
        <v>1608</v>
      </c>
      <c r="C5260" s="99">
        <v>1608</v>
      </c>
      <c r="D5260" s="99">
        <v>1608</v>
      </c>
      <c r="E5260" s="99">
        <v>1608</v>
      </c>
      <c r="F5260" s="99">
        <v>1608</v>
      </c>
      <c r="G5260" s="99">
        <v>0</v>
      </c>
    </row>
    <row r="5261" spans="1:7" x14ac:dyDescent="0.2">
      <c r="A5261" s="100">
        <v>39757</v>
      </c>
      <c r="B5261" s="99">
        <v>1524.209961</v>
      </c>
      <c r="C5261" s="99">
        <v>1524.209961</v>
      </c>
      <c r="D5261" s="99">
        <v>1524.209961</v>
      </c>
      <c r="E5261" s="99">
        <v>1524.209961</v>
      </c>
      <c r="F5261" s="99">
        <v>1524.209961</v>
      </c>
      <c r="G5261" s="99">
        <v>0</v>
      </c>
    </row>
    <row r="5262" spans="1:7" x14ac:dyDescent="0.2">
      <c r="A5262" s="100">
        <v>39758</v>
      </c>
      <c r="B5262" s="99">
        <v>1448.01001</v>
      </c>
      <c r="C5262" s="99">
        <v>1448.01001</v>
      </c>
      <c r="D5262" s="99">
        <v>1448.01001</v>
      </c>
      <c r="E5262" s="99">
        <v>1448.01001</v>
      </c>
      <c r="F5262" s="99">
        <v>1448.01001</v>
      </c>
      <c r="G5262" s="99">
        <v>0</v>
      </c>
    </row>
    <row r="5263" spans="1:7" x14ac:dyDescent="0.2">
      <c r="A5263" s="100">
        <v>39759</v>
      </c>
      <c r="B5263" s="99">
        <v>1490.3100589999999</v>
      </c>
      <c r="C5263" s="99">
        <v>1490.3100589999999</v>
      </c>
      <c r="D5263" s="99">
        <v>1490.3100589999999</v>
      </c>
      <c r="E5263" s="99">
        <v>1490.3100589999999</v>
      </c>
      <c r="F5263" s="99">
        <v>1490.3100589999999</v>
      </c>
      <c r="G5263" s="99">
        <v>0</v>
      </c>
    </row>
    <row r="5264" spans="1:7" x14ac:dyDescent="0.2">
      <c r="A5264" s="100">
        <v>39762</v>
      </c>
      <c r="B5264" s="99">
        <v>1471.6400149999999</v>
      </c>
      <c r="C5264" s="99">
        <v>1471.6400149999999</v>
      </c>
      <c r="D5264" s="99">
        <v>1471.6400149999999</v>
      </c>
      <c r="E5264" s="99">
        <v>1471.6400149999999</v>
      </c>
      <c r="F5264" s="99">
        <v>1471.6400149999999</v>
      </c>
      <c r="G5264" s="99">
        <v>0</v>
      </c>
    </row>
    <row r="5265" spans="1:7" x14ac:dyDescent="0.2">
      <c r="A5265" s="100">
        <v>39763</v>
      </c>
      <c r="B5265" s="99">
        <v>1439.219971</v>
      </c>
      <c r="C5265" s="99">
        <v>1439.219971</v>
      </c>
      <c r="D5265" s="99">
        <v>1439.219971</v>
      </c>
      <c r="E5265" s="99">
        <v>1439.219971</v>
      </c>
      <c r="F5265" s="99">
        <v>1439.219971</v>
      </c>
      <c r="G5265" s="99">
        <v>0</v>
      </c>
    </row>
    <row r="5266" spans="1:7" x14ac:dyDescent="0.2">
      <c r="A5266" s="100">
        <v>39764</v>
      </c>
      <c r="B5266" s="99">
        <v>1365.150024</v>
      </c>
      <c r="C5266" s="99">
        <v>1365.150024</v>
      </c>
      <c r="D5266" s="99">
        <v>1365.150024</v>
      </c>
      <c r="E5266" s="99">
        <v>1365.150024</v>
      </c>
      <c r="F5266" s="99">
        <v>1365.150024</v>
      </c>
      <c r="G5266" s="99">
        <v>0</v>
      </c>
    </row>
    <row r="5267" spans="1:7" x14ac:dyDescent="0.2">
      <c r="A5267" s="100">
        <v>39765</v>
      </c>
      <c r="B5267" s="99">
        <v>1459.8199460000001</v>
      </c>
      <c r="C5267" s="99">
        <v>1459.8199460000001</v>
      </c>
      <c r="D5267" s="99">
        <v>1459.8199460000001</v>
      </c>
      <c r="E5267" s="99">
        <v>1459.8199460000001</v>
      </c>
      <c r="F5267" s="99">
        <v>1459.8199460000001</v>
      </c>
      <c r="G5267" s="99">
        <v>0</v>
      </c>
    </row>
    <row r="5268" spans="1:7" x14ac:dyDescent="0.2">
      <c r="A5268" s="100">
        <v>39766</v>
      </c>
      <c r="B5268" s="99">
        <v>1399.1999510000001</v>
      </c>
      <c r="C5268" s="99">
        <v>1399.1999510000001</v>
      </c>
      <c r="D5268" s="99">
        <v>1399.1999510000001</v>
      </c>
      <c r="E5268" s="99">
        <v>1399.1999510000001</v>
      </c>
      <c r="F5268" s="99">
        <v>1399.1999510000001</v>
      </c>
      <c r="G5268" s="99">
        <v>0</v>
      </c>
    </row>
    <row r="5269" spans="1:7" x14ac:dyDescent="0.2">
      <c r="A5269" s="100">
        <v>39769</v>
      </c>
      <c r="B5269" s="99">
        <v>1363.1400149999999</v>
      </c>
      <c r="C5269" s="99">
        <v>1363.1400149999999</v>
      </c>
      <c r="D5269" s="99">
        <v>1363.1400149999999</v>
      </c>
      <c r="E5269" s="99">
        <v>1363.1400149999999</v>
      </c>
      <c r="F5269" s="99">
        <v>1363.1400149999999</v>
      </c>
      <c r="G5269" s="99">
        <v>0</v>
      </c>
    </row>
    <row r="5270" spans="1:7" x14ac:dyDescent="0.2">
      <c r="A5270" s="100">
        <v>39770</v>
      </c>
      <c r="B5270" s="99">
        <v>1376.8199460000001</v>
      </c>
      <c r="C5270" s="99">
        <v>1376.8199460000001</v>
      </c>
      <c r="D5270" s="99">
        <v>1376.8199460000001</v>
      </c>
      <c r="E5270" s="99">
        <v>1376.8199460000001</v>
      </c>
      <c r="F5270" s="99">
        <v>1376.8199460000001</v>
      </c>
      <c r="G5270" s="99">
        <v>0</v>
      </c>
    </row>
    <row r="5271" spans="1:7" x14ac:dyDescent="0.2">
      <c r="A5271" s="100">
        <v>39771</v>
      </c>
      <c r="B5271" s="99">
        <v>1292.76001</v>
      </c>
      <c r="C5271" s="99">
        <v>1292.76001</v>
      </c>
      <c r="D5271" s="99">
        <v>1292.76001</v>
      </c>
      <c r="E5271" s="99">
        <v>1292.76001</v>
      </c>
      <c r="F5271" s="99">
        <v>1292.76001</v>
      </c>
      <c r="G5271" s="99">
        <v>0</v>
      </c>
    </row>
    <row r="5272" spans="1:7" x14ac:dyDescent="0.2">
      <c r="A5272" s="100">
        <v>39772</v>
      </c>
      <c r="B5272" s="99">
        <v>1206.040039</v>
      </c>
      <c r="C5272" s="99">
        <v>1206.040039</v>
      </c>
      <c r="D5272" s="99">
        <v>1206.040039</v>
      </c>
      <c r="E5272" s="99">
        <v>1206.040039</v>
      </c>
      <c r="F5272" s="99">
        <v>1206.040039</v>
      </c>
      <c r="G5272" s="99">
        <v>0</v>
      </c>
    </row>
    <row r="5273" spans="1:7" x14ac:dyDescent="0.2">
      <c r="A5273" s="100">
        <v>39773</v>
      </c>
      <c r="B5273" s="99">
        <v>1282.589966</v>
      </c>
      <c r="C5273" s="99">
        <v>1282.589966</v>
      </c>
      <c r="D5273" s="99">
        <v>1282.589966</v>
      </c>
      <c r="E5273" s="99">
        <v>1282.589966</v>
      </c>
      <c r="F5273" s="99">
        <v>1282.589966</v>
      </c>
      <c r="G5273" s="99">
        <v>0</v>
      </c>
    </row>
    <row r="5274" spans="1:7" x14ac:dyDescent="0.2">
      <c r="A5274" s="100">
        <v>39776</v>
      </c>
      <c r="B5274" s="99">
        <v>1365.630005</v>
      </c>
      <c r="C5274" s="99">
        <v>1365.630005</v>
      </c>
      <c r="D5274" s="99">
        <v>1365.630005</v>
      </c>
      <c r="E5274" s="99">
        <v>1365.630005</v>
      </c>
      <c r="F5274" s="99">
        <v>1365.630005</v>
      </c>
      <c r="G5274" s="99">
        <v>0</v>
      </c>
    </row>
    <row r="5275" spans="1:7" x14ac:dyDescent="0.2">
      <c r="A5275" s="100">
        <v>39777</v>
      </c>
      <c r="B5275" s="99">
        <v>1374.790039</v>
      </c>
      <c r="C5275" s="99">
        <v>1374.790039</v>
      </c>
      <c r="D5275" s="99">
        <v>1374.790039</v>
      </c>
      <c r="E5275" s="99">
        <v>1374.790039</v>
      </c>
      <c r="F5275" s="99">
        <v>1374.790039</v>
      </c>
      <c r="G5275" s="99">
        <v>0</v>
      </c>
    </row>
    <row r="5276" spans="1:7" x14ac:dyDescent="0.2">
      <c r="A5276" s="100">
        <v>39778</v>
      </c>
      <c r="B5276" s="99">
        <v>1423.900024</v>
      </c>
      <c r="C5276" s="99">
        <v>1423.900024</v>
      </c>
      <c r="D5276" s="99">
        <v>1423.900024</v>
      </c>
      <c r="E5276" s="99">
        <v>1423.900024</v>
      </c>
      <c r="F5276" s="99">
        <v>1423.900024</v>
      </c>
      <c r="G5276" s="99">
        <v>0</v>
      </c>
    </row>
    <row r="5277" spans="1:7" x14ac:dyDescent="0.2">
      <c r="A5277" s="100">
        <v>39780</v>
      </c>
      <c r="B5277" s="99">
        <v>1437.6800539999999</v>
      </c>
      <c r="C5277" s="99">
        <v>1437.6800539999999</v>
      </c>
      <c r="D5277" s="99">
        <v>1437.6800539999999</v>
      </c>
      <c r="E5277" s="99">
        <v>1437.6800539999999</v>
      </c>
      <c r="F5277" s="99">
        <v>1437.6800539999999</v>
      </c>
      <c r="G5277" s="99">
        <v>0</v>
      </c>
    </row>
    <row r="5278" spans="1:7" x14ac:dyDescent="0.2">
      <c r="A5278" s="100">
        <v>39783</v>
      </c>
      <c r="B5278" s="99">
        <v>1309.3900149999999</v>
      </c>
      <c r="C5278" s="99">
        <v>1309.3900149999999</v>
      </c>
      <c r="D5278" s="99">
        <v>1309.3900149999999</v>
      </c>
      <c r="E5278" s="99">
        <v>1309.3900149999999</v>
      </c>
      <c r="F5278" s="99">
        <v>1309.3900149999999</v>
      </c>
      <c r="G5278" s="99">
        <v>0</v>
      </c>
    </row>
    <row r="5279" spans="1:7" x14ac:dyDescent="0.2">
      <c r="A5279" s="100">
        <v>39784</v>
      </c>
      <c r="B5279" s="99">
        <v>1361.790039</v>
      </c>
      <c r="C5279" s="99">
        <v>1361.790039</v>
      </c>
      <c r="D5279" s="99">
        <v>1361.790039</v>
      </c>
      <c r="E5279" s="99">
        <v>1361.790039</v>
      </c>
      <c r="F5279" s="99">
        <v>1361.790039</v>
      </c>
      <c r="G5279" s="99">
        <v>0</v>
      </c>
    </row>
    <row r="5280" spans="1:7" x14ac:dyDescent="0.2">
      <c r="A5280" s="100">
        <v>39785</v>
      </c>
      <c r="B5280" s="99">
        <v>1397.719971</v>
      </c>
      <c r="C5280" s="99">
        <v>1397.719971</v>
      </c>
      <c r="D5280" s="99">
        <v>1397.719971</v>
      </c>
      <c r="E5280" s="99">
        <v>1397.719971</v>
      </c>
      <c r="F5280" s="99">
        <v>1397.719971</v>
      </c>
      <c r="G5280" s="99">
        <v>0</v>
      </c>
    </row>
    <row r="5281" spans="1:7" x14ac:dyDescent="0.2">
      <c r="A5281" s="100">
        <v>39786</v>
      </c>
      <c r="B5281" s="99">
        <v>1356.8100589999999</v>
      </c>
      <c r="C5281" s="99">
        <v>1356.8100589999999</v>
      </c>
      <c r="D5281" s="99">
        <v>1356.8100589999999</v>
      </c>
      <c r="E5281" s="99">
        <v>1356.8100589999999</v>
      </c>
      <c r="F5281" s="99">
        <v>1356.8100589999999</v>
      </c>
      <c r="G5281" s="99">
        <v>0</v>
      </c>
    </row>
    <row r="5282" spans="1:7" x14ac:dyDescent="0.2">
      <c r="A5282" s="100">
        <v>39787</v>
      </c>
      <c r="B5282" s="99">
        <v>1406.3599850000001</v>
      </c>
      <c r="C5282" s="99">
        <v>1406.3599850000001</v>
      </c>
      <c r="D5282" s="99">
        <v>1406.3599850000001</v>
      </c>
      <c r="E5282" s="99">
        <v>1406.3599850000001</v>
      </c>
      <c r="F5282" s="99">
        <v>1406.3599850000001</v>
      </c>
      <c r="G5282" s="99">
        <v>0</v>
      </c>
    </row>
    <row r="5283" spans="1:7" x14ac:dyDescent="0.2">
      <c r="A5283" s="100">
        <v>39790</v>
      </c>
      <c r="B5283" s="99">
        <v>1460.599976</v>
      </c>
      <c r="C5283" s="99">
        <v>1460.599976</v>
      </c>
      <c r="D5283" s="99">
        <v>1460.599976</v>
      </c>
      <c r="E5283" s="99">
        <v>1460.599976</v>
      </c>
      <c r="F5283" s="99">
        <v>1460.599976</v>
      </c>
      <c r="G5283" s="99">
        <v>0</v>
      </c>
    </row>
    <row r="5284" spans="1:7" x14ac:dyDescent="0.2">
      <c r="A5284" s="100">
        <v>39791</v>
      </c>
      <c r="B5284" s="99">
        <v>1426.880005</v>
      </c>
      <c r="C5284" s="99">
        <v>1426.880005</v>
      </c>
      <c r="D5284" s="99">
        <v>1426.880005</v>
      </c>
      <c r="E5284" s="99">
        <v>1426.880005</v>
      </c>
      <c r="F5284" s="99">
        <v>1426.880005</v>
      </c>
      <c r="G5284" s="99">
        <v>0</v>
      </c>
    </row>
    <row r="5285" spans="1:7" x14ac:dyDescent="0.2">
      <c r="A5285" s="100">
        <v>39792</v>
      </c>
      <c r="B5285" s="99">
        <v>1444</v>
      </c>
      <c r="C5285" s="99">
        <v>1444</v>
      </c>
      <c r="D5285" s="99">
        <v>1444</v>
      </c>
      <c r="E5285" s="99">
        <v>1444</v>
      </c>
      <c r="F5285" s="99">
        <v>1444</v>
      </c>
      <c r="G5285" s="99">
        <v>0</v>
      </c>
    </row>
    <row r="5286" spans="1:7" x14ac:dyDescent="0.2">
      <c r="A5286" s="100">
        <v>39793</v>
      </c>
      <c r="B5286" s="99">
        <v>1403.1999510000001</v>
      </c>
      <c r="C5286" s="99">
        <v>1403.1999510000001</v>
      </c>
      <c r="D5286" s="99">
        <v>1403.1999510000001</v>
      </c>
      <c r="E5286" s="99">
        <v>1403.1999510000001</v>
      </c>
      <c r="F5286" s="99">
        <v>1403.1999510000001</v>
      </c>
      <c r="G5286" s="99">
        <v>0</v>
      </c>
    </row>
    <row r="5287" spans="1:7" x14ac:dyDescent="0.2">
      <c r="A5287" s="100">
        <v>39794</v>
      </c>
      <c r="B5287" s="99">
        <v>1413.0699460000001</v>
      </c>
      <c r="C5287" s="99">
        <v>1413.0699460000001</v>
      </c>
      <c r="D5287" s="99">
        <v>1413.0699460000001</v>
      </c>
      <c r="E5287" s="99">
        <v>1413.0699460000001</v>
      </c>
      <c r="F5287" s="99">
        <v>1413.0699460000001</v>
      </c>
      <c r="G5287" s="99">
        <v>0</v>
      </c>
    </row>
    <row r="5288" spans="1:7" x14ac:dyDescent="0.2">
      <c r="A5288" s="100">
        <v>39797</v>
      </c>
      <c r="B5288" s="99">
        <v>1395.209961</v>
      </c>
      <c r="C5288" s="99">
        <v>1395.209961</v>
      </c>
      <c r="D5288" s="99">
        <v>1395.209961</v>
      </c>
      <c r="E5288" s="99">
        <v>1395.209961</v>
      </c>
      <c r="F5288" s="99">
        <v>1395.209961</v>
      </c>
      <c r="G5288" s="99">
        <v>0</v>
      </c>
    </row>
    <row r="5289" spans="1:7" x14ac:dyDescent="0.2">
      <c r="A5289" s="100">
        <v>39798</v>
      </c>
      <c r="B5289" s="99">
        <v>1466.869995</v>
      </c>
      <c r="C5289" s="99">
        <v>1466.869995</v>
      </c>
      <c r="D5289" s="99">
        <v>1466.869995</v>
      </c>
      <c r="E5289" s="99">
        <v>1466.869995</v>
      </c>
      <c r="F5289" s="99">
        <v>1466.869995</v>
      </c>
      <c r="G5289" s="99">
        <v>0</v>
      </c>
    </row>
    <row r="5290" spans="1:7" x14ac:dyDescent="0.2">
      <c r="A5290" s="100">
        <v>39799</v>
      </c>
      <c r="B5290" s="99">
        <v>1452.880005</v>
      </c>
      <c r="C5290" s="99">
        <v>1452.880005</v>
      </c>
      <c r="D5290" s="99">
        <v>1452.880005</v>
      </c>
      <c r="E5290" s="99">
        <v>1452.880005</v>
      </c>
      <c r="F5290" s="99">
        <v>1452.880005</v>
      </c>
      <c r="G5290" s="99">
        <v>0</v>
      </c>
    </row>
    <row r="5291" spans="1:7" x14ac:dyDescent="0.2">
      <c r="A5291" s="100">
        <v>39800</v>
      </c>
      <c r="B5291" s="99">
        <v>1422.1899410000001</v>
      </c>
      <c r="C5291" s="99">
        <v>1422.1899410000001</v>
      </c>
      <c r="D5291" s="99">
        <v>1422.1899410000001</v>
      </c>
      <c r="E5291" s="99">
        <v>1422.1899410000001</v>
      </c>
      <c r="F5291" s="99">
        <v>1422.1899410000001</v>
      </c>
      <c r="G5291" s="99">
        <v>0</v>
      </c>
    </row>
    <row r="5292" spans="1:7" x14ac:dyDescent="0.2">
      <c r="A5292" s="100">
        <v>39801</v>
      </c>
      <c r="B5292" s="99">
        <v>1426.3900149999999</v>
      </c>
      <c r="C5292" s="99">
        <v>1426.3900149999999</v>
      </c>
      <c r="D5292" s="99">
        <v>1426.3900149999999</v>
      </c>
      <c r="E5292" s="99">
        <v>1426.3900149999999</v>
      </c>
      <c r="F5292" s="99">
        <v>1426.3900149999999</v>
      </c>
      <c r="G5292" s="99">
        <v>0</v>
      </c>
    </row>
    <row r="5293" spans="1:7" x14ac:dyDescent="0.2">
      <c r="A5293" s="100">
        <v>39804</v>
      </c>
      <c r="B5293" s="99">
        <v>1400.420044</v>
      </c>
      <c r="C5293" s="99">
        <v>1400.420044</v>
      </c>
      <c r="D5293" s="99">
        <v>1400.420044</v>
      </c>
      <c r="E5293" s="99">
        <v>1400.420044</v>
      </c>
      <c r="F5293" s="99">
        <v>1400.420044</v>
      </c>
      <c r="G5293" s="99">
        <v>0</v>
      </c>
    </row>
    <row r="5294" spans="1:7" x14ac:dyDescent="0.2">
      <c r="A5294" s="100">
        <v>39805</v>
      </c>
      <c r="B5294" s="99">
        <v>1387.079956</v>
      </c>
      <c r="C5294" s="99">
        <v>1387.079956</v>
      </c>
      <c r="D5294" s="99">
        <v>1387.079956</v>
      </c>
      <c r="E5294" s="99">
        <v>1387.079956</v>
      </c>
      <c r="F5294" s="99">
        <v>1387.079956</v>
      </c>
      <c r="G5294" s="99">
        <v>0</v>
      </c>
    </row>
    <row r="5295" spans="1:7" x14ac:dyDescent="0.2">
      <c r="A5295" s="100">
        <v>39806</v>
      </c>
      <c r="B5295" s="99">
        <v>1395.76001</v>
      </c>
      <c r="C5295" s="99">
        <v>1395.76001</v>
      </c>
      <c r="D5295" s="99">
        <v>1395.76001</v>
      </c>
      <c r="E5295" s="99">
        <v>1395.76001</v>
      </c>
      <c r="F5295" s="99">
        <v>1395.76001</v>
      </c>
      <c r="G5295" s="99">
        <v>0</v>
      </c>
    </row>
    <row r="5296" spans="1:7" x14ac:dyDescent="0.2">
      <c r="A5296" s="100">
        <v>39808</v>
      </c>
      <c r="B5296" s="99">
        <v>1403.219971</v>
      </c>
      <c r="C5296" s="99">
        <v>1403.219971</v>
      </c>
      <c r="D5296" s="99">
        <v>1403.219971</v>
      </c>
      <c r="E5296" s="99">
        <v>1403.219971</v>
      </c>
      <c r="F5296" s="99">
        <v>1403.219971</v>
      </c>
      <c r="G5296" s="99">
        <v>0</v>
      </c>
    </row>
    <row r="5297" spans="1:7" x14ac:dyDescent="0.2">
      <c r="A5297" s="100">
        <v>39811</v>
      </c>
      <c r="B5297" s="99">
        <v>1398.25</v>
      </c>
      <c r="C5297" s="99">
        <v>1398.25</v>
      </c>
      <c r="D5297" s="99">
        <v>1398.25</v>
      </c>
      <c r="E5297" s="99">
        <v>1398.25</v>
      </c>
      <c r="F5297" s="99">
        <v>1398.25</v>
      </c>
      <c r="G5297" s="99">
        <v>0</v>
      </c>
    </row>
    <row r="5298" spans="1:7" x14ac:dyDescent="0.2">
      <c r="A5298" s="100">
        <v>39812</v>
      </c>
      <c r="B5298" s="99">
        <v>1432.650024</v>
      </c>
      <c r="C5298" s="99">
        <v>1432.650024</v>
      </c>
      <c r="D5298" s="99">
        <v>1432.650024</v>
      </c>
      <c r="E5298" s="99">
        <v>1432.650024</v>
      </c>
      <c r="F5298" s="99">
        <v>1432.650024</v>
      </c>
      <c r="G5298" s="99">
        <v>0</v>
      </c>
    </row>
    <row r="5299" spans="1:7" x14ac:dyDescent="0.2">
      <c r="A5299" s="100">
        <v>39813</v>
      </c>
      <c r="B5299" s="99">
        <v>1452.9799800000001</v>
      </c>
      <c r="C5299" s="99">
        <v>1452.9799800000001</v>
      </c>
      <c r="D5299" s="99">
        <v>1452.9799800000001</v>
      </c>
      <c r="E5299" s="99">
        <v>1452.9799800000001</v>
      </c>
      <c r="F5299" s="99">
        <v>1452.9799800000001</v>
      </c>
      <c r="G5299" s="99">
        <v>0</v>
      </c>
    </row>
    <row r="5300" spans="1:7" x14ac:dyDescent="0.2">
      <c r="A5300" s="100">
        <v>39815</v>
      </c>
      <c r="B5300" s="99">
        <v>1499.170044</v>
      </c>
      <c r="C5300" s="99">
        <v>1499.170044</v>
      </c>
      <c r="D5300" s="99">
        <v>1499.170044</v>
      </c>
      <c r="E5300" s="99">
        <v>1499.170044</v>
      </c>
      <c r="F5300" s="99">
        <v>1499.170044</v>
      </c>
      <c r="G5300" s="99">
        <v>0</v>
      </c>
    </row>
    <row r="5301" spans="1:7" x14ac:dyDescent="0.2">
      <c r="A5301" s="100">
        <v>39818</v>
      </c>
      <c r="B5301" s="99">
        <v>1492.209961</v>
      </c>
      <c r="C5301" s="99">
        <v>1492.209961</v>
      </c>
      <c r="D5301" s="99">
        <v>1492.209961</v>
      </c>
      <c r="E5301" s="99">
        <v>1492.209961</v>
      </c>
      <c r="F5301" s="99">
        <v>1492.209961</v>
      </c>
      <c r="G5301" s="99">
        <v>0</v>
      </c>
    </row>
    <row r="5302" spans="1:7" x14ac:dyDescent="0.2">
      <c r="A5302" s="100">
        <v>39819</v>
      </c>
      <c r="B5302" s="99">
        <v>1503.869995</v>
      </c>
      <c r="C5302" s="99">
        <v>1503.869995</v>
      </c>
      <c r="D5302" s="99">
        <v>1503.869995</v>
      </c>
      <c r="E5302" s="99">
        <v>1503.869995</v>
      </c>
      <c r="F5302" s="99">
        <v>1503.869995</v>
      </c>
      <c r="G5302" s="99">
        <v>0</v>
      </c>
    </row>
    <row r="5303" spans="1:7" x14ac:dyDescent="0.2">
      <c r="A5303" s="100">
        <v>39820</v>
      </c>
      <c r="B5303" s="99">
        <v>1459.579956</v>
      </c>
      <c r="C5303" s="99">
        <v>1459.579956</v>
      </c>
      <c r="D5303" s="99">
        <v>1459.579956</v>
      </c>
      <c r="E5303" s="99">
        <v>1459.579956</v>
      </c>
      <c r="F5303" s="99">
        <v>1459.579956</v>
      </c>
      <c r="G5303" s="99">
        <v>0</v>
      </c>
    </row>
    <row r="5304" spans="1:7" x14ac:dyDescent="0.2">
      <c r="A5304" s="100">
        <v>39821</v>
      </c>
      <c r="B5304" s="99">
        <v>1464.599976</v>
      </c>
      <c r="C5304" s="99">
        <v>1464.599976</v>
      </c>
      <c r="D5304" s="99">
        <v>1464.599976</v>
      </c>
      <c r="E5304" s="99">
        <v>1464.599976</v>
      </c>
      <c r="F5304" s="99">
        <v>1464.599976</v>
      </c>
      <c r="G5304" s="99">
        <v>0</v>
      </c>
    </row>
    <row r="5305" spans="1:7" x14ac:dyDescent="0.2">
      <c r="A5305" s="100">
        <v>39822</v>
      </c>
      <c r="B5305" s="99">
        <v>1433.410034</v>
      </c>
      <c r="C5305" s="99">
        <v>1433.410034</v>
      </c>
      <c r="D5305" s="99">
        <v>1433.410034</v>
      </c>
      <c r="E5305" s="99">
        <v>1433.410034</v>
      </c>
      <c r="F5305" s="99">
        <v>1433.410034</v>
      </c>
      <c r="G5305" s="99">
        <v>0</v>
      </c>
    </row>
    <row r="5306" spans="1:7" x14ac:dyDescent="0.2">
      <c r="A5306" s="100">
        <v>39825</v>
      </c>
      <c r="B5306" s="99">
        <v>1401.0699460000001</v>
      </c>
      <c r="C5306" s="99">
        <v>1401.0699460000001</v>
      </c>
      <c r="D5306" s="99">
        <v>1401.0699460000001</v>
      </c>
      <c r="E5306" s="99">
        <v>1401.0699460000001</v>
      </c>
      <c r="F5306" s="99">
        <v>1401.0699460000001</v>
      </c>
      <c r="G5306" s="99">
        <v>0</v>
      </c>
    </row>
    <row r="5307" spans="1:7" x14ac:dyDescent="0.2">
      <c r="A5307" s="100">
        <v>39826</v>
      </c>
      <c r="B5307" s="99">
        <v>1403.630005</v>
      </c>
      <c r="C5307" s="99">
        <v>1403.630005</v>
      </c>
      <c r="D5307" s="99">
        <v>1403.630005</v>
      </c>
      <c r="E5307" s="99">
        <v>1403.630005</v>
      </c>
      <c r="F5307" s="99">
        <v>1403.630005</v>
      </c>
      <c r="G5307" s="99">
        <v>0</v>
      </c>
    </row>
    <row r="5308" spans="1:7" x14ac:dyDescent="0.2">
      <c r="A5308" s="100">
        <v>39827</v>
      </c>
      <c r="B5308" s="99">
        <v>1356.790039</v>
      </c>
      <c r="C5308" s="99">
        <v>1356.790039</v>
      </c>
      <c r="D5308" s="99">
        <v>1356.790039</v>
      </c>
      <c r="E5308" s="99">
        <v>1356.790039</v>
      </c>
      <c r="F5308" s="99">
        <v>1356.790039</v>
      </c>
      <c r="G5308" s="99">
        <v>0</v>
      </c>
    </row>
    <row r="5309" spans="1:7" x14ac:dyDescent="0.2">
      <c r="A5309" s="100">
        <v>39828</v>
      </c>
      <c r="B5309" s="99">
        <v>1358.6400149999999</v>
      </c>
      <c r="C5309" s="99">
        <v>1358.6400149999999</v>
      </c>
      <c r="D5309" s="99">
        <v>1358.6400149999999</v>
      </c>
      <c r="E5309" s="99">
        <v>1358.6400149999999</v>
      </c>
      <c r="F5309" s="99">
        <v>1358.6400149999999</v>
      </c>
      <c r="G5309" s="99">
        <v>0</v>
      </c>
    </row>
    <row r="5310" spans="1:7" x14ac:dyDescent="0.2">
      <c r="A5310" s="100">
        <v>39829</v>
      </c>
      <c r="B5310" s="99">
        <v>1368.920044</v>
      </c>
      <c r="C5310" s="99">
        <v>1368.920044</v>
      </c>
      <c r="D5310" s="99">
        <v>1368.920044</v>
      </c>
      <c r="E5310" s="99">
        <v>1368.920044</v>
      </c>
      <c r="F5310" s="99">
        <v>1368.920044</v>
      </c>
      <c r="G5310" s="99">
        <v>0</v>
      </c>
    </row>
    <row r="5311" spans="1:7" x14ac:dyDescent="0.2">
      <c r="A5311" s="100">
        <v>39833</v>
      </c>
      <c r="B5311" s="99">
        <v>1296.630005</v>
      </c>
      <c r="C5311" s="99">
        <v>1296.630005</v>
      </c>
      <c r="D5311" s="99">
        <v>1296.630005</v>
      </c>
      <c r="E5311" s="99">
        <v>1296.630005</v>
      </c>
      <c r="F5311" s="99">
        <v>1296.630005</v>
      </c>
      <c r="G5311" s="99">
        <v>0</v>
      </c>
    </row>
    <row r="5312" spans="1:7" x14ac:dyDescent="0.2">
      <c r="A5312" s="100">
        <v>39834</v>
      </c>
      <c r="B5312" s="99">
        <v>1353.329956</v>
      </c>
      <c r="C5312" s="99">
        <v>1353.329956</v>
      </c>
      <c r="D5312" s="99">
        <v>1353.329956</v>
      </c>
      <c r="E5312" s="99">
        <v>1353.329956</v>
      </c>
      <c r="F5312" s="99">
        <v>1353.329956</v>
      </c>
      <c r="G5312" s="99">
        <v>0</v>
      </c>
    </row>
    <row r="5313" spans="1:7" x14ac:dyDescent="0.2">
      <c r="A5313" s="100">
        <v>39835</v>
      </c>
      <c r="B5313" s="99">
        <v>1332.839966</v>
      </c>
      <c r="C5313" s="99">
        <v>1332.839966</v>
      </c>
      <c r="D5313" s="99">
        <v>1332.839966</v>
      </c>
      <c r="E5313" s="99">
        <v>1332.839966</v>
      </c>
      <c r="F5313" s="99">
        <v>1332.839966</v>
      </c>
      <c r="G5313" s="99">
        <v>0</v>
      </c>
    </row>
    <row r="5314" spans="1:7" x14ac:dyDescent="0.2">
      <c r="A5314" s="100">
        <v>39836</v>
      </c>
      <c r="B5314" s="99">
        <v>1340.0200199999999</v>
      </c>
      <c r="C5314" s="99">
        <v>1340.0200199999999</v>
      </c>
      <c r="D5314" s="99">
        <v>1340.0200199999999</v>
      </c>
      <c r="E5314" s="99">
        <v>1340.0200199999999</v>
      </c>
      <c r="F5314" s="99">
        <v>1340.0200199999999</v>
      </c>
      <c r="G5314" s="99">
        <v>0</v>
      </c>
    </row>
    <row r="5315" spans="1:7" x14ac:dyDescent="0.2">
      <c r="A5315" s="100">
        <v>39839</v>
      </c>
      <c r="B5315" s="99">
        <v>1347.469971</v>
      </c>
      <c r="C5315" s="99">
        <v>1347.469971</v>
      </c>
      <c r="D5315" s="99">
        <v>1347.469971</v>
      </c>
      <c r="E5315" s="99">
        <v>1347.469971</v>
      </c>
      <c r="F5315" s="99">
        <v>1347.469971</v>
      </c>
      <c r="G5315" s="99">
        <v>0</v>
      </c>
    </row>
    <row r="5316" spans="1:7" x14ac:dyDescent="0.2">
      <c r="A5316" s="100">
        <v>39840</v>
      </c>
      <c r="B5316" s="99">
        <v>1362.1800539999999</v>
      </c>
      <c r="C5316" s="99">
        <v>1362.1800539999999</v>
      </c>
      <c r="D5316" s="99">
        <v>1362.1800539999999</v>
      </c>
      <c r="E5316" s="99">
        <v>1362.1800539999999</v>
      </c>
      <c r="F5316" s="99">
        <v>1362.1800539999999</v>
      </c>
      <c r="G5316" s="99">
        <v>0</v>
      </c>
    </row>
    <row r="5317" spans="1:7" x14ac:dyDescent="0.2">
      <c r="A5317" s="100">
        <v>39841</v>
      </c>
      <c r="B5317" s="99">
        <v>1408.0699460000001</v>
      </c>
      <c r="C5317" s="99">
        <v>1408.0699460000001</v>
      </c>
      <c r="D5317" s="99">
        <v>1408.0699460000001</v>
      </c>
      <c r="E5317" s="99">
        <v>1408.0699460000001</v>
      </c>
      <c r="F5317" s="99">
        <v>1408.0699460000001</v>
      </c>
      <c r="G5317" s="99">
        <v>0</v>
      </c>
    </row>
    <row r="5318" spans="1:7" x14ac:dyDescent="0.2">
      <c r="A5318" s="100">
        <v>39842</v>
      </c>
      <c r="B5318" s="99">
        <v>1361.540039</v>
      </c>
      <c r="C5318" s="99">
        <v>1361.540039</v>
      </c>
      <c r="D5318" s="99">
        <v>1361.540039</v>
      </c>
      <c r="E5318" s="99">
        <v>1361.540039</v>
      </c>
      <c r="F5318" s="99">
        <v>1361.540039</v>
      </c>
      <c r="G5318" s="99">
        <v>0</v>
      </c>
    </row>
    <row r="5319" spans="1:7" x14ac:dyDescent="0.2">
      <c r="A5319" s="100">
        <v>39843</v>
      </c>
      <c r="B5319" s="99">
        <v>1330.51001</v>
      </c>
      <c r="C5319" s="99">
        <v>1330.51001</v>
      </c>
      <c r="D5319" s="99">
        <v>1330.51001</v>
      </c>
      <c r="E5319" s="99">
        <v>1330.51001</v>
      </c>
      <c r="F5319" s="99">
        <v>1330.51001</v>
      </c>
      <c r="G5319" s="99">
        <v>0</v>
      </c>
    </row>
    <row r="5320" spans="1:7" x14ac:dyDescent="0.2">
      <c r="A5320" s="100">
        <v>39846</v>
      </c>
      <c r="B5320" s="99">
        <v>1329.8100589999999</v>
      </c>
      <c r="C5320" s="99">
        <v>1329.8100589999999</v>
      </c>
      <c r="D5320" s="99">
        <v>1329.8100589999999</v>
      </c>
      <c r="E5320" s="99">
        <v>1329.8100589999999</v>
      </c>
      <c r="F5320" s="99">
        <v>1329.8100589999999</v>
      </c>
      <c r="G5320" s="99">
        <v>0</v>
      </c>
    </row>
    <row r="5321" spans="1:7" x14ac:dyDescent="0.2">
      <c r="A5321" s="100">
        <v>39847</v>
      </c>
      <c r="B5321" s="99">
        <v>1350.8900149999999</v>
      </c>
      <c r="C5321" s="99">
        <v>1350.8900149999999</v>
      </c>
      <c r="D5321" s="99">
        <v>1350.8900149999999</v>
      </c>
      <c r="E5321" s="99">
        <v>1350.8900149999999</v>
      </c>
      <c r="F5321" s="99">
        <v>1350.8900149999999</v>
      </c>
      <c r="G5321" s="99">
        <v>0</v>
      </c>
    </row>
    <row r="5322" spans="1:7" x14ac:dyDescent="0.2">
      <c r="A5322" s="100">
        <v>39848</v>
      </c>
      <c r="B5322" s="99">
        <v>1341.7700199999999</v>
      </c>
      <c r="C5322" s="99">
        <v>1341.7700199999999</v>
      </c>
      <c r="D5322" s="99">
        <v>1341.7700199999999</v>
      </c>
      <c r="E5322" s="99">
        <v>1341.7700199999999</v>
      </c>
      <c r="F5322" s="99">
        <v>1341.7700199999999</v>
      </c>
      <c r="G5322" s="99">
        <v>0</v>
      </c>
    </row>
    <row r="5323" spans="1:7" x14ac:dyDescent="0.2">
      <c r="A5323" s="100">
        <v>39849</v>
      </c>
      <c r="B5323" s="99">
        <v>1363.8199460000001</v>
      </c>
      <c r="C5323" s="99">
        <v>1363.8199460000001</v>
      </c>
      <c r="D5323" s="99">
        <v>1363.8199460000001</v>
      </c>
      <c r="E5323" s="99">
        <v>1363.8199460000001</v>
      </c>
      <c r="F5323" s="99">
        <v>1363.8199460000001</v>
      </c>
      <c r="G5323" s="99">
        <v>0</v>
      </c>
    </row>
    <row r="5324" spans="1:7" x14ac:dyDescent="0.2">
      <c r="A5324" s="100">
        <v>39850</v>
      </c>
      <c r="B5324" s="99">
        <v>1401.0600589999999</v>
      </c>
      <c r="C5324" s="99">
        <v>1401.0600589999999</v>
      </c>
      <c r="D5324" s="99">
        <v>1401.0600589999999</v>
      </c>
      <c r="E5324" s="99">
        <v>1401.0600589999999</v>
      </c>
      <c r="F5324" s="99">
        <v>1401.0600589999999</v>
      </c>
      <c r="G5324" s="99">
        <v>0</v>
      </c>
    </row>
    <row r="5325" spans="1:7" x14ac:dyDescent="0.2">
      <c r="A5325" s="100">
        <v>39853</v>
      </c>
      <c r="B5325" s="99">
        <v>1403.1899410000001</v>
      </c>
      <c r="C5325" s="99">
        <v>1403.1899410000001</v>
      </c>
      <c r="D5325" s="99">
        <v>1403.1899410000001</v>
      </c>
      <c r="E5325" s="99">
        <v>1403.1899410000001</v>
      </c>
      <c r="F5325" s="99">
        <v>1403.1899410000001</v>
      </c>
      <c r="G5325" s="99">
        <v>0</v>
      </c>
    </row>
    <row r="5326" spans="1:7" x14ac:dyDescent="0.2">
      <c r="A5326" s="100">
        <v>39854</v>
      </c>
      <c r="B5326" s="99">
        <v>1334.3000489999999</v>
      </c>
      <c r="C5326" s="99">
        <v>1334.3000489999999</v>
      </c>
      <c r="D5326" s="99">
        <v>1334.3000489999999</v>
      </c>
      <c r="E5326" s="99">
        <v>1334.3000489999999</v>
      </c>
      <c r="F5326" s="99">
        <v>1334.3000489999999</v>
      </c>
      <c r="G5326" s="99">
        <v>0</v>
      </c>
    </row>
    <row r="5327" spans="1:7" x14ac:dyDescent="0.2">
      <c r="A5327" s="100">
        <v>39855</v>
      </c>
      <c r="B5327" s="99">
        <v>1345.5</v>
      </c>
      <c r="C5327" s="99">
        <v>1345.5</v>
      </c>
      <c r="D5327" s="99">
        <v>1345.5</v>
      </c>
      <c r="E5327" s="99">
        <v>1345.5</v>
      </c>
      <c r="F5327" s="99">
        <v>1345.5</v>
      </c>
      <c r="G5327" s="99">
        <v>0</v>
      </c>
    </row>
    <row r="5328" spans="1:7" x14ac:dyDescent="0.2">
      <c r="A5328" s="100">
        <v>39856</v>
      </c>
      <c r="B5328" s="99">
        <v>1348.150024</v>
      </c>
      <c r="C5328" s="99">
        <v>1348.150024</v>
      </c>
      <c r="D5328" s="99">
        <v>1348.150024</v>
      </c>
      <c r="E5328" s="99">
        <v>1348.150024</v>
      </c>
      <c r="F5328" s="99">
        <v>1348.150024</v>
      </c>
      <c r="G5328" s="99">
        <v>0</v>
      </c>
    </row>
    <row r="5329" spans="1:7" x14ac:dyDescent="0.2">
      <c r="A5329" s="100">
        <v>39857</v>
      </c>
      <c r="B5329" s="99">
        <v>1334.829956</v>
      </c>
      <c r="C5329" s="99">
        <v>1334.829956</v>
      </c>
      <c r="D5329" s="99">
        <v>1334.829956</v>
      </c>
      <c r="E5329" s="99">
        <v>1334.829956</v>
      </c>
      <c r="F5329" s="99">
        <v>1334.829956</v>
      </c>
      <c r="G5329" s="99">
        <v>0</v>
      </c>
    </row>
    <row r="5330" spans="1:7" x14ac:dyDescent="0.2">
      <c r="A5330" s="100">
        <v>39861</v>
      </c>
      <c r="B5330" s="99">
        <v>1274.26001</v>
      </c>
      <c r="C5330" s="99">
        <v>1274.26001</v>
      </c>
      <c r="D5330" s="99">
        <v>1274.26001</v>
      </c>
      <c r="E5330" s="99">
        <v>1274.26001</v>
      </c>
      <c r="F5330" s="99">
        <v>1274.26001</v>
      </c>
      <c r="G5330" s="99">
        <v>0</v>
      </c>
    </row>
    <row r="5331" spans="1:7" x14ac:dyDescent="0.2">
      <c r="A5331" s="100">
        <v>39862</v>
      </c>
      <c r="B5331" s="99">
        <v>1273.290039</v>
      </c>
      <c r="C5331" s="99">
        <v>1273.290039</v>
      </c>
      <c r="D5331" s="99">
        <v>1273.290039</v>
      </c>
      <c r="E5331" s="99">
        <v>1273.290039</v>
      </c>
      <c r="F5331" s="99">
        <v>1273.290039</v>
      </c>
      <c r="G5331" s="99">
        <v>0</v>
      </c>
    </row>
    <row r="5332" spans="1:7" x14ac:dyDescent="0.2">
      <c r="A5332" s="100">
        <v>39863</v>
      </c>
      <c r="B5332" s="99">
        <v>1258.8199460000001</v>
      </c>
      <c r="C5332" s="99">
        <v>1258.8199460000001</v>
      </c>
      <c r="D5332" s="99">
        <v>1258.8199460000001</v>
      </c>
      <c r="E5332" s="99">
        <v>1258.8199460000001</v>
      </c>
      <c r="F5332" s="99">
        <v>1258.8199460000001</v>
      </c>
      <c r="G5332" s="99">
        <v>0</v>
      </c>
    </row>
    <row r="5333" spans="1:7" x14ac:dyDescent="0.2">
      <c r="A5333" s="100">
        <v>39864</v>
      </c>
      <c r="B5333" s="99">
        <v>1244.719971</v>
      </c>
      <c r="C5333" s="99">
        <v>1244.719971</v>
      </c>
      <c r="D5333" s="99">
        <v>1244.719971</v>
      </c>
      <c r="E5333" s="99">
        <v>1244.719971</v>
      </c>
      <c r="F5333" s="99">
        <v>1244.719971</v>
      </c>
      <c r="G5333" s="99">
        <v>0</v>
      </c>
    </row>
    <row r="5334" spans="1:7" x14ac:dyDescent="0.2">
      <c r="A5334" s="100">
        <v>39867</v>
      </c>
      <c r="B5334" s="99">
        <v>1201.5600589999999</v>
      </c>
      <c r="C5334" s="99">
        <v>1201.5600589999999</v>
      </c>
      <c r="D5334" s="99">
        <v>1201.5600589999999</v>
      </c>
      <c r="E5334" s="99">
        <v>1201.5600589999999</v>
      </c>
      <c r="F5334" s="99">
        <v>1201.5600589999999</v>
      </c>
      <c r="G5334" s="99">
        <v>0</v>
      </c>
    </row>
    <row r="5335" spans="1:7" x14ac:dyDescent="0.2">
      <c r="A5335" s="100">
        <v>39868</v>
      </c>
      <c r="B5335" s="99">
        <v>1249.76001</v>
      </c>
      <c r="C5335" s="99">
        <v>1249.76001</v>
      </c>
      <c r="D5335" s="99">
        <v>1249.76001</v>
      </c>
      <c r="E5335" s="99">
        <v>1249.76001</v>
      </c>
      <c r="F5335" s="99">
        <v>1249.76001</v>
      </c>
      <c r="G5335" s="99">
        <v>0</v>
      </c>
    </row>
    <row r="5336" spans="1:7" x14ac:dyDescent="0.2">
      <c r="A5336" s="100">
        <v>39869</v>
      </c>
      <c r="B5336" s="99">
        <v>1236.73999</v>
      </c>
      <c r="C5336" s="99">
        <v>1236.73999</v>
      </c>
      <c r="D5336" s="99">
        <v>1236.73999</v>
      </c>
      <c r="E5336" s="99">
        <v>1236.73999</v>
      </c>
      <c r="F5336" s="99">
        <v>1236.73999</v>
      </c>
      <c r="G5336" s="99">
        <v>0</v>
      </c>
    </row>
    <row r="5337" spans="1:7" x14ac:dyDescent="0.2">
      <c r="A5337" s="100">
        <v>39870</v>
      </c>
      <c r="B5337" s="99">
        <v>1217.48999</v>
      </c>
      <c r="C5337" s="99">
        <v>1217.48999</v>
      </c>
      <c r="D5337" s="99">
        <v>1217.48999</v>
      </c>
      <c r="E5337" s="99">
        <v>1217.48999</v>
      </c>
      <c r="F5337" s="99">
        <v>1217.48999</v>
      </c>
      <c r="G5337" s="99">
        <v>0</v>
      </c>
    </row>
    <row r="5338" spans="1:7" x14ac:dyDescent="0.2">
      <c r="A5338" s="100">
        <v>39871</v>
      </c>
      <c r="B5338" s="99">
        <v>1188.839966</v>
      </c>
      <c r="C5338" s="99">
        <v>1188.839966</v>
      </c>
      <c r="D5338" s="99">
        <v>1188.839966</v>
      </c>
      <c r="E5338" s="99">
        <v>1188.839966</v>
      </c>
      <c r="F5338" s="99">
        <v>1188.839966</v>
      </c>
      <c r="G5338" s="99">
        <v>0</v>
      </c>
    </row>
    <row r="5339" spans="1:7" x14ac:dyDescent="0.2">
      <c r="A5339" s="100">
        <v>39874</v>
      </c>
      <c r="B5339" s="99">
        <v>1133.4300539999999</v>
      </c>
      <c r="C5339" s="99">
        <v>1133.4300539999999</v>
      </c>
      <c r="D5339" s="99">
        <v>1133.4300539999999</v>
      </c>
      <c r="E5339" s="99">
        <v>1133.4300539999999</v>
      </c>
      <c r="F5339" s="99">
        <v>1133.4300539999999</v>
      </c>
      <c r="G5339" s="99">
        <v>0</v>
      </c>
    </row>
    <row r="5340" spans="1:7" x14ac:dyDescent="0.2">
      <c r="A5340" s="100">
        <v>39875</v>
      </c>
      <c r="B5340" s="99">
        <v>1126.1800539999999</v>
      </c>
      <c r="C5340" s="99">
        <v>1126.1800539999999</v>
      </c>
      <c r="D5340" s="99">
        <v>1126.1800539999999</v>
      </c>
      <c r="E5340" s="99">
        <v>1126.1800539999999</v>
      </c>
      <c r="F5340" s="99">
        <v>1126.1800539999999</v>
      </c>
      <c r="G5340" s="99">
        <v>0</v>
      </c>
    </row>
    <row r="5341" spans="1:7" x14ac:dyDescent="0.2">
      <c r="A5341" s="100">
        <v>39876</v>
      </c>
      <c r="B5341" s="99">
        <v>1153.349976</v>
      </c>
      <c r="C5341" s="99">
        <v>1153.349976</v>
      </c>
      <c r="D5341" s="99">
        <v>1153.349976</v>
      </c>
      <c r="E5341" s="99">
        <v>1153.349976</v>
      </c>
      <c r="F5341" s="99">
        <v>1153.349976</v>
      </c>
      <c r="G5341" s="99">
        <v>0</v>
      </c>
    </row>
    <row r="5342" spans="1:7" x14ac:dyDescent="0.2">
      <c r="A5342" s="100">
        <v>39877</v>
      </c>
      <c r="B5342" s="99">
        <v>1104.380005</v>
      </c>
      <c r="C5342" s="99">
        <v>1104.380005</v>
      </c>
      <c r="D5342" s="99">
        <v>1104.380005</v>
      </c>
      <c r="E5342" s="99">
        <v>1104.380005</v>
      </c>
      <c r="F5342" s="99">
        <v>1104.380005</v>
      </c>
      <c r="G5342" s="99">
        <v>0</v>
      </c>
    </row>
    <row r="5343" spans="1:7" x14ac:dyDescent="0.2">
      <c r="A5343" s="100">
        <v>39878</v>
      </c>
      <c r="B5343" s="99">
        <v>1106</v>
      </c>
      <c r="C5343" s="99">
        <v>1106</v>
      </c>
      <c r="D5343" s="99">
        <v>1106</v>
      </c>
      <c r="E5343" s="99">
        <v>1106</v>
      </c>
      <c r="F5343" s="99">
        <v>1106</v>
      </c>
      <c r="G5343" s="99">
        <v>0</v>
      </c>
    </row>
    <row r="5344" spans="1:7" x14ac:dyDescent="0.2">
      <c r="A5344" s="100">
        <v>39881</v>
      </c>
      <c r="B5344" s="99">
        <v>1095.040039</v>
      </c>
      <c r="C5344" s="99">
        <v>1095.040039</v>
      </c>
      <c r="D5344" s="99">
        <v>1095.040039</v>
      </c>
      <c r="E5344" s="99">
        <v>1095.040039</v>
      </c>
      <c r="F5344" s="99">
        <v>1095.040039</v>
      </c>
      <c r="G5344" s="99">
        <v>0</v>
      </c>
    </row>
    <row r="5345" spans="1:7" x14ac:dyDescent="0.2">
      <c r="A5345" s="100">
        <v>39882</v>
      </c>
      <c r="B5345" s="99">
        <v>1164.829956</v>
      </c>
      <c r="C5345" s="99">
        <v>1164.829956</v>
      </c>
      <c r="D5345" s="99">
        <v>1164.829956</v>
      </c>
      <c r="E5345" s="99">
        <v>1164.829956</v>
      </c>
      <c r="F5345" s="99">
        <v>1164.829956</v>
      </c>
      <c r="G5345" s="99">
        <v>0</v>
      </c>
    </row>
    <row r="5346" spans="1:7" x14ac:dyDescent="0.2">
      <c r="A5346" s="100">
        <v>39883</v>
      </c>
      <c r="B5346" s="99">
        <v>1168.0699460000001</v>
      </c>
      <c r="C5346" s="99">
        <v>1168.0699460000001</v>
      </c>
      <c r="D5346" s="99">
        <v>1168.0699460000001</v>
      </c>
      <c r="E5346" s="99">
        <v>1168.0699460000001</v>
      </c>
      <c r="F5346" s="99">
        <v>1168.0699460000001</v>
      </c>
      <c r="G5346" s="99">
        <v>0</v>
      </c>
    </row>
    <row r="5347" spans="1:7" x14ac:dyDescent="0.2">
      <c r="A5347" s="100">
        <v>39884</v>
      </c>
      <c r="B5347" s="99">
        <v>1215.869995</v>
      </c>
      <c r="C5347" s="99">
        <v>1215.869995</v>
      </c>
      <c r="D5347" s="99">
        <v>1215.869995</v>
      </c>
      <c r="E5347" s="99">
        <v>1215.869995</v>
      </c>
      <c r="F5347" s="99">
        <v>1215.869995</v>
      </c>
      <c r="G5347" s="99">
        <v>0</v>
      </c>
    </row>
    <row r="5348" spans="1:7" x14ac:dyDescent="0.2">
      <c r="A5348" s="100">
        <v>39885</v>
      </c>
      <c r="B5348" s="99">
        <v>1225.3199460000001</v>
      </c>
      <c r="C5348" s="99">
        <v>1225.3199460000001</v>
      </c>
      <c r="D5348" s="99">
        <v>1225.3199460000001</v>
      </c>
      <c r="E5348" s="99">
        <v>1225.3199460000001</v>
      </c>
      <c r="F5348" s="99">
        <v>1225.3199460000001</v>
      </c>
      <c r="G5348" s="99">
        <v>0</v>
      </c>
    </row>
    <row r="5349" spans="1:7" x14ac:dyDescent="0.2">
      <c r="A5349" s="100">
        <v>39888</v>
      </c>
      <c r="B5349" s="99">
        <v>1221.030029</v>
      </c>
      <c r="C5349" s="99">
        <v>1221.030029</v>
      </c>
      <c r="D5349" s="99">
        <v>1221.030029</v>
      </c>
      <c r="E5349" s="99">
        <v>1221.030029</v>
      </c>
      <c r="F5349" s="99">
        <v>1221.030029</v>
      </c>
      <c r="G5349" s="99">
        <v>0</v>
      </c>
    </row>
    <row r="5350" spans="1:7" x14ac:dyDescent="0.2">
      <c r="A5350" s="100">
        <v>39889</v>
      </c>
      <c r="B5350" s="99">
        <v>1260.290039</v>
      </c>
      <c r="C5350" s="99">
        <v>1260.290039</v>
      </c>
      <c r="D5350" s="99">
        <v>1260.290039</v>
      </c>
      <c r="E5350" s="99">
        <v>1260.290039</v>
      </c>
      <c r="F5350" s="99">
        <v>1260.290039</v>
      </c>
      <c r="G5350" s="99">
        <v>0</v>
      </c>
    </row>
    <row r="5351" spans="1:7" x14ac:dyDescent="0.2">
      <c r="A5351" s="100">
        <v>39890</v>
      </c>
      <c r="B5351" s="99">
        <v>1286.619995</v>
      </c>
      <c r="C5351" s="99">
        <v>1286.619995</v>
      </c>
      <c r="D5351" s="99">
        <v>1286.619995</v>
      </c>
      <c r="E5351" s="99">
        <v>1286.619995</v>
      </c>
      <c r="F5351" s="99">
        <v>1286.619995</v>
      </c>
      <c r="G5351" s="99">
        <v>0</v>
      </c>
    </row>
    <row r="5352" spans="1:7" x14ac:dyDescent="0.2">
      <c r="A5352" s="100">
        <v>39891</v>
      </c>
      <c r="B5352" s="99">
        <v>1269.9300539999999</v>
      </c>
      <c r="C5352" s="99">
        <v>1269.9300539999999</v>
      </c>
      <c r="D5352" s="99">
        <v>1269.9300539999999</v>
      </c>
      <c r="E5352" s="99">
        <v>1269.9300539999999</v>
      </c>
      <c r="F5352" s="99">
        <v>1269.9300539999999</v>
      </c>
      <c r="G5352" s="99">
        <v>0</v>
      </c>
    </row>
    <row r="5353" spans="1:7" x14ac:dyDescent="0.2">
      <c r="A5353" s="100">
        <v>39892</v>
      </c>
      <c r="B5353" s="99">
        <v>1244.8599850000001</v>
      </c>
      <c r="C5353" s="99">
        <v>1244.8599850000001</v>
      </c>
      <c r="D5353" s="99">
        <v>1244.8599850000001</v>
      </c>
      <c r="E5353" s="99">
        <v>1244.8599850000001</v>
      </c>
      <c r="F5353" s="99">
        <v>1244.8599850000001</v>
      </c>
      <c r="G5353" s="99">
        <v>0</v>
      </c>
    </row>
    <row r="5354" spans="1:7" x14ac:dyDescent="0.2">
      <c r="A5354" s="100">
        <v>39895</v>
      </c>
      <c r="B5354" s="99">
        <v>1333.209961</v>
      </c>
      <c r="C5354" s="99">
        <v>1333.209961</v>
      </c>
      <c r="D5354" s="99">
        <v>1333.209961</v>
      </c>
      <c r="E5354" s="99">
        <v>1333.209961</v>
      </c>
      <c r="F5354" s="99">
        <v>1333.209961</v>
      </c>
      <c r="G5354" s="99">
        <v>0</v>
      </c>
    </row>
    <row r="5355" spans="1:7" x14ac:dyDescent="0.2">
      <c r="A5355" s="100">
        <v>39896</v>
      </c>
      <c r="B5355" s="99">
        <v>1306.030029</v>
      </c>
      <c r="C5355" s="99">
        <v>1306.030029</v>
      </c>
      <c r="D5355" s="99">
        <v>1306.030029</v>
      </c>
      <c r="E5355" s="99">
        <v>1306.030029</v>
      </c>
      <c r="F5355" s="99">
        <v>1306.030029</v>
      </c>
      <c r="G5355" s="99">
        <v>0</v>
      </c>
    </row>
    <row r="5356" spans="1:7" x14ac:dyDescent="0.2">
      <c r="A5356" s="100">
        <v>39897</v>
      </c>
      <c r="B5356" s="99">
        <v>1318.6099850000001</v>
      </c>
      <c r="C5356" s="99">
        <v>1318.6099850000001</v>
      </c>
      <c r="D5356" s="99">
        <v>1318.6099850000001</v>
      </c>
      <c r="E5356" s="99">
        <v>1318.6099850000001</v>
      </c>
      <c r="F5356" s="99">
        <v>1318.6099850000001</v>
      </c>
      <c r="G5356" s="99">
        <v>0</v>
      </c>
    </row>
    <row r="5357" spans="1:7" x14ac:dyDescent="0.2">
      <c r="A5357" s="100">
        <v>39898</v>
      </c>
      <c r="B5357" s="99">
        <v>1349.369995</v>
      </c>
      <c r="C5357" s="99">
        <v>1349.369995</v>
      </c>
      <c r="D5357" s="99">
        <v>1349.369995</v>
      </c>
      <c r="E5357" s="99">
        <v>1349.369995</v>
      </c>
      <c r="F5357" s="99">
        <v>1349.369995</v>
      </c>
      <c r="G5357" s="99">
        <v>0</v>
      </c>
    </row>
    <row r="5358" spans="1:7" x14ac:dyDescent="0.2">
      <c r="A5358" s="100">
        <v>39899</v>
      </c>
      <c r="B5358" s="99">
        <v>1322.1899410000001</v>
      </c>
      <c r="C5358" s="99">
        <v>1322.1899410000001</v>
      </c>
      <c r="D5358" s="99">
        <v>1322.1899410000001</v>
      </c>
      <c r="E5358" s="99">
        <v>1322.1899410000001</v>
      </c>
      <c r="F5358" s="99">
        <v>1322.1899410000001</v>
      </c>
      <c r="G5358" s="99">
        <v>0</v>
      </c>
    </row>
    <row r="5359" spans="1:7" x14ac:dyDescent="0.2">
      <c r="A5359" s="100">
        <v>39902</v>
      </c>
      <c r="B5359" s="99">
        <v>1322.1899410000001</v>
      </c>
      <c r="C5359" s="99">
        <v>1322.1899410000001</v>
      </c>
      <c r="D5359" s="99">
        <v>1263.8100589999999</v>
      </c>
      <c r="E5359" s="99">
        <v>1276.219971</v>
      </c>
      <c r="F5359" s="99">
        <v>1276.219971</v>
      </c>
      <c r="G5359" s="99">
        <v>0</v>
      </c>
    </row>
    <row r="5360" spans="1:7" x14ac:dyDescent="0.2">
      <c r="A5360" s="100">
        <v>39903</v>
      </c>
      <c r="B5360" s="99">
        <v>1276.160034</v>
      </c>
      <c r="C5360" s="99">
        <v>1313.25</v>
      </c>
      <c r="D5360" s="99">
        <v>1276.160034</v>
      </c>
      <c r="E5360" s="99">
        <v>1292.9799800000001</v>
      </c>
      <c r="F5360" s="99">
        <v>1292.9799800000001</v>
      </c>
      <c r="G5360" s="99">
        <v>0</v>
      </c>
    </row>
    <row r="5361" spans="1:7" x14ac:dyDescent="0.2">
      <c r="A5361" s="100">
        <v>39904</v>
      </c>
      <c r="B5361" s="99">
        <v>1293.2299800000001</v>
      </c>
      <c r="C5361" s="99">
        <v>1318.959961</v>
      </c>
      <c r="D5361" s="99">
        <v>1270.1800539999999</v>
      </c>
      <c r="E5361" s="99">
        <v>1314.630005</v>
      </c>
      <c r="F5361" s="99">
        <v>1314.630005</v>
      </c>
      <c r="G5361" s="99">
        <v>0</v>
      </c>
    </row>
    <row r="5362" spans="1:7" x14ac:dyDescent="0.2">
      <c r="A5362" s="100">
        <v>39905</v>
      </c>
      <c r="B5362" s="99">
        <v>1314.6999510000001</v>
      </c>
      <c r="C5362" s="99">
        <v>1370.6999510000001</v>
      </c>
      <c r="D5362" s="99">
        <v>1314.6999510000001</v>
      </c>
      <c r="E5362" s="99">
        <v>1352.469971</v>
      </c>
      <c r="F5362" s="99">
        <v>1352.469971</v>
      </c>
      <c r="G5362" s="99">
        <v>0</v>
      </c>
    </row>
    <row r="5363" spans="1:7" x14ac:dyDescent="0.2">
      <c r="A5363" s="100">
        <v>39906</v>
      </c>
      <c r="B5363" s="99">
        <v>1352.5</v>
      </c>
      <c r="C5363" s="99">
        <v>1365.660034</v>
      </c>
      <c r="D5363" s="99">
        <v>1340.0699460000001</v>
      </c>
      <c r="E5363" s="99">
        <v>1365.660034</v>
      </c>
      <c r="F5363" s="99">
        <v>1365.660034</v>
      </c>
      <c r="G5363" s="99">
        <v>0</v>
      </c>
    </row>
    <row r="5364" spans="1:7" x14ac:dyDescent="0.2">
      <c r="A5364" s="100">
        <v>39909</v>
      </c>
      <c r="B5364" s="99">
        <v>1365.660034</v>
      </c>
      <c r="C5364" s="99">
        <v>1365.660034</v>
      </c>
      <c r="D5364" s="99">
        <v>1333.719971</v>
      </c>
      <c r="E5364" s="99">
        <v>1354.3599850000001</v>
      </c>
      <c r="F5364" s="99">
        <v>1354.3599850000001</v>
      </c>
      <c r="G5364" s="99">
        <v>0</v>
      </c>
    </row>
    <row r="5365" spans="1:7" x14ac:dyDescent="0.2">
      <c r="A5365" s="100">
        <v>39910</v>
      </c>
      <c r="B5365" s="99">
        <v>1355.209961</v>
      </c>
      <c r="C5365" s="99">
        <v>1355.209961</v>
      </c>
      <c r="D5365" s="99">
        <v>1321.25</v>
      </c>
      <c r="E5365" s="99">
        <v>1322.910034</v>
      </c>
      <c r="F5365" s="99">
        <v>1322.910034</v>
      </c>
      <c r="G5365" s="99">
        <v>0</v>
      </c>
    </row>
    <row r="5366" spans="1:7" x14ac:dyDescent="0.2">
      <c r="A5366" s="100">
        <v>39911</v>
      </c>
      <c r="B5366" s="99">
        <v>1322.900024</v>
      </c>
      <c r="C5366" s="99">
        <v>1343.75</v>
      </c>
      <c r="D5366" s="99">
        <v>1321.75</v>
      </c>
      <c r="E5366" s="99">
        <v>1338.530029</v>
      </c>
      <c r="F5366" s="99">
        <v>1338.530029</v>
      </c>
      <c r="G5366" s="99">
        <v>0</v>
      </c>
    </row>
    <row r="5367" spans="1:7" x14ac:dyDescent="0.2">
      <c r="A5367" s="100">
        <v>39912</v>
      </c>
      <c r="B5367" s="99">
        <v>1338.5500489999999</v>
      </c>
      <c r="C5367" s="99">
        <v>1390.0500489999999</v>
      </c>
      <c r="D5367" s="99">
        <v>1338.5500489999999</v>
      </c>
      <c r="E5367" s="99">
        <v>1389.48999</v>
      </c>
      <c r="F5367" s="99">
        <v>1389.48999</v>
      </c>
      <c r="G5367" s="99">
        <v>0</v>
      </c>
    </row>
    <row r="5368" spans="1:7" x14ac:dyDescent="0.2">
      <c r="A5368" s="100">
        <v>39916</v>
      </c>
      <c r="B5368" s="99">
        <v>1389.48999</v>
      </c>
      <c r="C5368" s="99">
        <v>1402.030029</v>
      </c>
      <c r="D5368" s="99">
        <v>1371.2700199999999</v>
      </c>
      <c r="E5368" s="99">
        <v>1393.130005</v>
      </c>
      <c r="F5368" s="99">
        <v>1393.130005</v>
      </c>
      <c r="G5368" s="99">
        <v>0</v>
      </c>
    </row>
    <row r="5369" spans="1:7" x14ac:dyDescent="0.2">
      <c r="A5369" s="100">
        <v>39917</v>
      </c>
      <c r="B5369" s="99">
        <v>1393.040039</v>
      </c>
      <c r="C5369" s="99">
        <v>1393.040039</v>
      </c>
      <c r="D5369" s="99">
        <v>1362.8199460000001</v>
      </c>
      <c r="E5369" s="99">
        <v>1365.1999510000001</v>
      </c>
      <c r="F5369" s="99">
        <v>1365.1999510000001</v>
      </c>
      <c r="G5369" s="99">
        <v>0</v>
      </c>
    </row>
    <row r="5370" spans="1:7" x14ac:dyDescent="0.2">
      <c r="A5370" s="100">
        <v>39918</v>
      </c>
      <c r="B5370" s="99">
        <v>1365.2299800000001</v>
      </c>
      <c r="C5370" s="99">
        <v>1383.8000489999999</v>
      </c>
      <c r="D5370" s="99">
        <v>1355.630005</v>
      </c>
      <c r="E5370" s="99">
        <v>1382.3599850000001</v>
      </c>
      <c r="F5370" s="99">
        <v>1382.3599850000001</v>
      </c>
      <c r="G5370" s="99">
        <v>0</v>
      </c>
    </row>
    <row r="5371" spans="1:7" x14ac:dyDescent="0.2">
      <c r="A5371" s="100">
        <v>39919</v>
      </c>
      <c r="B5371" s="99">
        <v>1382.400024</v>
      </c>
      <c r="C5371" s="99">
        <v>1412.030029</v>
      </c>
      <c r="D5371" s="99">
        <v>1374.4499510000001</v>
      </c>
      <c r="E5371" s="99">
        <v>1403.8900149999999</v>
      </c>
      <c r="F5371" s="99">
        <v>1403.8900149999999</v>
      </c>
      <c r="G5371" s="99">
        <v>0</v>
      </c>
    </row>
    <row r="5372" spans="1:7" x14ac:dyDescent="0.2">
      <c r="A5372" s="100">
        <v>39920</v>
      </c>
      <c r="B5372" s="99">
        <v>1403.8900149999999</v>
      </c>
      <c r="C5372" s="99">
        <v>1420.76001</v>
      </c>
      <c r="D5372" s="99">
        <v>1396.6800539999999</v>
      </c>
      <c r="E5372" s="99">
        <v>1410.849976</v>
      </c>
      <c r="F5372" s="99">
        <v>1410.849976</v>
      </c>
      <c r="G5372" s="99">
        <v>0</v>
      </c>
    </row>
    <row r="5373" spans="1:7" x14ac:dyDescent="0.2">
      <c r="A5373" s="100">
        <v>39923</v>
      </c>
      <c r="B5373" s="99">
        <v>1410.849976</v>
      </c>
      <c r="C5373" s="99">
        <v>1410.849976</v>
      </c>
      <c r="D5373" s="99">
        <v>1350.48999</v>
      </c>
      <c r="E5373" s="99">
        <v>1350.5200199999999</v>
      </c>
      <c r="F5373" s="99">
        <v>1350.5200199999999</v>
      </c>
      <c r="G5373" s="99">
        <v>0</v>
      </c>
    </row>
    <row r="5374" spans="1:7" x14ac:dyDescent="0.2">
      <c r="A5374" s="100">
        <v>39924</v>
      </c>
      <c r="B5374" s="99">
        <v>1350.5200199999999</v>
      </c>
      <c r="C5374" s="99">
        <v>1379.3199460000001</v>
      </c>
      <c r="D5374" s="99">
        <v>1341.48999</v>
      </c>
      <c r="E5374" s="99">
        <v>1379.219971</v>
      </c>
      <c r="F5374" s="99">
        <v>1379.219971</v>
      </c>
      <c r="G5374" s="99">
        <v>0</v>
      </c>
    </row>
    <row r="5375" spans="1:7" x14ac:dyDescent="0.2">
      <c r="A5375" s="100">
        <v>39925</v>
      </c>
      <c r="B5375" s="99">
        <v>1379.5</v>
      </c>
      <c r="C5375" s="99">
        <v>1398.3599850000001</v>
      </c>
      <c r="D5375" s="99">
        <v>1364.040039</v>
      </c>
      <c r="E5375" s="99">
        <v>1368.920044</v>
      </c>
      <c r="F5375" s="99">
        <v>1368.920044</v>
      </c>
      <c r="G5375" s="99">
        <v>0</v>
      </c>
    </row>
    <row r="5376" spans="1:7" x14ac:dyDescent="0.2">
      <c r="A5376" s="100">
        <v>39926</v>
      </c>
      <c r="B5376" s="99">
        <v>1368.9399410000001</v>
      </c>
      <c r="C5376" s="99">
        <v>1384.119995</v>
      </c>
      <c r="D5376" s="99">
        <v>1355.8000489999999</v>
      </c>
      <c r="E5376" s="99">
        <v>1382.5200199999999</v>
      </c>
      <c r="F5376" s="99">
        <v>1382.5200199999999</v>
      </c>
      <c r="G5376" s="99">
        <v>0</v>
      </c>
    </row>
    <row r="5377" spans="1:7" x14ac:dyDescent="0.2">
      <c r="A5377" s="100">
        <v>39927</v>
      </c>
      <c r="B5377" s="99">
        <v>1382.5200199999999</v>
      </c>
      <c r="C5377" s="99">
        <v>1414.3900149999999</v>
      </c>
      <c r="D5377" s="99">
        <v>1382.5200199999999</v>
      </c>
      <c r="E5377" s="99">
        <v>1405.73999</v>
      </c>
      <c r="F5377" s="99">
        <v>1405.73999</v>
      </c>
      <c r="G5377" s="99">
        <v>0</v>
      </c>
    </row>
    <row r="5378" spans="1:7" x14ac:dyDescent="0.2">
      <c r="A5378" s="100">
        <v>39930</v>
      </c>
      <c r="B5378" s="99">
        <v>1405.73999</v>
      </c>
      <c r="C5378" s="99">
        <v>1410</v>
      </c>
      <c r="D5378" s="99">
        <v>1386.959961</v>
      </c>
      <c r="E5378" s="99">
        <v>1391.579956</v>
      </c>
      <c r="F5378" s="99">
        <v>1391.579956</v>
      </c>
      <c r="G5378" s="99">
        <v>0</v>
      </c>
    </row>
    <row r="5379" spans="1:7" x14ac:dyDescent="0.2">
      <c r="A5379" s="100">
        <v>39931</v>
      </c>
      <c r="B5379" s="99">
        <v>1391.630005</v>
      </c>
      <c r="C5379" s="99">
        <v>1402.660034</v>
      </c>
      <c r="D5379" s="99">
        <v>1374.75</v>
      </c>
      <c r="E5379" s="99">
        <v>1387.8199460000001</v>
      </c>
      <c r="F5379" s="99">
        <v>1387.8199460000001</v>
      </c>
      <c r="G5379" s="99">
        <v>0</v>
      </c>
    </row>
    <row r="5380" spans="1:7" x14ac:dyDescent="0.2">
      <c r="A5380" s="100">
        <v>39932</v>
      </c>
      <c r="B5380" s="99">
        <v>1387.98999</v>
      </c>
      <c r="C5380" s="99">
        <v>1431.7700199999999</v>
      </c>
      <c r="D5380" s="99">
        <v>1387.98999</v>
      </c>
      <c r="E5380" s="99">
        <v>1417.98999</v>
      </c>
      <c r="F5380" s="99">
        <v>1417.98999</v>
      </c>
      <c r="G5380" s="99">
        <v>0</v>
      </c>
    </row>
    <row r="5381" spans="1:7" x14ac:dyDescent="0.2">
      <c r="A5381" s="100">
        <v>39933</v>
      </c>
      <c r="B5381" s="99">
        <v>1418.079956</v>
      </c>
      <c r="C5381" s="99">
        <v>1442.290039</v>
      </c>
      <c r="D5381" s="99">
        <v>1409.73999</v>
      </c>
      <c r="E5381" s="99">
        <v>1416.7299800000001</v>
      </c>
      <c r="F5381" s="99">
        <v>1416.7299800000001</v>
      </c>
      <c r="G5381" s="99">
        <v>0</v>
      </c>
    </row>
    <row r="5382" spans="1:7" x14ac:dyDescent="0.2">
      <c r="A5382" s="100">
        <v>39934</v>
      </c>
      <c r="B5382" s="99">
        <v>1416.75</v>
      </c>
      <c r="C5382" s="99">
        <v>1429.1999510000001</v>
      </c>
      <c r="D5382" s="99">
        <v>1405.7700199999999</v>
      </c>
      <c r="E5382" s="99">
        <v>1424.410034</v>
      </c>
      <c r="F5382" s="99">
        <v>1424.410034</v>
      </c>
      <c r="G5382" s="99">
        <v>0</v>
      </c>
    </row>
    <row r="5383" spans="1:7" x14ac:dyDescent="0.2">
      <c r="A5383" s="100">
        <v>39937</v>
      </c>
      <c r="B5383" s="99">
        <v>1424.410034</v>
      </c>
      <c r="C5383" s="99">
        <v>1473.6099850000001</v>
      </c>
      <c r="D5383" s="99">
        <v>1424.410034</v>
      </c>
      <c r="E5383" s="99">
        <v>1472.6400149999999</v>
      </c>
      <c r="F5383" s="99">
        <v>1472.6400149999999</v>
      </c>
      <c r="G5383" s="99">
        <v>0</v>
      </c>
    </row>
    <row r="5384" spans="1:7" x14ac:dyDescent="0.2">
      <c r="A5384" s="100">
        <v>39938</v>
      </c>
      <c r="B5384" s="99">
        <v>1472.829956</v>
      </c>
      <c r="C5384" s="99">
        <v>1473.7299800000001</v>
      </c>
      <c r="D5384" s="99">
        <v>1456.75</v>
      </c>
      <c r="E5384" s="99">
        <v>1467.25</v>
      </c>
      <c r="F5384" s="99">
        <v>1467.25</v>
      </c>
      <c r="G5384" s="99">
        <v>0</v>
      </c>
    </row>
    <row r="5385" spans="1:7" x14ac:dyDescent="0.2">
      <c r="A5385" s="100">
        <v>39939</v>
      </c>
      <c r="B5385" s="99">
        <v>1467.76001</v>
      </c>
      <c r="C5385" s="99">
        <v>1494.4399410000001</v>
      </c>
      <c r="D5385" s="99">
        <v>1467.76001</v>
      </c>
      <c r="E5385" s="99">
        <v>1493.3100589999999</v>
      </c>
      <c r="F5385" s="99">
        <v>1493.3100589999999</v>
      </c>
      <c r="G5385" s="99">
        <v>0</v>
      </c>
    </row>
    <row r="5386" spans="1:7" x14ac:dyDescent="0.2">
      <c r="A5386" s="100">
        <v>39940</v>
      </c>
      <c r="B5386" s="99">
        <v>1493.3900149999999</v>
      </c>
      <c r="C5386" s="99">
        <v>1509.709961</v>
      </c>
      <c r="D5386" s="99">
        <v>1463.839966</v>
      </c>
      <c r="E5386" s="99">
        <v>1473.660034</v>
      </c>
      <c r="F5386" s="99">
        <v>1473.660034</v>
      </c>
      <c r="G5386" s="99">
        <v>0</v>
      </c>
    </row>
    <row r="5387" spans="1:7" x14ac:dyDescent="0.2">
      <c r="A5387" s="100">
        <v>39941</v>
      </c>
      <c r="B5387" s="99">
        <v>1473.660034</v>
      </c>
      <c r="C5387" s="99">
        <v>1510.8000489999999</v>
      </c>
      <c r="D5387" s="99">
        <v>1473.660034</v>
      </c>
      <c r="E5387" s="99">
        <v>1509.1400149999999</v>
      </c>
      <c r="F5387" s="99">
        <v>1509.1400149999999</v>
      </c>
      <c r="G5387" s="99">
        <v>0</v>
      </c>
    </row>
    <row r="5388" spans="1:7" x14ac:dyDescent="0.2">
      <c r="A5388" s="100">
        <v>39944</v>
      </c>
      <c r="B5388" s="99">
        <v>1509.1400149999999</v>
      </c>
      <c r="C5388" s="99">
        <v>1509.1400149999999</v>
      </c>
      <c r="D5388" s="99">
        <v>1475.839966</v>
      </c>
      <c r="E5388" s="99">
        <v>1477.1999510000001</v>
      </c>
      <c r="F5388" s="99">
        <v>1477.1999510000001</v>
      </c>
      <c r="G5388" s="99">
        <v>0</v>
      </c>
    </row>
    <row r="5389" spans="1:7" x14ac:dyDescent="0.2">
      <c r="A5389" s="100">
        <v>39945</v>
      </c>
      <c r="B5389" s="99">
        <v>1477.2700199999999</v>
      </c>
      <c r="C5389" s="99">
        <v>1487.6899410000001</v>
      </c>
      <c r="D5389" s="99">
        <v>1456.5699460000001</v>
      </c>
      <c r="E5389" s="99">
        <v>1475.829956</v>
      </c>
      <c r="F5389" s="99">
        <v>1475.829956</v>
      </c>
      <c r="G5389" s="99">
        <v>0</v>
      </c>
    </row>
    <row r="5390" spans="1:7" x14ac:dyDescent="0.2">
      <c r="A5390" s="100">
        <v>39946</v>
      </c>
      <c r="B5390" s="99">
        <v>1475.8199460000001</v>
      </c>
      <c r="C5390" s="99">
        <v>1475.8199460000001</v>
      </c>
      <c r="D5390" s="99">
        <v>1434.3199460000001</v>
      </c>
      <c r="E5390" s="99">
        <v>1436.73999</v>
      </c>
      <c r="F5390" s="99">
        <v>1436.73999</v>
      </c>
      <c r="G5390" s="99">
        <v>0</v>
      </c>
    </row>
    <row r="5391" spans="1:7" x14ac:dyDescent="0.2">
      <c r="A5391" s="100">
        <v>39947</v>
      </c>
      <c r="B5391" s="99">
        <v>1436.3000489999999</v>
      </c>
      <c r="C5391" s="99">
        <v>1459.6800539999999</v>
      </c>
      <c r="D5391" s="99">
        <v>1434.1400149999999</v>
      </c>
      <c r="E5391" s="99">
        <v>1451.170044</v>
      </c>
      <c r="F5391" s="99">
        <v>1451.170044</v>
      </c>
      <c r="G5391" s="99">
        <v>0</v>
      </c>
    </row>
    <row r="5392" spans="1:7" x14ac:dyDescent="0.2">
      <c r="A5392" s="100">
        <v>39948</v>
      </c>
      <c r="B5392" s="99">
        <v>1451.4300539999999</v>
      </c>
      <c r="C5392" s="99">
        <v>1458.040039</v>
      </c>
      <c r="D5392" s="99">
        <v>1429.079956</v>
      </c>
      <c r="E5392" s="99">
        <v>1435.4799800000001</v>
      </c>
      <c r="F5392" s="99">
        <v>1435.4799800000001</v>
      </c>
      <c r="G5392" s="99">
        <v>0</v>
      </c>
    </row>
    <row r="5393" spans="1:7" x14ac:dyDescent="0.2">
      <c r="A5393" s="100">
        <v>39951</v>
      </c>
      <c r="B5393" s="99">
        <v>1435.4799800000001</v>
      </c>
      <c r="C5393" s="99">
        <v>1479.5</v>
      </c>
      <c r="D5393" s="99">
        <v>1435.4799800000001</v>
      </c>
      <c r="E5393" s="99">
        <v>1479.23999</v>
      </c>
      <c r="F5393" s="99">
        <v>1479.23999</v>
      </c>
      <c r="G5393" s="99">
        <v>0</v>
      </c>
    </row>
    <row r="5394" spans="1:7" x14ac:dyDescent="0.2">
      <c r="A5394" s="100">
        <v>39952</v>
      </c>
      <c r="B5394" s="99">
        <v>1479.23999</v>
      </c>
      <c r="C5394" s="99">
        <v>1479.23999</v>
      </c>
      <c r="D5394" s="99">
        <v>1476.9399410000001</v>
      </c>
      <c r="E5394" s="99">
        <v>1476.9399410000001</v>
      </c>
      <c r="F5394" s="99">
        <v>1476.9399410000001</v>
      </c>
      <c r="G5394" s="99">
        <v>0</v>
      </c>
    </row>
    <row r="5395" spans="1:7" x14ac:dyDescent="0.2">
      <c r="A5395" s="100">
        <v>39953</v>
      </c>
      <c r="B5395" s="99">
        <v>1476.9399410000001</v>
      </c>
      <c r="C5395" s="99">
        <v>1503.780029</v>
      </c>
      <c r="D5395" s="99">
        <v>1466.040039</v>
      </c>
      <c r="E5395" s="99">
        <v>1469.469971</v>
      </c>
      <c r="F5395" s="99">
        <v>1469.469971</v>
      </c>
      <c r="G5395" s="99">
        <v>0</v>
      </c>
    </row>
    <row r="5396" spans="1:7" x14ac:dyDescent="0.2">
      <c r="A5396" s="100">
        <v>39954</v>
      </c>
      <c r="B5396" s="99">
        <v>1469.910034</v>
      </c>
      <c r="C5396" s="99">
        <v>1469.910034</v>
      </c>
      <c r="D5396" s="99">
        <v>1431.1800539999999</v>
      </c>
      <c r="E5396" s="99">
        <v>1445.280029</v>
      </c>
      <c r="F5396" s="99">
        <v>1445.280029</v>
      </c>
      <c r="G5396" s="99">
        <v>0</v>
      </c>
    </row>
    <row r="5397" spans="1:7" x14ac:dyDescent="0.2">
      <c r="A5397" s="100">
        <v>39955</v>
      </c>
      <c r="B5397" s="99">
        <v>1445.3100589999999</v>
      </c>
      <c r="C5397" s="99">
        <v>1458.829956</v>
      </c>
      <c r="D5397" s="99">
        <v>1437.9300539999999</v>
      </c>
      <c r="E5397" s="99">
        <v>1443.1400149999999</v>
      </c>
      <c r="F5397" s="99">
        <v>1443.1400149999999</v>
      </c>
      <c r="G5397" s="99">
        <v>0</v>
      </c>
    </row>
    <row r="5398" spans="1:7" x14ac:dyDescent="0.2">
      <c r="A5398" s="100">
        <v>39959</v>
      </c>
      <c r="B5398" s="99">
        <v>1443.150024</v>
      </c>
      <c r="C5398" s="99">
        <v>1483.4399410000001</v>
      </c>
      <c r="D5398" s="99">
        <v>1434.130005</v>
      </c>
      <c r="E5398" s="99">
        <v>1481.099976</v>
      </c>
      <c r="F5398" s="99">
        <v>1481.099976</v>
      </c>
      <c r="G5398" s="99">
        <v>0</v>
      </c>
    </row>
    <row r="5399" spans="1:7" x14ac:dyDescent="0.2">
      <c r="A5399" s="100">
        <v>39960</v>
      </c>
      <c r="B5399" s="99">
        <v>1481.380005</v>
      </c>
      <c r="C5399" s="99">
        <v>1487.119995</v>
      </c>
      <c r="D5399" s="99">
        <v>1451.3599850000001</v>
      </c>
      <c r="E5399" s="99">
        <v>1453.280029</v>
      </c>
      <c r="F5399" s="99">
        <v>1453.280029</v>
      </c>
      <c r="G5399" s="99">
        <v>0</v>
      </c>
    </row>
    <row r="5400" spans="1:7" x14ac:dyDescent="0.2">
      <c r="A5400" s="100">
        <v>39961</v>
      </c>
      <c r="B5400" s="99">
        <v>1453.5200199999999</v>
      </c>
      <c r="C5400" s="99">
        <v>1480.209961</v>
      </c>
      <c r="D5400" s="99">
        <v>1444.650024</v>
      </c>
      <c r="E5400" s="99">
        <v>1475.9399410000001</v>
      </c>
      <c r="F5400" s="99">
        <v>1475.9399410000001</v>
      </c>
      <c r="G5400" s="99">
        <v>0</v>
      </c>
    </row>
    <row r="5401" spans="1:7" x14ac:dyDescent="0.2">
      <c r="A5401" s="100">
        <v>39962</v>
      </c>
      <c r="B5401" s="99">
        <v>1475.9399410000001</v>
      </c>
      <c r="C5401" s="99">
        <v>1497.3900149999999</v>
      </c>
      <c r="D5401" s="99">
        <v>1471.119995</v>
      </c>
      <c r="E5401" s="99">
        <v>1495.969971</v>
      </c>
      <c r="F5401" s="99">
        <v>1495.969971</v>
      </c>
      <c r="G5401" s="99">
        <v>0</v>
      </c>
    </row>
    <row r="5402" spans="1:7" x14ac:dyDescent="0.2">
      <c r="A5402" s="100">
        <v>39965</v>
      </c>
      <c r="B5402" s="99">
        <v>1495.969971</v>
      </c>
      <c r="C5402" s="99">
        <v>1542.589966</v>
      </c>
      <c r="D5402" s="99">
        <v>1495.969971</v>
      </c>
      <c r="E5402" s="99">
        <v>1534.650024</v>
      </c>
      <c r="F5402" s="99">
        <v>1534.650024</v>
      </c>
      <c r="G5402" s="99">
        <v>0</v>
      </c>
    </row>
    <row r="5403" spans="1:7" x14ac:dyDescent="0.2">
      <c r="A5403" s="100">
        <v>39966</v>
      </c>
      <c r="B5403" s="99">
        <v>1534.589966</v>
      </c>
      <c r="C5403" s="99">
        <v>1544.9799800000001</v>
      </c>
      <c r="D5403" s="99">
        <v>1527.4300539999999</v>
      </c>
      <c r="E5403" s="99">
        <v>1537.6899410000001</v>
      </c>
      <c r="F5403" s="99">
        <v>1537.6899410000001</v>
      </c>
      <c r="G5403" s="99">
        <v>0</v>
      </c>
    </row>
    <row r="5404" spans="1:7" x14ac:dyDescent="0.2">
      <c r="A5404" s="100">
        <v>39967</v>
      </c>
      <c r="B5404" s="99">
        <v>1537.98999</v>
      </c>
      <c r="C5404" s="99">
        <v>1537.98999</v>
      </c>
      <c r="D5404" s="99">
        <v>1504.099976</v>
      </c>
      <c r="E5404" s="99">
        <v>1516.880005</v>
      </c>
      <c r="F5404" s="99">
        <v>1516.880005</v>
      </c>
      <c r="G5404" s="99">
        <v>0</v>
      </c>
    </row>
    <row r="5405" spans="1:7" x14ac:dyDescent="0.2">
      <c r="A5405" s="100">
        <v>39968</v>
      </c>
      <c r="B5405" s="99">
        <v>1517.170044</v>
      </c>
      <c r="C5405" s="99">
        <v>1534.6099850000001</v>
      </c>
      <c r="D5405" s="99">
        <v>1513.0600589999999</v>
      </c>
      <c r="E5405" s="99">
        <v>1534.589966</v>
      </c>
      <c r="F5405" s="99">
        <v>1534.589966</v>
      </c>
      <c r="G5405" s="99">
        <v>0</v>
      </c>
    </row>
    <row r="5406" spans="1:7" x14ac:dyDescent="0.2">
      <c r="A5406" s="100">
        <v>39969</v>
      </c>
      <c r="B5406" s="99">
        <v>1534.6800539999999</v>
      </c>
      <c r="C5406" s="99">
        <v>1549.6800539999999</v>
      </c>
      <c r="D5406" s="99">
        <v>1521.1400149999999</v>
      </c>
      <c r="E5406" s="99">
        <v>1530.8100589999999</v>
      </c>
      <c r="F5406" s="99">
        <v>1530.8100589999999</v>
      </c>
      <c r="G5406" s="99">
        <v>0</v>
      </c>
    </row>
    <row r="5407" spans="1:7" x14ac:dyDescent="0.2">
      <c r="A5407" s="100">
        <v>39972</v>
      </c>
      <c r="B5407" s="99">
        <v>1530.8100589999999</v>
      </c>
      <c r="C5407" s="99">
        <v>1540.380005</v>
      </c>
      <c r="D5407" s="99">
        <v>1508.599976</v>
      </c>
      <c r="E5407" s="99">
        <v>1529.589966</v>
      </c>
      <c r="F5407" s="99">
        <v>1529.589966</v>
      </c>
      <c r="G5407" s="99">
        <v>0</v>
      </c>
    </row>
    <row r="5408" spans="1:7" x14ac:dyDescent="0.2">
      <c r="A5408" s="100">
        <v>39973</v>
      </c>
      <c r="B5408" s="99">
        <v>1529.660034</v>
      </c>
      <c r="C5408" s="99">
        <v>1542.0699460000001</v>
      </c>
      <c r="D5408" s="99">
        <v>1524.8100589999999</v>
      </c>
      <c r="E5408" s="99">
        <v>1535.030029</v>
      </c>
      <c r="F5408" s="99">
        <v>1535.030029</v>
      </c>
      <c r="G5408" s="99">
        <v>0</v>
      </c>
    </row>
    <row r="5409" spans="1:7" x14ac:dyDescent="0.2">
      <c r="A5409" s="100">
        <v>39974</v>
      </c>
      <c r="B5409" s="99">
        <v>1535.099976</v>
      </c>
      <c r="C5409" s="99">
        <v>1547.380005</v>
      </c>
      <c r="D5409" s="99">
        <v>1511.469971</v>
      </c>
      <c r="E5409" s="99">
        <v>1529.76001</v>
      </c>
      <c r="F5409" s="99">
        <v>1529.76001</v>
      </c>
      <c r="G5409" s="99">
        <v>0</v>
      </c>
    </row>
    <row r="5410" spans="1:7" x14ac:dyDescent="0.2">
      <c r="A5410" s="100">
        <v>39975</v>
      </c>
      <c r="B5410" s="99">
        <v>1530.160034</v>
      </c>
      <c r="C5410" s="99">
        <v>1557.849976</v>
      </c>
      <c r="D5410" s="99">
        <v>1530.160034</v>
      </c>
      <c r="E5410" s="99">
        <v>1539.5</v>
      </c>
      <c r="F5410" s="99">
        <v>1539.5</v>
      </c>
      <c r="G5410" s="99">
        <v>0</v>
      </c>
    </row>
    <row r="5411" spans="1:7" x14ac:dyDescent="0.2">
      <c r="A5411" s="100">
        <v>39976</v>
      </c>
      <c r="B5411" s="99">
        <v>1539.5600589999999</v>
      </c>
      <c r="C5411" s="99">
        <v>1541.969971</v>
      </c>
      <c r="D5411" s="99">
        <v>1524.4499510000001</v>
      </c>
      <c r="E5411" s="99">
        <v>1541.6999510000001</v>
      </c>
      <c r="F5411" s="99">
        <v>1541.6999510000001</v>
      </c>
      <c r="G5411" s="99">
        <v>0</v>
      </c>
    </row>
    <row r="5412" spans="1:7" x14ac:dyDescent="0.2">
      <c r="A5412" s="100">
        <v>39979</v>
      </c>
      <c r="B5412" s="99">
        <v>1541.6999510000001</v>
      </c>
      <c r="C5412" s="99">
        <v>1541.6999510000001</v>
      </c>
      <c r="D5412" s="99">
        <v>1498.3599850000001</v>
      </c>
      <c r="E5412" s="99">
        <v>1505.0600589999999</v>
      </c>
      <c r="F5412" s="99">
        <v>1505.0600589999999</v>
      </c>
      <c r="G5412" s="99">
        <v>0</v>
      </c>
    </row>
    <row r="5413" spans="1:7" x14ac:dyDescent="0.2">
      <c r="A5413" s="100">
        <v>39980</v>
      </c>
      <c r="B5413" s="99">
        <v>1505.0699460000001</v>
      </c>
      <c r="C5413" s="99">
        <v>1512.0200199999999</v>
      </c>
      <c r="D5413" s="99">
        <v>1485.26001</v>
      </c>
      <c r="E5413" s="99">
        <v>1485.920044</v>
      </c>
      <c r="F5413" s="99">
        <v>1485.920044</v>
      </c>
      <c r="G5413" s="99">
        <v>0</v>
      </c>
    </row>
    <row r="5414" spans="1:7" x14ac:dyDescent="0.2">
      <c r="A5414" s="100">
        <v>39981</v>
      </c>
      <c r="B5414" s="99">
        <v>1485.9499510000001</v>
      </c>
      <c r="C5414" s="99">
        <v>1496.48999</v>
      </c>
      <c r="D5414" s="99">
        <v>1472.6099850000001</v>
      </c>
      <c r="E5414" s="99">
        <v>1483.900024</v>
      </c>
      <c r="F5414" s="99">
        <v>1483.900024</v>
      </c>
      <c r="G5414" s="99">
        <v>0</v>
      </c>
    </row>
    <row r="5415" spans="1:7" x14ac:dyDescent="0.2">
      <c r="A5415" s="100">
        <v>39982</v>
      </c>
      <c r="B5415" s="99">
        <v>1484.099976</v>
      </c>
      <c r="C5415" s="99">
        <v>1502.150024</v>
      </c>
      <c r="D5415" s="99">
        <v>1479.9300539999999</v>
      </c>
      <c r="E5415" s="99">
        <v>1496.589966</v>
      </c>
      <c r="F5415" s="99">
        <v>1496.589966</v>
      </c>
      <c r="G5415" s="99">
        <v>0</v>
      </c>
    </row>
    <row r="5416" spans="1:7" x14ac:dyDescent="0.2">
      <c r="A5416" s="100">
        <v>39983</v>
      </c>
      <c r="B5416" s="99">
        <v>1496.589966</v>
      </c>
      <c r="C5416" s="99">
        <v>1510.910034</v>
      </c>
      <c r="D5416" s="99">
        <v>1492.25</v>
      </c>
      <c r="E5416" s="99">
        <v>1501.25</v>
      </c>
      <c r="F5416" s="99">
        <v>1501.25</v>
      </c>
      <c r="G5416" s="99">
        <v>0</v>
      </c>
    </row>
    <row r="5417" spans="1:7" x14ac:dyDescent="0.2">
      <c r="A5417" s="100">
        <v>39986</v>
      </c>
      <c r="B5417" s="99">
        <v>1501.25</v>
      </c>
      <c r="C5417" s="99">
        <v>1501.25</v>
      </c>
      <c r="D5417" s="99">
        <v>1455.3100589999999</v>
      </c>
      <c r="E5417" s="99">
        <v>1455.540039</v>
      </c>
      <c r="F5417" s="99">
        <v>1455.540039</v>
      </c>
      <c r="G5417" s="99">
        <v>0</v>
      </c>
    </row>
    <row r="5418" spans="1:7" x14ac:dyDescent="0.2">
      <c r="A5418" s="100">
        <v>39987</v>
      </c>
      <c r="B5418" s="99">
        <v>1455.5699460000001</v>
      </c>
      <c r="C5418" s="99">
        <v>1464.619995</v>
      </c>
      <c r="D5418" s="99">
        <v>1448.7700199999999</v>
      </c>
      <c r="E5418" s="99">
        <v>1458.920044</v>
      </c>
      <c r="F5418" s="99">
        <v>1458.920044</v>
      </c>
      <c r="G5418" s="99">
        <v>0</v>
      </c>
    </row>
    <row r="5419" spans="1:7" x14ac:dyDescent="0.2">
      <c r="A5419" s="100">
        <v>39988</v>
      </c>
      <c r="B5419" s="99">
        <v>1458.959961</v>
      </c>
      <c r="C5419" s="99">
        <v>1484.6400149999999</v>
      </c>
      <c r="D5419" s="99">
        <v>1458.959961</v>
      </c>
      <c r="E5419" s="99">
        <v>1468.4799800000001</v>
      </c>
      <c r="F5419" s="99">
        <v>1468.4799800000001</v>
      </c>
      <c r="G5419" s="99">
        <v>0</v>
      </c>
    </row>
    <row r="5420" spans="1:7" x14ac:dyDescent="0.2">
      <c r="A5420" s="100">
        <v>39989</v>
      </c>
      <c r="B5420" s="99">
        <v>1468.4799800000001</v>
      </c>
      <c r="C5420" s="99">
        <v>1502.089966</v>
      </c>
      <c r="D5420" s="99">
        <v>1460.650024</v>
      </c>
      <c r="E5420" s="99">
        <v>1499.9799800000001</v>
      </c>
      <c r="F5420" s="99">
        <v>1499.9799800000001</v>
      </c>
      <c r="G5420" s="99">
        <v>0</v>
      </c>
    </row>
    <row r="5421" spans="1:7" x14ac:dyDescent="0.2">
      <c r="A5421" s="100">
        <v>39990</v>
      </c>
      <c r="B5421" s="99">
        <v>1496.6899410000001</v>
      </c>
      <c r="C5421" s="99">
        <v>1503.130005</v>
      </c>
      <c r="D5421" s="99">
        <v>1488.420044</v>
      </c>
      <c r="E5421" s="99">
        <v>1498.079956</v>
      </c>
      <c r="F5421" s="99">
        <v>1498.079956</v>
      </c>
      <c r="G5421" s="99">
        <v>0</v>
      </c>
    </row>
    <row r="5422" spans="1:7" x14ac:dyDescent="0.2">
      <c r="A5422" s="100">
        <v>39993</v>
      </c>
      <c r="B5422" s="99">
        <v>1498.079956</v>
      </c>
      <c r="C5422" s="99">
        <v>1512.900024</v>
      </c>
      <c r="D5422" s="99">
        <v>1493.5699460000001</v>
      </c>
      <c r="E5422" s="99">
        <v>1511.6999510000001</v>
      </c>
      <c r="F5422" s="99">
        <v>1511.6999510000001</v>
      </c>
      <c r="G5422" s="99">
        <v>0</v>
      </c>
    </row>
    <row r="5423" spans="1:7" x14ac:dyDescent="0.2">
      <c r="A5423" s="100">
        <v>39994</v>
      </c>
      <c r="B5423" s="99">
        <v>1511.8199460000001</v>
      </c>
      <c r="C5423" s="99">
        <v>1516.349976</v>
      </c>
      <c r="D5423" s="99">
        <v>1488.380005</v>
      </c>
      <c r="E5423" s="99">
        <v>1498.9399410000001</v>
      </c>
      <c r="F5423" s="99">
        <v>1498.9399410000001</v>
      </c>
      <c r="G5423" s="99">
        <v>0</v>
      </c>
    </row>
    <row r="5424" spans="1:7" x14ac:dyDescent="0.2">
      <c r="A5424" s="100">
        <v>39995</v>
      </c>
      <c r="B5424" s="99">
        <v>1499.1099850000001</v>
      </c>
      <c r="C5424" s="99">
        <v>1519.5699460000001</v>
      </c>
      <c r="D5424" s="99">
        <v>1499.1099850000001</v>
      </c>
      <c r="E5424" s="99">
        <v>1505.6400149999999</v>
      </c>
      <c r="F5424" s="99">
        <v>1505.6400149999999</v>
      </c>
      <c r="G5424" s="99">
        <v>0</v>
      </c>
    </row>
    <row r="5425" spans="1:7" x14ac:dyDescent="0.2">
      <c r="A5425" s="100">
        <v>39996</v>
      </c>
      <c r="B5425" s="99">
        <v>1505.670044</v>
      </c>
      <c r="C5425" s="99">
        <v>1505.670044</v>
      </c>
      <c r="D5425" s="99">
        <v>1461.790039</v>
      </c>
      <c r="E5425" s="99">
        <v>1461.8000489999999</v>
      </c>
      <c r="F5425" s="99">
        <v>1461.8000489999999</v>
      </c>
      <c r="G5425" s="99">
        <v>0</v>
      </c>
    </row>
    <row r="5426" spans="1:7" x14ac:dyDescent="0.2">
      <c r="A5426" s="100">
        <v>40000</v>
      </c>
      <c r="B5426" s="99">
        <v>1461.8000489999999</v>
      </c>
      <c r="C5426" s="99">
        <v>1465.579956</v>
      </c>
      <c r="D5426" s="99">
        <v>1445.4300539999999</v>
      </c>
      <c r="E5426" s="99">
        <v>1465.579956</v>
      </c>
      <c r="F5426" s="99">
        <v>1465.579956</v>
      </c>
      <c r="G5426" s="99">
        <v>0</v>
      </c>
    </row>
    <row r="5427" spans="1:7" x14ac:dyDescent="0.2">
      <c r="A5427" s="100">
        <v>40001</v>
      </c>
      <c r="B5427" s="99">
        <v>1465.579956</v>
      </c>
      <c r="C5427" s="99">
        <v>1465.579956</v>
      </c>
      <c r="D5427" s="99">
        <v>1435.1400149999999</v>
      </c>
      <c r="E5427" s="99">
        <v>1436.73999</v>
      </c>
      <c r="F5427" s="99">
        <v>1436.73999</v>
      </c>
      <c r="G5427" s="99">
        <v>0</v>
      </c>
    </row>
    <row r="5428" spans="1:7" x14ac:dyDescent="0.2">
      <c r="A5428" s="100">
        <v>40002</v>
      </c>
      <c r="B5428" s="99">
        <v>1437.599976</v>
      </c>
      <c r="C5428" s="99">
        <v>1447.079956</v>
      </c>
      <c r="D5428" s="99">
        <v>1418.5</v>
      </c>
      <c r="E5428" s="99">
        <v>1435.1999510000001</v>
      </c>
      <c r="F5428" s="99">
        <v>1435.1999510000001</v>
      </c>
      <c r="G5428" s="99">
        <v>0</v>
      </c>
    </row>
    <row r="5429" spans="1:7" x14ac:dyDescent="0.2">
      <c r="A5429" s="100">
        <v>40003</v>
      </c>
      <c r="B5429" s="99">
        <v>1435.209961</v>
      </c>
      <c r="C5429" s="99">
        <v>1448.869995</v>
      </c>
      <c r="D5429" s="99">
        <v>1433.4399410000001</v>
      </c>
      <c r="E5429" s="99">
        <v>1440.3000489999999</v>
      </c>
      <c r="F5429" s="99">
        <v>1440.3000489999999</v>
      </c>
      <c r="G5429" s="99">
        <v>0</v>
      </c>
    </row>
    <row r="5430" spans="1:7" x14ac:dyDescent="0.2">
      <c r="A5430" s="100">
        <v>40004</v>
      </c>
      <c r="B5430" s="99">
        <v>1440.3000489999999</v>
      </c>
      <c r="C5430" s="99">
        <v>1441.7700199999999</v>
      </c>
      <c r="D5430" s="99">
        <v>1424.26001</v>
      </c>
      <c r="E5430" s="99">
        <v>1434.5</v>
      </c>
      <c r="F5430" s="99">
        <v>1434.5</v>
      </c>
      <c r="G5430" s="99">
        <v>0</v>
      </c>
    </row>
    <row r="5431" spans="1:7" x14ac:dyDescent="0.2">
      <c r="A5431" s="100">
        <v>40007</v>
      </c>
      <c r="B5431" s="99">
        <v>1434.5</v>
      </c>
      <c r="C5431" s="99">
        <v>1470.4300539999999</v>
      </c>
      <c r="D5431" s="99">
        <v>1428.209961</v>
      </c>
      <c r="E5431" s="99">
        <v>1470.4300539999999</v>
      </c>
      <c r="F5431" s="99">
        <v>1470.4300539999999</v>
      </c>
      <c r="G5431" s="99">
        <v>0</v>
      </c>
    </row>
    <row r="5432" spans="1:7" x14ac:dyDescent="0.2">
      <c r="A5432" s="100">
        <v>40008</v>
      </c>
      <c r="B5432" s="99">
        <v>1470.4300539999999</v>
      </c>
      <c r="C5432" s="99">
        <v>1478.23999</v>
      </c>
      <c r="D5432" s="99">
        <v>1463.1099850000001</v>
      </c>
      <c r="E5432" s="99">
        <v>1478.23999</v>
      </c>
      <c r="F5432" s="99">
        <v>1478.23999</v>
      </c>
      <c r="G5432" s="99">
        <v>0</v>
      </c>
    </row>
    <row r="5433" spans="1:7" x14ac:dyDescent="0.2">
      <c r="A5433" s="100">
        <v>40009</v>
      </c>
      <c r="B5433" s="99">
        <v>1478.290039</v>
      </c>
      <c r="C5433" s="99">
        <v>1524.0500489999999</v>
      </c>
      <c r="D5433" s="99">
        <v>1478.290039</v>
      </c>
      <c r="E5433" s="99">
        <v>1522.089966</v>
      </c>
      <c r="F5433" s="99">
        <v>1522.089966</v>
      </c>
      <c r="G5433" s="99">
        <v>0</v>
      </c>
    </row>
    <row r="5434" spans="1:7" x14ac:dyDescent="0.2">
      <c r="A5434" s="100">
        <v>40010</v>
      </c>
      <c r="B5434" s="99">
        <v>1522.1400149999999</v>
      </c>
      <c r="C5434" s="99">
        <v>1540.410034</v>
      </c>
      <c r="D5434" s="99">
        <v>1513.6899410000001</v>
      </c>
      <c r="E5434" s="99">
        <v>1535.3000489999999</v>
      </c>
      <c r="F5434" s="99">
        <v>1535.3000489999999</v>
      </c>
      <c r="G5434" s="99">
        <v>0</v>
      </c>
    </row>
    <row r="5435" spans="1:7" x14ac:dyDescent="0.2">
      <c r="A5435" s="100">
        <v>40011</v>
      </c>
      <c r="B5435" s="99">
        <v>1535.3100589999999</v>
      </c>
      <c r="C5435" s="99">
        <v>1537.1400149999999</v>
      </c>
      <c r="D5435" s="99">
        <v>1525.170044</v>
      </c>
      <c r="E5435" s="99">
        <v>1534.709961</v>
      </c>
      <c r="F5435" s="99">
        <v>1534.709961</v>
      </c>
      <c r="G5435" s="99">
        <v>0</v>
      </c>
    </row>
    <row r="5436" spans="1:7" x14ac:dyDescent="0.2">
      <c r="A5436" s="100">
        <v>40014</v>
      </c>
      <c r="B5436" s="99">
        <v>1537.6999510000001</v>
      </c>
      <c r="C5436" s="99">
        <v>1553.1400149999999</v>
      </c>
      <c r="D5436" s="99">
        <v>1535.579956</v>
      </c>
      <c r="E5436" s="99">
        <v>1552.26001</v>
      </c>
      <c r="F5436" s="99">
        <v>1552.26001</v>
      </c>
      <c r="G5436" s="99">
        <v>0</v>
      </c>
    </row>
    <row r="5437" spans="1:7" x14ac:dyDescent="0.2">
      <c r="A5437" s="100">
        <v>40015</v>
      </c>
      <c r="B5437" s="99">
        <v>1552.280029</v>
      </c>
      <c r="C5437" s="99">
        <v>1561.0699460000001</v>
      </c>
      <c r="D5437" s="99">
        <v>1539.410034</v>
      </c>
      <c r="E5437" s="99">
        <v>1557.910034</v>
      </c>
      <c r="F5437" s="99">
        <v>1557.910034</v>
      </c>
      <c r="G5437" s="99">
        <v>0</v>
      </c>
    </row>
    <row r="5438" spans="1:7" x14ac:dyDescent="0.2">
      <c r="A5438" s="100">
        <v>40016</v>
      </c>
      <c r="B5438" s="99">
        <v>1555.219971</v>
      </c>
      <c r="C5438" s="99">
        <v>1566.48999</v>
      </c>
      <c r="D5438" s="99">
        <v>1547.1800539999999</v>
      </c>
      <c r="E5438" s="99">
        <v>1557.369995</v>
      </c>
      <c r="F5438" s="99">
        <v>1557.369995</v>
      </c>
      <c r="G5438" s="99">
        <v>0</v>
      </c>
    </row>
    <row r="5439" spans="1:7" x14ac:dyDescent="0.2">
      <c r="A5439" s="100">
        <v>40017</v>
      </c>
      <c r="B5439" s="99">
        <v>1557.3900149999999</v>
      </c>
      <c r="C5439" s="99">
        <v>1598.76001</v>
      </c>
      <c r="D5439" s="99">
        <v>1555.349976</v>
      </c>
      <c r="E5439" s="99">
        <v>1593.650024</v>
      </c>
      <c r="F5439" s="99">
        <v>1593.650024</v>
      </c>
      <c r="G5439" s="99">
        <v>0</v>
      </c>
    </row>
    <row r="5440" spans="1:7" x14ac:dyDescent="0.2">
      <c r="A5440" s="100">
        <v>40018</v>
      </c>
      <c r="B5440" s="99">
        <v>1593.650024</v>
      </c>
      <c r="C5440" s="99">
        <v>1599.410034</v>
      </c>
      <c r="D5440" s="99">
        <v>1576.849976</v>
      </c>
      <c r="E5440" s="99">
        <v>1598.5</v>
      </c>
      <c r="F5440" s="99">
        <v>1598.5</v>
      </c>
      <c r="G5440" s="99">
        <v>0</v>
      </c>
    </row>
    <row r="5441" spans="1:7" x14ac:dyDescent="0.2">
      <c r="A5441" s="100">
        <v>40021</v>
      </c>
      <c r="B5441" s="99">
        <v>1598.5</v>
      </c>
      <c r="C5441" s="99">
        <v>1603.8000489999999</v>
      </c>
      <c r="D5441" s="99">
        <v>1587.119995</v>
      </c>
      <c r="E5441" s="99">
        <v>1603.26001</v>
      </c>
      <c r="F5441" s="99">
        <v>1603.26001</v>
      </c>
      <c r="G5441" s="99">
        <v>0</v>
      </c>
    </row>
    <row r="5442" spans="1:7" x14ac:dyDescent="0.2">
      <c r="A5442" s="100">
        <v>40022</v>
      </c>
      <c r="B5442" s="99">
        <v>1603.26001</v>
      </c>
      <c r="C5442" s="99">
        <v>1603.369995</v>
      </c>
      <c r="D5442" s="99">
        <v>1582.349976</v>
      </c>
      <c r="E5442" s="99">
        <v>1599.089966</v>
      </c>
      <c r="F5442" s="99">
        <v>1599.089966</v>
      </c>
      <c r="G5442" s="99">
        <v>0</v>
      </c>
    </row>
    <row r="5443" spans="1:7" x14ac:dyDescent="0.2">
      <c r="A5443" s="100">
        <v>40023</v>
      </c>
      <c r="B5443" s="99">
        <v>1595.920044</v>
      </c>
      <c r="C5443" s="99">
        <v>1596.3100589999999</v>
      </c>
      <c r="D5443" s="99">
        <v>1581.3900149999999</v>
      </c>
      <c r="E5443" s="99">
        <v>1592</v>
      </c>
      <c r="F5443" s="99">
        <v>1592</v>
      </c>
      <c r="G5443" s="99">
        <v>0</v>
      </c>
    </row>
    <row r="5444" spans="1:7" x14ac:dyDescent="0.2">
      <c r="A5444" s="100">
        <v>40024</v>
      </c>
      <c r="B5444" s="99">
        <v>1592.1899410000001</v>
      </c>
      <c r="C5444" s="99">
        <v>1627.329956</v>
      </c>
      <c r="D5444" s="99">
        <v>1592.1899410000001</v>
      </c>
      <c r="E5444" s="99">
        <v>1611.1400149999999</v>
      </c>
      <c r="F5444" s="99">
        <v>1611.1400149999999</v>
      </c>
      <c r="G5444" s="99">
        <v>0</v>
      </c>
    </row>
    <row r="5445" spans="1:7" x14ac:dyDescent="0.2">
      <c r="A5445" s="100">
        <v>40025</v>
      </c>
      <c r="B5445" s="99">
        <v>1611.1400149999999</v>
      </c>
      <c r="C5445" s="99">
        <v>1621.290039</v>
      </c>
      <c r="D5445" s="99">
        <v>1604.7700199999999</v>
      </c>
      <c r="E5445" s="99">
        <v>1612.3100589999999</v>
      </c>
      <c r="F5445" s="99">
        <v>1612.3100589999999</v>
      </c>
      <c r="G5445" s="99">
        <v>0</v>
      </c>
    </row>
    <row r="5446" spans="1:7" x14ac:dyDescent="0.2">
      <c r="A5446" s="100">
        <v>40028</v>
      </c>
      <c r="B5446" s="99">
        <v>1612.3199460000001</v>
      </c>
      <c r="C5446" s="99">
        <v>1638.880005</v>
      </c>
      <c r="D5446" s="99">
        <v>1612.3199460000001</v>
      </c>
      <c r="E5446" s="99">
        <v>1637.0600589999999</v>
      </c>
      <c r="F5446" s="99">
        <v>1637.0600589999999</v>
      </c>
      <c r="G5446" s="99">
        <v>0</v>
      </c>
    </row>
    <row r="5447" spans="1:7" x14ac:dyDescent="0.2">
      <c r="A5447" s="100">
        <v>40029</v>
      </c>
      <c r="B5447" s="99">
        <v>1634.3199460000001</v>
      </c>
      <c r="C5447" s="99">
        <v>1644.4499510000001</v>
      </c>
      <c r="D5447" s="99">
        <v>1627.170044</v>
      </c>
      <c r="E5447" s="99">
        <v>1642.030029</v>
      </c>
      <c r="F5447" s="99">
        <v>1642.030029</v>
      </c>
      <c r="G5447" s="99">
        <v>0</v>
      </c>
    </row>
    <row r="5448" spans="1:7" x14ac:dyDescent="0.2">
      <c r="A5448" s="100">
        <v>40030</v>
      </c>
      <c r="B5448" s="99">
        <v>1642.579956</v>
      </c>
      <c r="C5448" s="99">
        <v>1644.1899410000001</v>
      </c>
      <c r="D5448" s="99">
        <v>1624.0200199999999</v>
      </c>
      <c r="E5448" s="99">
        <v>1637.8100589999999</v>
      </c>
      <c r="F5448" s="99">
        <v>1637.8100589999999</v>
      </c>
      <c r="G5448" s="99">
        <v>0</v>
      </c>
    </row>
    <row r="5449" spans="1:7" x14ac:dyDescent="0.2">
      <c r="A5449" s="100">
        <v>40031</v>
      </c>
      <c r="B5449" s="99">
        <v>1638.040039</v>
      </c>
      <c r="C5449" s="99">
        <v>1646.6999510000001</v>
      </c>
      <c r="D5449" s="99">
        <v>1621.3100589999999</v>
      </c>
      <c r="E5449" s="99">
        <v>1628.8199460000001</v>
      </c>
      <c r="F5449" s="99">
        <v>1628.8199460000001</v>
      </c>
      <c r="G5449" s="99">
        <v>0</v>
      </c>
    </row>
    <row r="5450" spans="1:7" x14ac:dyDescent="0.2">
      <c r="A5450" s="100">
        <v>40032</v>
      </c>
      <c r="B5450" s="99">
        <v>1628.849976</v>
      </c>
      <c r="C5450" s="99">
        <v>1663.150024</v>
      </c>
      <c r="D5450" s="99">
        <v>1628.849976</v>
      </c>
      <c r="E5450" s="99">
        <v>1650.7299800000001</v>
      </c>
      <c r="F5450" s="99">
        <v>1650.7299800000001</v>
      </c>
      <c r="G5450" s="99">
        <v>0</v>
      </c>
    </row>
    <row r="5451" spans="1:7" x14ac:dyDescent="0.2">
      <c r="A5451" s="100">
        <v>40035</v>
      </c>
      <c r="B5451" s="99">
        <v>1650.780029</v>
      </c>
      <c r="C5451" s="99">
        <v>1650.780029</v>
      </c>
      <c r="D5451" s="99">
        <v>1635.23999</v>
      </c>
      <c r="E5451" s="99">
        <v>1645.26001</v>
      </c>
      <c r="F5451" s="99">
        <v>1645.26001</v>
      </c>
      <c r="G5451" s="99">
        <v>0</v>
      </c>
    </row>
    <row r="5452" spans="1:7" x14ac:dyDescent="0.2">
      <c r="A5452" s="100">
        <v>40036</v>
      </c>
      <c r="B5452" s="99">
        <v>1645.73999</v>
      </c>
      <c r="C5452" s="99">
        <v>1645.73999</v>
      </c>
      <c r="D5452" s="99">
        <v>1621.7299800000001</v>
      </c>
      <c r="E5452" s="99">
        <v>1624.910034</v>
      </c>
      <c r="F5452" s="99">
        <v>1624.910034</v>
      </c>
      <c r="G5452" s="99">
        <v>0</v>
      </c>
    </row>
    <row r="5453" spans="1:7" x14ac:dyDescent="0.2">
      <c r="A5453" s="100">
        <v>40037</v>
      </c>
      <c r="B5453" s="99">
        <v>1624.910034</v>
      </c>
      <c r="C5453" s="99">
        <v>1655.01001</v>
      </c>
      <c r="D5453" s="99">
        <v>1623.8900149999999</v>
      </c>
      <c r="E5453" s="99">
        <v>1644.2299800000001</v>
      </c>
      <c r="F5453" s="99">
        <v>1644.2299800000001</v>
      </c>
      <c r="G5453" s="99">
        <v>0</v>
      </c>
    </row>
    <row r="5454" spans="1:7" x14ac:dyDescent="0.2">
      <c r="A5454" s="100">
        <v>40038</v>
      </c>
      <c r="B5454" s="99">
        <v>1644.329956</v>
      </c>
      <c r="C5454" s="99">
        <v>1656.329956</v>
      </c>
      <c r="D5454" s="99">
        <v>1636.160034</v>
      </c>
      <c r="E5454" s="99">
        <v>1655.660034</v>
      </c>
      <c r="F5454" s="99">
        <v>1655.660034</v>
      </c>
      <c r="G5454" s="99">
        <v>0</v>
      </c>
    </row>
    <row r="5455" spans="1:7" x14ac:dyDescent="0.2">
      <c r="A5455" s="100">
        <v>40039</v>
      </c>
      <c r="B5455" s="99">
        <v>1655.670044</v>
      </c>
      <c r="C5455" s="99">
        <v>1655.670044</v>
      </c>
      <c r="D5455" s="99">
        <v>1626.2299800000001</v>
      </c>
      <c r="E5455" s="99">
        <v>1641.540039</v>
      </c>
      <c r="F5455" s="99">
        <v>1641.540039</v>
      </c>
      <c r="G5455" s="99">
        <v>0</v>
      </c>
    </row>
    <row r="5456" spans="1:7" x14ac:dyDescent="0.2">
      <c r="A5456" s="100">
        <v>40042</v>
      </c>
      <c r="B5456" s="99">
        <v>1641.8900149999999</v>
      </c>
      <c r="C5456" s="99">
        <v>1641.8900149999999</v>
      </c>
      <c r="D5456" s="99">
        <v>1600.119995</v>
      </c>
      <c r="E5456" s="99">
        <v>1602.0600589999999</v>
      </c>
      <c r="F5456" s="99">
        <v>1602.0600589999999</v>
      </c>
      <c r="G5456" s="99">
        <v>0</v>
      </c>
    </row>
    <row r="5457" spans="1:7" x14ac:dyDescent="0.2">
      <c r="A5457" s="100">
        <v>40043</v>
      </c>
      <c r="B5457" s="99">
        <v>1602.339966</v>
      </c>
      <c r="C5457" s="99">
        <v>1621.079956</v>
      </c>
      <c r="D5457" s="99">
        <v>1602.339966</v>
      </c>
      <c r="E5457" s="99">
        <v>1618.599976</v>
      </c>
      <c r="F5457" s="99">
        <v>1618.599976</v>
      </c>
      <c r="G5457" s="99">
        <v>0</v>
      </c>
    </row>
    <row r="5458" spans="1:7" x14ac:dyDescent="0.2">
      <c r="A5458" s="100">
        <v>40044</v>
      </c>
      <c r="B5458" s="99">
        <v>1618.8000489999999</v>
      </c>
      <c r="C5458" s="99">
        <v>1635.030029</v>
      </c>
      <c r="D5458" s="99">
        <v>1603.920044</v>
      </c>
      <c r="E5458" s="99">
        <v>1629.920044</v>
      </c>
      <c r="F5458" s="99">
        <v>1629.920044</v>
      </c>
      <c r="G5458" s="99">
        <v>0</v>
      </c>
    </row>
    <row r="5459" spans="1:7" x14ac:dyDescent="0.2">
      <c r="A5459" s="100">
        <v>40045</v>
      </c>
      <c r="B5459" s="99">
        <v>1630.170044</v>
      </c>
      <c r="C5459" s="99">
        <v>1650.349976</v>
      </c>
      <c r="D5459" s="99">
        <v>1630</v>
      </c>
      <c r="E5459" s="99">
        <v>1647.849976</v>
      </c>
      <c r="F5459" s="99">
        <v>1647.849976</v>
      </c>
      <c r="G5459" s="99">
        <v>0</v>
      </c>
    </row>
    <row r="5460" spans="1:7" x14ac:dyDescent="0.2">
      <c r="A5460" s="100">
        <v>40046</v>
      </c>
      <c r="B5460" s="99">
        <v>1648.150024</v>
      </c>
      <c r="C5460" s="99">
        <v>1681.51001</v>
      </c>
      <c r="D5460" s="99">
        <v>1648.150024</v>
      </c>
      <c r="E5460" s="99">
        <v>1678.839966</v>
      </c>
      <c r="F5460" s="99">
        <v>1678.839966</v>
      </c>
      <c r="G5460" s="99">
        <v>0</v>
      </c>
    </row>
    <row r="5461" spans="1:7" x14ac:dyDescent="0.2">
      <c r="A5461" s="100">
        <v>40049</v>
      </c>
      <c r="B5461" s="99">
        <v>1678.8599850000001</v>
      </c>
      <c r="C5461" s="99">
        <v>1694.6999510000001</v>
      </c>
      <c r="D5461" s="99">
        <v>1672.969971</v>
      </c>
      <c r="E5461" s="99">
        <v>1677.9399410000001</v>
      </c>
      <c r="F5461" s="99">
        <v>1677.9399410000001</v>
      </c>
      <c r="G5461" s="99">
        <v>0</v>
      </c>
    </row>
    <row r="5462" spans="1:7" x14ac:dyDescent="0.2">
      <c r="A5462" s="100">
        <v>40050</v>
      </c>
      <c r="B5462" s="99">
        <v>1677.959961</v>
      </c>
      <c r="C5462" s="99">
        <v>1697.8599850000001</v>
      </c>
      <c r="D5462" s="99">
        <v>1677.959961</v>
      </c>
      <c r="E5462" s="99">
        <v>1681.920044</v>
      </c>
      <c r="F5462" s="99">
        <v>1681.920044</v>
      </c>
      <c r="G5462" s="99">
        <v>0</v>
      </c>
    </row>
    <row r="5463" spans="1:7" x14ac:dyDescent="0.2">
      <c r="A5463" s="100">
        <v>40051</v>
      </c>
      <c r="B5463" s="99">
        <v>1682.089966</v>
      </c>
      <c r="C5463" s="99">
        <v>1689.369995</v>
      </c>
      <c r="D5463" s="99">
        <v>1671.660034</v>
      </c>
      <c r="E5463" s="99">
        <v>1682.290039</v>
      </c>
      <c r="F5463" s="99">
        <v>1682.290039</v>
      </c>
      <c r="G5463" s="99">
        <v>0</v>
      </c>
    </row>
    <row r="5464" spans="1:7" x14ac:dyDescent="0.2">
      <c r="A5464" s="100">
        <v>40052</v>
      </c>
      <c r="B5464" s="99">
        <v>1682.48999</v>
      </c>
      <c r="C5464" s="99">
        <v>1691.030029</v>
      </c>
      <c r="D5464" s="99">
        <v>1662.9799800000001</v>
      </c>
      <c r="E5464" s="99">
        <v>1687.160034</v>
      </c>
      <c r="F5464" s="99">
        <v>1687.160034</v>
      </c>
      <c r="G5464" s="99">
        <v>0</v>
      </c>
    </row>
    <row r="5465" spans="1:7" x14ac:dyDescent="0.2">
      <c r="A5465" s="100">
        <v>40053</v>
      </c>
      <c r="B5465" s="99">
        <v>1687.410034</v>
      </c>
      <c r="C5465" s="99">
        <v>1701.339966</v>
      </c>
      <c r="D5465" s="99">
        <v>1674.5500489999999</v>
      </c>
      <c r="E5465" s="99">
        <v>1684.0500489999999</v>
      </c>
      <c r="F5465" s="99">
        <v>1684.0500489999999</v>
      </c>
      <c r="G5465" s="99">
        <v>0</v>
      </c>
    </row>
    <row r="5466" spans="1:7" x14ac:dyDescent="0.2">
      <c r="A5466" s="100">
        <v>40056</v>
      </c>
      <c r="B5466" s="99">
        <v>1684.119995</v>
      </c>
      <c r="C5466" s="99">
        <v>1684.119995</v>
      </c>
      <c r="D5466" s="99">
        <v>1660.880005</v>
      </c>
      <c r="E5466" s="99">
        <v>1670.5200199999999</v>
      </c>
      <c r="F5466" s="99">
        <v>1670.5200199999999</v>
      </c>
      <c r="G5466" s="99">
        <v>0</v>
      </c>
    </row>
    <row r="5467" spans="1:7" x14ac:dyDescent="0.2">
      <c r="A5467" s="100">
        <v>40057</v>
      </c>
      <c r="B5467" s="99">
        <v>1670.589966</v>
      </c>
      <c r="C5467" s="99">
        <v>1683.3199460000001</v>
      </c>
      <c r="D5467" s="99">
        <v>1630.670044</v>
      </c>
      <c r="E5467" s="99">
        <v>1633.630005</v>
      </c>
      <c r="F5467" s="99">
        <v>1633.630005</v>
      </c>
      <c r="G5467" s="99">
        <v>0</v>
      </c>
    </row>
    <row r="5468" spans="1:7" x14ac:dyDescent="0.2">
      <c r="A5468" s="100">
        <v>40058</v>
      </c>
      <c r="B5468" s="99">
        <v>1634.040039</v>
      </c>
      <c r="C5468" s="99">
        <v>1637.8100589999999</v>
      </c>
      <c r="D5468" s="99">
        <v>1624.209961</v>
      </c>
      <c r="E5468" s="99">
        <v>1628.660034</v>
      </c>
      <c r="F5468" s="99">
        <v>1628.660034</v>
      </c>
      <c r="G5468" s="99">
        <v>0</v>
      </c>
    </row>
    <row r="5469" spans="1:7" x14ac:dyDescent="0.2">
      <c r="A5469" s="100">
        <v>40059</v>
      </c>
      <c r="B5469" s="99">
        <v>1628.790039</v>
      </c>
      <c r="C5469" s="99">
        <v>1643.1400149999999</v>
      </c>
      <c r="D5469" s="99">
        <v>1624.5600589999999</v>
      </c>
      <c r="E5469" s="99">
        <v>1642.6800539999999</v>
      </c>
      <c r="F5469" s="99">
        <v>1642.6800539999999</v>
      </c>
      <c r="G5469" s="99">
        <v>0</v>
      </c>
    </row>
    <row r="5470" spans="1:7" x14ac:dyDescent="0.2">
      <c r="A5470" s="100">
        <v>40060</v>
      </c>
      <c r="B5470" s="99">
        <v>1642.780029</v>
      </c>
      <c r="C5470" s="99">
        <v>1664.4399410000001</v>
      </c>
      <c r="D5470" s="99">
        <v>1639.8000489999999</v>
      </c>
      <c r="E5470" s="99">
        <v>1664.339966</v>
      </c>
      <c r="F5470" s="99">
        <v>1664.339966</v>
      </c>
      <c r="G5470" s="99">
        <v>0</v>
      </c>
    </row>
    <row r="5471" spans="1:7" x14ac:dyDescent="0.2">
      <c r="A5471" s="100">
        <v>40064</v>
      </c>
      <c r="B5471" s="99">
        <v>1664.6099850000001</v>
      </c>
      <c r="C5471" s="99">
        <v>1680.589966</v>
      </c>
      <c r="D5471" s="99">
        <v>1664.6099850000001</v>
      </c>
      <c r="E5471" s="99">
        <v>1679.3199460000001</v>
      </c>
      <c r="F5471" s="99">
        <v>1679.3199460000001</v>
      </c>
      <c r="G5471" s="99">
        <v>0</v>
      </c>
    </row>
    <row r="5472" spans="1:7" x14ac:dyDescent="0.2">
      <c r="A5472" s="100">
        <v>40065</v>
      </c>
      <c r="B5472" s="99">
        <v>1679.400024</v>
      </c>
      <c r="C5472" s="99">
        <v>1697.339966</v>
      </c>
      <c r="D5472" s="99">
        <v>1676.9499510000001</v>
      </c>
      <c r="E5472" s="99">
        <v>1692.4799800000001</v>
      </c>
      <c r="F5472" s="99">
        <v>1692.4799800000001</v>
      </c>
      <c r="G5472" s="99">
        <v>0</v>
      </c>
    </row>
    <row r="5473" spans="1:7" x14ac:dyDescent="0.2">
      <c r="A5473" s="100">
        <v>40066</v>
      </c>
      <c r="B5473" s="99">
        <v>1692.5</v>
      </c>
      <c r="C5473" s="99">
        <v>1710.1400149999999</v>
      </c>
      <c r="D5473" s="99">
        <v>1683.790039</v>
      </c>
      <c r="E5473" s="99">
        <v>1710.1400149999999</v>
      </c>
      <c r="F5473" s="99">
        <v>1710.1400149999999</v>
      </c>
      <c r="G5473" s="99">
        <v>0</v>
      </c>
    </row>
    <row r="5474" spans="1:7" x14ac:dyDescent="0.2">
      <c r="A5474" s="100">
        <v>40067</v>
      </c>
      <c r="B5474" s="99">
        <v>1710.48999</v>
      </c>
      <c r="C5474" s="99">
        <v>1717.150024</v>
      </c>
      <c r="D5474" s="99">
        <v>1701.170044</v>
      </c>
      <c r="E5474" s="99">
        <v>1708.1800539999999</v>
      </c>
      <c r="F5474" s="99">
        <v>1708.1800539999999</v>
      </c>
      <c r="G5474" s="99">
        <v>0</v>
      </c>
    </row>
    <row r="5475" spans="1:7" x14ac:dyDescent="0.2">
      <c r="A5475" s="100">
        <v>40070</v>
      </c>
      <c r="B5475" s="99">
        <v>1708.219971</v>
      </c>
      <c r="C5475" s="99">
        <v>1719.6899410000001</v>
      </c>
      <c r="D5475" s="99">
        <v>1695.5500489999999</v>
      </c>
      <c r="E5475" s="99">
        <v>1719.040039</v>
      </c>
      <c r="F5475" s="99">
        <v>1719.040039</v>
      </c>
      <c r="G5475" s="99">
        <v>0</v>
      </c>
    </row>
    <row r="5476" spans="1:7" x14ac:dyDescent="0.2">
      <c r="A5476" s="100">
        <v>40071</v>
      </c>
      <c r="B5476" s="99">
        <v>1719.0500489999999</v>
      </c>
      <c r="C5476" s="99">
        <v>1730</v>
      </c>
      <c r="D5476" s="99">
        <v>1709.170044</v>
      </c>
      <c r="E5476" s="99">
        <v>1724.4499510000001</v>
      </c>
      <c r="F5476" s="99">
        <v>1724.4499510000001</v>
      </c>
      <c r="G5476" s="99">
        <v>0</v>
      </c>
    </row>
    <row r="5477" spans="1:7" x14ac:dyDescent="0.2">
      <c r="A5477" s="100">
        <v>40072</v>
      </c>
      <c r="B5477" s="99">
        <v>1724.5</v>
      </c>
      <c r="C5477" s="99">
        <v>1750.920044</v>
      </c>
      <c r="D5477" s="99">
        <v>1724.5</v>
      </c>
      <c r="E5477" s="99">
        <v>1750.910034</v>
      </c>
      <c r="F5477" s="99">
        <v>1750.910034</v>
      </c>
      <c r="G5477" s="99">
        <v>0</v>
      </c>
    </row>
    <row r="5478" spans="1:7" x14ac:dyDescent="0.2">
      <c r="A5478" s="100">
        <v>40073</v>
      </c>
      <c r="B5478" s="99">
        <v>1751.160034</v>
      </c>
      <c r="C5478" s="99">
        <v>1761.869995</v>
      </c>
      <c r="D5478" s="99">
        <v>1738.8900149999999</v>
      </c>
      <c r="E5478" s="99">
        <v>1745.8000489999999</v>
      </c>
      <c r="F5478" s="99">
        <v>1745.8000489999999</v>
      </c>
      <c r="G5478" s="99">
        <v>0</v>
      </c>
    </row>
    <row r="5479" spans="1:7" x14ac:dyDescent="0.2">
      <c r="A5479" s="100">
        <v>40074</v>
      </c>
      <c r="B5479" s="99">
        <v>1745.8199460000001</v>
      </c>
      <c r="C5479" s="99">
        <v>1755.6800539999999</v>
      </c>
      <c r="D5479" s="99">
        <v>1743.6400149999999</v>
      </c>
      <c r="E5479" s="99">
        <v>1750.4300539999999</v>
      </c>
      <c r="F5479" s="99">
        <v>1750.4300539999999</v>
      </c>
      <c r="G5479" s="99">
        <v>0</v>
      </c>
    </row>
    <row r="5480" spans="1:7" x14ac:dyDescent="0.2">
      <c r="A5480" s="100">
        <v>40077</v>
      </c>
      <c r="B5480" s="99">
        <v>1750.4300539999999</v>
      </c>
      <c r="C5480" s="99">
        <v>1750.4300539999999</v>
      </c>
      <c r="D5480" s="99">
        <v>1732.599976</v>
      </c>
      <c r="E5480" s="99">
        <v>1744.469971</v>
      </c>
      <c r="F5480" s="99">
        <v>1744.469971</v>
      </c>
      <c r="G5480" s="99">
        <v>0</v>
      </c>
    </row>
    <row r="5481" spans="1:7" x14ac:dyDescent="0.2">
      <c r="A5481" s="100">
        <v>40078</v>
      </c>
      <c r="B5481" s="99">
        <v>1744.5200199999999</v>
      </c>
      <c r="C5481" s="99">
        <v>1759.530029</v>
      </c>
      <c r="D5481" s="99">
        <v>1744.5200199999999</v>
      </c>
      <c r="E5481" s="99">
        <v>1755.98999</v>
      </c>
      <c r="F5481" s="99">
        <v>1755.98999</v>
      </c>
      <c r="G5481" s="99">
        <v>0</v>
      </c>
    </row>
    <row r="5482" spans="1:7" x14ac:dyDescent="0.2">
      <c r="A5482" s="100">
        <v>40079</v>
      </c>
      <c r="B5482" s="99">
        <v>1756.01001</v>
      </c>
      <c r="C5482" s="99">
        <v>1770.0200199999999</v>
      </c>
      <c r="D5482" s="99">
        <v>1737.3900149999999</v>
      </c>
      <c r="E5482" s="99">
        <v>1738.3199460000001</v>
      </c>
      <c r="F5482" s="99">
        <v>1738.3199460000001</v>
      </c>
      <c r="G5482" s="99">
        <v>0</v>
      </c>
    </row>
    <row r="5483" spans="1:7" x14ac:dyDescent="0.2">
      <c r="A5483" s="100">
        <v>40080</v>
      </c>
      <c r="B5483" s="99">
        <v>1738.540039</v>
      </c>
      <c r="C5483" s="99">
        <v>1747.380005</v>
      </c>
      <c r="D5483" s="99">
        <v>1713.920044</v>
      </c>
      <c r="E5483" s="99">
        <v>1722.0200199999999</v>
      </c>
      <c r="F5483" s="99">
        <v>1722.0200199999999</v>
      </c>
      <c r="G5483" s="99">
        <v>0</v>
      </c>
    </row>
    <row r="5484" spans="1:7" x14ac:dyDescent="0.2">
      <c r="A5484" s="100">
        <v>40081</v>
      </c>
      <c r="B5484" s="99">
        <v>1722.0200199999999</v>
      </c>
      <c r="C5484" s="99">
        <v>1726.4499510000001</v>
      </c>
      <c r="D5484" s="99">
        <v>1706.25</v>
      </c>
      <c r="E5484" s="99">
        <v>1711.530029</v>
      </c>
      <c r="F5484" s="99">
        <v>1711.530029</v>
      </c>
      <c r="G5484" s="99">
        <v>0</v>
      </c>
    </row>
    <row r="5485" spans="1:7" x14ac:dyDescent="0.2">
      <c r="A5485" s="100">
        <v>40084</v>
      </c>
      <c r="B5485" s="99">
        <v>1711.530029</v>
      </c>
      <c r="C5485" s="99">
        <v>1745.5200199999999</v>
      </c>
      <c r="D5485" s="99">
        <v>1711.530029</v>
      </c>
      <c r="E5485" s="99">
        <v>1742.3199460000001</v>
      </c>
      <c r="F5485" s="99">
        <v>1742.3199460000001</v>
      </c>
      <c r="G5485" s="99">
        <v>0</v>
      </c>
    </row>
    <row r="5486" spans="1:7" x14ac:dyDescent="0.2">
      <c r="A5486" s="100">
        <v>40085</v>
      </c>
      <c r="B5486" s="99">
        <v>1742.369995</v>
      </c>
      <c r="C5486" s="99">
        <v>1753.219971</v>
      </c>
      <c r="D5486" s="99">
        <v>1733.8199460000001</v>
      </c>
      <c r="E5486" s="99">
        <v>1738.4799800000001</v>
      </c>
      <c r="F5486" s="99">
        <v>1738.4799800000001</v>
      </c>
      <c r="G5486" s="99">
        <v>0</v>
      </c>
    </row>
    <row r="5487" spans="1:7" x14ac:dyDescent="0.2">
      <c r="A5487" s="100">
        <v>40086</v>
      </c>
      <c r="B5487" s="99">
        <v>1738.6099850000001</v>
      </c>
      <c r="C5487" s="99">
        <v>1743.0500489999999</v>
      </c>
      <c r="D5487" s="99">
        <v>1715.23999</v>
      </c>
      <c r="E5487" s="99">
        <v>1732.8599850000001</v>
      </c>
      <c r="F5487" s="99">
        <v>1732.8599850000001</v>
      </c>
      <c r="G5487" s="99">
        <v>0</v>
      </c>
    </row>
    <row r="5488" spans="1:7" x14ac:dyDescent="0.2">
      <c r="A5488" s="100">
        <v>40087</v>
      </c>
      <c r="B5488" s="99">
        <v>1732.6800539999999</v>
      </c>
      <c r="C5488" s="99">
        <v>1732.6800539999999</v>
      </c>
      <c r="D5488" s="99">
        <v>1687.5699460000001</v>
      </c>
      <c r="E5488" s="99">
        <v>1688.23999</v>
      </c>
      <c r="F5488" s="99">
        <v>1688.23999</v>
      </c>
      <c r="G5488" s="99">
        <v>0</v>
      </c>
    </row>
    <row r="5489" spans="1:7" x14ac:dyDescent="0.2">
      <c r="A5489" s="100">
        <v>40088</v>
      </c>
      <c r="B5489" s="99">
        <v>1688.23999</v>
      </c>
      <c r="C5489" s="99">
        <v>1689.469971</v>
      </c>
      <c r="D5489" s="99">
        <v>1672.0500489999999</v>
      </c>
      <c r="E5489" s="99">
        <v>1680.6999510000001</v>
      </c>
      <c r="F5489" s="99">
        <v>1680.6999510000001</v>
      </c>
      <c r="G5489" s="99">
        <v>0</v>
      </c>
    </row>
    <row r="5490" spans="1:7" x14ac:dyDescent="0.2">
      <c r="A5490" s="100">
        <v>40091</v>
      </c>
      <c r="B5490" s="99">
        <v>1680.6999510000001</v>
      </c>
      <c r="C5490" s="99">
        <v>1709.1400149999999</v>
      </c>
      <c r="D5490" s="99">
        <v>1680.6999510000001</v>
      </c>
      <c r="E5490" s="99">
        <v>1705.7299800000001</v>
      </c>
      <c r="F5490" s="99">
        <v>1705.7299800000001</v>
      </c>
      <c r="G5490" s="99">
        <v>0</v>
      </c>
    </row>
    <row r="5491" spans="1:7" x14ac:dyDescent="0.2">
      <c r="A5491" s="100">
        <v>40092</v>
      </c>
      <c r="B5491" s="99">
        <v>1705.7299800000001</v>
      </c>
      <c r="C5491" s="99">
        <v>1738.7299800000001</v>
      </c>
      <c r="D5491" s="99">
        <v>1705.7299800000001</v>
      </c>
      <c r="E5491" s="99">
        <v>1729.1400149999999</v>
      </c>
      <c r="F5491" s="99">
        <v>1729.1400149999999</v>
      </c>
      <c r="G5491" s="99">
        <v>0</v>
      </c>
    </row>
    <row r="5492" spans="1:7" x14ac:dyDescent="0.2">
      <c r="A5492" s="100">
        <v>40093</v>
      </c>
      <c r="B5492" s="99">
        <v>1729.1400149999999</v>
      </c>
      <c r="C5492" s="99">
        <v>1734.73999</v>
      </c>
      <c r="D5492" s="99">
        <v>1721.6400149999999</v>
      </c>
      <c r="E5492" s="99">
        <v>1734.73999</v>
      </c>
      <c r="F5492" s="99">
        <v>1734.73999</v>
      </c>
      <c r="G5492" s="99">
        <v>0</v>
      </c>
    </row>
    <row r="5493" spans="1:7" x14ac:dyDescent="0.2">
      <c r="A5493" s="100">
        <v>40094</v>
      </c>
      <c r="B5493" s="99">
        <v>1734.73999</v>
      </c>
      <c r="C5493" s="99">
        <v>1756.280029</v>
      </c>
      <c r="D5493" s="99">
        <v>1734.73999</v>
      </c>
      <c r="E5493" s="99">
        <v>1747.6999510000001</v>
      </c>
      <c r="F5493" s="99">
        <v>1747.6999510000001</v>
      </c>
      <c r="G5493" s="99">
        <v>0</v>
      </c>
    </row>
    <row r="5494" spans="1:7" x14ac:dyDescent="0.2">
      <c r="A5494" s="100">
        <v>40095</v>
      </c>
      <c r="B5494" s="99">
        <v>1747.6999510000001</v>
      </c>
      <c r="C5494" s="99">
        <v>1757.599976</v>
      </c>
      <c r="D5494" s="99">
        <v>1743.73999</v>
      </c>
      <c r="E5494" s="99">
        <v>1757.599976</v>
      </c>
      <c r="F5494" s="99">
        <v>1757.599976</v>
      </c>
      <c r="G5494" s="99">
        <v>0</v>
      </c>
    </row>
    <row r="5495" spans="1:7" x14ac:dyDescent="0.2">
      <c r="A5495" s="100">
        <v>40098</v>
      </c>
      <c r="B5495" s="99">
        <v>1757.619995</v>
      </c>
      <c r="C5495" s="99">
        <v>1771.5600589999999</v>
      </c>
      <c r="D5495" s="99">
        <v>1757.619995</v>
      </c>
      <c r="E5495" s="99">
        <v>1765.3100589999999</v>
      </c>
      <c r="F5495" s="99">
        <v>1765.3100589999999</v>
      </c>
      <c r="G5495" s="99">
        <v>0</v>
      </c>
    </row>
    <row r="5496" spans="1:7" x14ac:dyDescent="0.2">
      <c r="A5496" s="100">
        <v>40099</v>
      </c>
      <c r="B5496" s="99">
        <v>1765.0699460000001</v>
      </c>
      <c r="C5496" s="99">
        <v>1765.0699460000001</v>
      </c>
      <c r="D5496" s="99">
        <v>1749.6899410000001</v>
      </c>
      <c r="E5496" s="99">
        <v>1760.51001</v>
      </c>
      <c r="F5496" s="99">
        <v>1760.51001</v>
      </c>
      <c r="G5496" s="99">
        <v>0</v>
      </c>
    </row>
    <row r="5497" spans="1:7" x14ac:dyDescent="0.2">
      <c r="A5497" s="100">
        <v>40100</v>
      </c>
      <c r="B5497" s="99">
        <v>1761.0699460000001</v>
      </c>
      <c r="C5497" s="99">
        <v>1793.290039</v>
      </c>
      <c r="D5497" s="99">
        <v>1761.0699460000001</v>
      </c>
      <c r="E5497" s="99">
        <v>1791.469971</v>
      </c>
      <c r="F5497" s="99">
        <v>1791.469971</v>
      </c>
      <c r="G5497" s="99">
        <v>0</v>
      </c>
    </row>
    <row r="5498" spans="1:7" x14ac:dyDescent="0.2">
      <c r="A5498" s="100">
        <v>40101</v>
      </c>
      <c r="B5498" s="99">
        <v>1791.4399410000001</v>
      </c>
      <c r="C5498" s="99">
        <v>1798.910034</v>
      </c>
      <c r="D5498" s="99">
        <v>1782.420044</v>
      </c>
      <c r="E5498" s="99">
        <v>1798.910034</v>
      </c>
      <c r="F5498" s="99">
        <v>1798.910034</v>
      </c>
      <c r="G5498" s="99">
        <v>0</v>
      </c>
    </row>
    <row r="5499" spans="1:7" x14ac:dyDescent="0.2">
      <c r="A5499" s="100">
        <v>40102</v>
      </c>
      <c r="B5499" s="99">
        <v>1798.790039</v>
      </c>
      <c r="C5499" s="99">
        <v>1798.790039</v>
      </c>
      <c r="D5499" s="99">
        <v>1774.26001</v>
      </c>
      <c r="E5499" s="99">
        <v>1784.349976</v>
      </c>
      <c r="F5499" s="99">
        <v>1784.349976</v>
      </c>
      <c r="G5499" s="99">
        <v>0</v>
      </c>
    </row>
    <row r="5500" spans="1:7" x14ac:dyDescent="0.2">
      <c r="A5500" s="100">
        <v>40105</v>
      </c>
      <c r="B5500" s="99">
        <v>1784.349976</v>
      </c>
      <c r="C5500" s="99">
        <v>1804.8199460000001</v>
      </c>
      <c r="D5500" s="99">
        <v>1782.51001</v>
      </c>
      <c r="E5500" s="99">
        <v>1801.119995</v>
      </c>
      <c r="F5500" s="99">
        <v>1801.119995</v>
      </c>
      <c r="G5500" s="99">
        <v>0</v>
      </c>
    </row>
    <row r="5501" spans="1:7" x14ac:dyDescent="0.2">
      <c r="A5501" s="100">
        <v>40106</v>
      </c>
      <c r="B5501" s="99">
        <v>1801.089966</v>
      </c>
      <c r="C5501" s="99">
        <v>1802.099976</v>
      </c>
      <c r="D5501" s="99">
        <v>1781.6999510000001</v>
      </c>
      <c r="E5501" s="99">
        <v>1789.9300539999999</v>
      </c>
      <c r="F5501" s="99">
        <v>1789.9300539999999</v>
      </c>
      <c r="G5501" s="99">
        <v>0</v>
      </c>
    </row>
    <row r="5502" spans="1:7" x14ac:dyDescent="0.2">
      <c r="A5502" s="100">
        <v>40107</v>
      </c>
      <c r="B5502" s="99">
        <v>1789.9300539999999</v>
      </c>
      <c r="C5502" s="99">
        <v>1807.079956</v>
      </c>
      <c r="D5502" s="99">
        <v>1773.170044</v>
      </c>
      <c r="E5502" s="99">
        <v>1774.329956</v>
      </c>
      <c r="F5502" s="99">
        <v>1774.329956</v>
      </c>
      <c r="G5502" s="99">
        <v>0</v>
      </c>
    </row>
    <row r="5503" spans="1:7" x14ac:dyDescent="0.2">
      <c r="A5503" s="100">
        <v>40108</v>
      </c>
      <c r="B5503" s="99">
        <v>1774.2299800000001</v>
      </c>
      <c r="C5503" s="99">
        <v>1797.089966</v>
      </c>
      <c r="D5503" s="99">
        <v>1762.3100589999999</v>
      </c>
      <c r="E5503" s="99">
        <v>1793.339966</v>
      </c>
      <c r="F5503" s="99">
        <v>1793.339966</v>
      </c>
      <c r="G5503" s="99">
        <v>0</v>
      </c>
    </row>
    <row r="5504" spans="1:7" x14ac:dyDescent="0.2">
      <c r="A5504" s="100">
        <v>40109</v>
      </c>
      <c r="B5504" s="99">
        <v>1793.3100589999999</v>
      </c>
      <c r="C5504" s="99">
        <v>1798.150024</v>
      </c>
      <c r="D5504" s="99">
        <v>1764.329956</v>
      </c>
      <c r="E5504" s="99">
        <v>1771.5</v>
      </c>
      <c r="F5504" s="99">
        <v>1771.5</v>
      </c>
      <c r="G5504" s="99">
        <v>0</v>
      </c>
    </row>
    <row r="5505" spans="1:7" x14ac:dyDescent="0.2">
      <c r="A5505" s="100">
        <v>40112</v>
      </c>
      <c r="B5505" s="99">
        <v>1771.5</v>
      </c>
      <c r="C5505" s="99">
        <v>1791.030029</v>
      </c>
      <c r="D5505" s="99">
        <v>1748.0600589999999</v>
      </c>
      <c r="E5505" s="99">
        <v>1750.75</v>
      </c>
      <c r="F5505" s="99">
        <v>1750.75</v>
      </c>
      <c r="G5505" s="99">
        <v>0</v>
      </c>
    </row>
    <row r="5506" spans="1:7" x14ac:dyDescent="0.2">
      <c r="A5506" s="100">
        <v>40113</v>
      </c>
      <c r="B5506" s="99">
        <v>1750.8199460000001</v>
      </c>
      <c r="C5506" s="99">
        <v>1759.719971</v>
      </c>
      <c r="D5506" s="99">
        <v>1740.459961</v>
      </c>
      <c r="E5506" s="99">
        <v>1744.9499510000001</v>
      </c>
      <c r="F5506" s="99">
        <v>1744.9499510000001</v>
      </c>
      <c r="G5506" s="99">
        <v>0</v>
      </c>
    </row>
    <row r="5507" spans="1:7" x14ac:dyDescent="0.2">
      <c r="A5507" s="100">
        <v>40114</v>
      </c>
      <c r="B5507" s="99">
        <v>1744.959961</v>
      </c>
      <c r="C5507" s="99">
        <v>1744.959961</v>
      </c>
      <c r="D5507" s="99">
        <v>1710.420044</v>
      </c>
      <c r="E5507" s="99">
        <v>1711.089966</v>
      </c>
      <c r="F5507" s="99">
        <v>1711.089966</v>
      </c>
      <c r="G5507" s="99">
        <v>0</v>
      </c>
    </row>
    <row r="5508" spans="1:7" x14ac:dyDescent="0.2">
      <c r="A5508" s="100">
        <v>40115</v>
      </c>
      <c r="B5508" s="99">
        <v>1711.6899410000001</v>
      </c>
      <c r="C5508" s="99">
        <v>1750.6999510000001</v>
      </c>
      <c r="D5508" s="99">
        <v>1711.6899410000001</v>
      </c>
      <c r="E5508" s="99">
        <v>1749.76001</v>
      </c>
      <c r="F5508" s="99">
        <v>1749.76001</v>
      </c>
      <c r="G5508" s="99">
        <v>0</v>
      </c>
    </row>
    <row r="5509" spans="1:7" x14ac:dyDescent="0.2">
      <c r="A5509" s="100">
        <v>40116</v>
      </c>
      <c r="B5509" s="99">
        <v>1749.839966</v>
      </c>
      <c r="C5509" s="99">
        <v>1749.839966</v>
      </c>
      <c r="D5509" s="99">
        <v>1695.8199460000001</v>
      </c>
      <c r="E5509" s="99">
        <v>1700.670044</v>
      </c>
      <c r="F5509" s="99">
        <v>1700.670044</v>
      </c>
      <c r="G5509" s="99">
        <v>0</v>
      </c>
    </row>
    <row r="5510" spans="1:7" x14ac:dyDescent="0.2">
      <c r="A5510" s="100">
        <v>40119</v>
      </c>
      <c r="B5510" s="99">
        <v>1700.719971</v>
      </c>
      <c r="C5510" s="99">
        <v>1727.0699460000001</v>
      </c>
      <c r="D5510" s="99">
        <v>1689.48999</v>
      </c>
      <c r="E5510" s="99">
        <v>1711.650024</v>
      </c>
      <c r="F5510" s="99">
        <v>1711.650024</v>
      </c>
      <c r="G5510" s="99">
        <v>0</v>
      </c>
    </row>
    <row r="5511" spans="1:7" x14ac:dyDescent="0.2">
      <c r="A5511" s="100">
        <v>40120</v>
      </c>
      <c r="B5511" s="99">
        <v>1711.619995</v>
      </c>
      <c r="C5511" s="99">
        <v>1717.339966</v>
      </c>
      <c r="D5511" s="99">
        <v>1697.410034</v>
      </c>
      <c r="E5511" s="99">
        <v>1715.8100589999999</v>
      </c>
      <c r="F5511" s="99">
        <v>1715.8100589999999</v>
      </c>
      <c r="G5511" s="99">
        <v>0</v>
      </c>
    </row>
    <row r="5512" spans="1:7" x14ac:dyDescent="0.2">
      <c r="A5512" s="100">
        <v>40121</v>
      </c>
      <c r="B5512" s="99">
        <v>1715.8100589999999</v>
      </c>
      <c r="C5512" s="99">
        <v>1740.9799800000001</v>
      </c>
      <c r="D5512" s="99">
        <v>1714.9499510000001</v>
      </c>
      <c r="E5512" s="99">
        <v>1718.209961</v>
      </c>
      <c r="F5512" s="99">
        <v>1718.209961</v>
      </c>
      <c r="G5512" s="99">
        <v>0</v>
      </c>
    </row>
    <row r="5513" spans="1:7" x14ac:dyDescent="0.2">
      <c r="A5513" s="100">
        <v>40122</v>
      </c>
      <c r="B5513" s="99">
        <v>1718.25</v>
      </c>
      <c r="C5513" s="99">
        <v>1751.4499510000001</v>
      </c>
      <c r="D5513" s="99">
        <v>1718.25</v>
      </c>
      <c r="E5513" s="99">
        <v>1751.4499510000001</v>
      </c>
      <c r="F5513" s="99">
        <v>1751.4499510000001</v>
      </c>
      <c r="G5513" s="99">
        <v>0</v>
      </c>
    </row>
    <row r="5514" spans="1:7" x14ac:dyDescent="0.2">
      <c r="A5514" s="100">
        <v>40123</v>
      </c>
      <c r="B5514" s="99">
        <v>1751.4300539999999</v>
      </c>
      <c r="C5514" s="99">
        <v>1759.4499510000001</v>
      </c>
      <c r="D5514" s="99">
        <v>1739.7700199999999</v>
      </c>
      <c r="E5514" s="99">
        <v>1756.0699460000001</v>
      </c>
      <c r="F5514" s="99">
        <v>1756.0699460000001</v>
      </c>
      <c r="G5514" s="99">
        <v>0</v>
      </c>
    </row>
    <row r="5515" spans="1:7" x14ac:dyDescent="0.2">
      <c r="A5515" s="100">
        <v>40126</v>
      </c>
      <c r="B5515" s="99">
        <v>1756.089966</v>
      </c>
      <c r="C5515" s="99">
        <v>1795.5600589999999</v>
      </c>
      <c r="D5515" s="99">
        <v>1756.089966</v>
      </c>
      <c r="E5515" s="99">
        <v>1795.5600589999999</v>
      </c>
      <c r="F5515" s="99">
        <v>1795.5600589999999</v>
      </c>
      <c r="G5515" s="99">
        <v>0</v>
      </c>
    </row>
    <row r="5516" spans="1:7" x14ac:dyDescent="0.2">
      <c r="A5516" s="100">
        <v>40127</v>
      </c>
      <c r="B5516" s="99">
        <v>1795.4799800000001</v>
      </c>
      <c r="C5516" s="99">
        <v>1800.869995</v>
      </c>
      <c r="D5516" s="99">
        <v>1786.3199460000001</v>
      </c>
      <c r="E5516" s="99">
        <v>1795.900024</v>
      </c>
      <c r="F5516" s="99">
        <v>1795.900024</v>
      </c>
      <c r="G5516" s="99">
        <v>0</v>
      </c>
    </row>
    <row r="5517" spans="1:7" x14ac:dyDescent="0.2">
      <c r="A5517" s="100">
        <v>40128</v>
      </c>
      <c r="B5517" s="99">
        <v>1796.1999510000001</v>
      </c>
      <c r="C5517" s="99">
        <v>1816.1899410000001</v>
      </c>
      <c r="D5517" s="99">
        <v>1796.1999510000001</v>
      </c>
      <c r="E5517" s="99">
        <v>1804.9300539999999</v>
      </c>
      <c r="F5517" s="99">
        <v>1804.9300539999999</v>
      </c>
      <c r="G5517" s="99">
        <v>0</v>
      </c>
    </row>
    <row r="5518" spans="1:7" x14ac:dyDescent="0.2">
      <c r="A5518" s="100">
        <v>40129</v>
      </c>
      <c r="B5518" s="99">
        <v>1804.9300539999999</v>
      </c>
      <c r="C5518" s="99">
        <v>1811.5200199999999</v>
      </c>
      <c r="D5518" s="99">
        <v>1782.540039</v>
      </c>
      <c r="E5518" s="99">
        <v>1786.660034</v>
      </c>
      <c r="F5518" s="99">
        <v>1786.660034</v>
      </c>
      <c r="G5518" s="99">
        <v>0</v>
      </c>
    </row>
    <row r="5519" spans="1:7" x14ac:dyDescent="0.2">
      <c r="A5519" s="100">
        <v>40130</v>
      </c>
      <c r="B5519" s="99">
        <v>1786.780029</v>
      </c>
      <c r="C5519" s="99">
        <v>1804</v>
      </c>
      <c r="D5519" s="99">
        <v>1783.4499510000001</v>
      </c>
      <c r="E5519" s="99">
        <v>1796.9300539999999</v>
      </c>
      <c r="F5519" s="99">
        <v>1796.9300539999999</v>
      </c>
      <c r="G5519" s="99">
        <v>0</v>
      </c>
    </row>
    <row r="5520" spans="1:7" x14ac:dyDescent="0.2">
      <c r="A5520" s="100">
        <v>40133</v>
      </c>
      <c r="B5520" s="99">
        <v>1798.469971</v>
      </c>
      <c r="C5520" s="99">
        <v>1830.1400149999999</v>
      </c>
      <c r="D5520" s="99">
        <v>1798.469971</v>
      </c>
      <c r="E5520" s="99">
        <v>1823.290039</v>
      </c>
      <c r="F5520" s="99">
        <v>1823.290039</v>
      </c>
      <c r="G5520" s="99">
        <v>0</v>
      </c>
    </row>
    <row r="5521" spans="1:7" x14ac:dyDescent="0.2">
      <c r="A5521" s="100">
        <v>40134</v>
      </c>
      <c r="B5521" s="99">
        <v>1823.170044</v>
      </c>
      <c r="C5521" s="99">
        <v>1825.280029</v>
      </c>
      <c r="D5521" s="99">
        <v>1811.599976</v>
      </c>
      <c r="E5521" s="99">
        <v>1825.1800539999999</v>
      </c>
      <c r="F5521" s="99">
        <v>1825.1800539999999</v>
      </c>
      <c r="G5521" s="99">
        <v>0</v>
      </c>
    </row>
    <row r="5522" spans="1:7" x14ac:dyDescent="0.2">
      <c r="A5522" s="100">
        <v>40135</v>
      </c>
      <c r="B5522" s="99">
        <v>1824.7700199999999</v>
      </c>
      <c r="C5522" s="99">
        <v>1826.3900149999999</v>
      </c>
      <c r="D5522" s="99">
        <v>1812.73999</v>
      </c>
      <c r="E5522" s="99">
        <v>1824.6099850000001</v>
      </c>
      <c r="F5522" s="99">
        <v>1824.6099850000001</v>
      </c>
      <c r="G5522" s="99">
        <v>0</v>
      </c>
    </row>
    <row r="5523" spans="1:7" x14ac:dyDescent="0.2">
      <c r="A5523" s="100">
        <v>40136</v>
      </c>
      <c r="B5523" s="99">
        <v>1823.8100589999999</v>
      </c>
      <c r="C5523" s="99">
        <v>1824.6099850000001</v>
      </c>
      <c r="D5523" s="99">
        <v>1789.349976</v>
      </c>
      <c r="E5523" s="99">
        <v>1800.119995</v>
      </c>
      <c r="F5523" s="99">
        <v>1800.119995</v>
      </c>
      <c r="G5523" s="99">
        <v>0</v>
      </c>
    </row>
    <row r="5524" spans="1:7" x14ac:dyDescent="0.2">
      <c r="A5524" s="100">
        <v>40137</v>
      </c>
      <c r="B5524" s="99">
        <v>1800.099976</v>
      </c>
      <c r="C5524" s="99">
        <v>1800.099976</v>
      </c>
      <c r="D5524" s="99">
        <v>1786.8100589999999</v>
      </c>
      <c r="E5524" s="99">
        <v>1794.650024</v>
      </c>
      <c r="F5524" s="99">
        <v>1794.650024</v>
      </c>
      <c r="G5524" s="99">
        <v>0</v>
      </c>
    </row>
    <row r="5525" spans="1:7" x14ac:dyDescent="0.2">
      <c r="A5525" s="100">
        <v>40140</v>
      </c>
      <c r="B5525" s="99">
        <v>1795.349976</v>
      </c>
      <c r="C5525" s="99">
        <v>1829.4799800000001</v>
      </c>
      <c r="D5525" s="99">
        <v>1795.349976</v>
      </c>
      <c r="E5525" s="99">
        <v>1819.170044</v>
      </c>
      <c r="F5525" s="99">
        <v>1819.170044</v>
      </c>
      <c r="G5525" s="99">
        <v>0</v>
      </c>
    </row>
    <row r="5526" spans="1:7" x14ac:dyDescent="0.2">
      <c r="A5526" s="100">
        <v>40141</v>
      </c>
      <c r="B5526" s="99">
        <v>1819.2299800000001</v>
      </c>
      <c r="C5526" s="99">
        <v>1821.3599850000001</v>
      </c>
      <c r="D5526" s="99">
        <v>1804.9799800000001</v>
      </c>
      <c r="E5526" s="99">
        <v>1818.3100589999999</v>
      </c>
      <c r="F5526" s="99">
        <v>1818.3100589999999</v>
      </c>
      <c r="G5526" s="99">
        <v>0</v>
      </c>
    </row>
    <row r="5527" spans="1:7" x14ac:dyDescent="0.2">
      <c r="A5527" s="100">
        <v>40142</v>
      </c>
      <c r="B5527" s="99">
        <v>1818.5</v>
      </c>
      <c r="C5527" s="99">
        <v>1827.0600589999999</v>
      </c>
      <c r="D5527" s="99">
        <v>1816.959961</v>
      </c>
      <c r="E5527" s="99">
        <v>1826.73999</v>
      </c>
      <c r="F5527" s="99">
        <v>1826.73999</v>
      </c>
      <c r="G5527" s="99">
        <v>0</v>
      </c>
    </row>
    <row r="5528" spans="1:7" x14ac:dyDescent="0.2">
      <c r="A5528" s="100">
        <v>40144</v>
      </c>
      <c r="B5528" s="99">
        <v>1826.73999</v>
      </c>
      <c r="C5528" s="99">
        <v>1826.73999</v>
      </c>
      <c r="D5528" s="99">
        <v>1782.410034</v>
      </c>
      <c r="E5528" s="99">
        <v>1795.6999510000001</v>
      </c>
      <c r="F5528" s="99">
        <v>1795.6999510000001</v>
      </c>
      <c r="G5528" s="99">
        <v>0</v>
      </c>
    </row>
    <row r="5529" spans="1:7" x14ac:dyDescent="0.2">
      <c r="A5529" s="100">
        <v>40147</v>
      </c>
      <c r="B5529" s="99">
        <v>1795.540039</v>
      </c>
      <c r="C5529" s="99">
        <v>1805.150024</v>
      </c>
      <c r="D5529" s="99">
        <v>1787.0699460000001</v>
      </c>
      <c r="E5529" s="99">
        <v>1802.6800539999999</v>
      </c>
      <c r="F5529" s="99">
        <v>1802.6800539999999</v>
      </c>
      <c r="G5529" s="99">
        <v>0</v>
      </c>
    </row>
    <row r="5530" spans="1:7" x14ac:dyDescent="0.2">
      <c r="A5530" s="100">
        <v>40148</v>
      </c>
      <c r="B5530" s="99">
        <v>1803.099976</v>
      </c>
      <c r="C5530" s="99">
        <v>1830.0699460000001</v>
      </c>
      <c r="D5530" s="99">
        <v>1803.099976</v>
      </c>
      <c r="E5530" s="99">
        <v>1824.540039</v>
      </c>
      <c r="F5530" s="99">
        <v>1824.540039</v>
      </c>
      <c r="G5530" s="99">
        <v>0</v>
      </c>
    </row>
    <row r="5531" spans="1:7" x14ac:dyDescent="0.2">
      <c r="A5531" s="100">
        <v>40149</v>
      </c>
      <c r="B5531" s="99">
        <v>1824.579956</v>
      </c>
      <c r="C5531" s="99">
        <v>1835.6800539999999</v>
      </c>
      <c r="D5531" s="99">
        <v>1818.619995</v>
      </c>
      <c r="E5531" s="99">
        <v>1825.400024</v>
      </c>
      <c r="F5531" s="99">
        <v>1825.400024</v>
      </c>
      <c r="G5531" s="99">
        <v>0</v>
      </c>
    </row>
    <row r="5532" spans="1:7" x14ac:dyDescent="0.2">
      <c r="A5532" s="100">
        <v>40150</v>
      </c>
      <c r="B5532" s="99">
        <v>1825.339966</v>
      </c>
      <c r="C5532" s="99">
        <v>1838.670044</v>
      </c>
      <c r="D5532" s="99">
        <v>1808.1099850000001</v>
      </c>
      <c r="E5532" s="99">
        <v>1810.130005</v>
      </c>
      <c r="F5532" s="99">
        <v>1810.130005</v>
      </c>
      <c r="G5532" s="99">
        <v>0</v>
      </c>
    </row>
    <row r="5533" spans="1:7" x14ac:dyDescent="0.2">
      <c r="A5533" s="100">
        <v>40151</v>
      </c>
      <c r="B5533" s="99">
        <v>1811.4499510000001</v>
      </c>
      <c r="C5533" s="99">
        <v>1841.7299800000001</v>
      </c>
      <c r="D5533" s="99">
        <v>1804.48999</v>
      </c>
      <c r="E5533" s="99">
        <v>1820.1099850000001</v>
      </c>
      <c r="F5533" s="99">
        <v>1820.1099850000001</v>
      </c>
      <c r="G5533" s="99">
        <v>0</v>
      </c>
    </row>
    <row r="5534" spans="1:7" x14ac:dyDescent="0.2">
      <c r="A5534" s="100">
        <v>40154</v>
      </c>
      <c r="B5534" s="99">
        <v>1820.089966</v>
      </c>
      <c r="C5534" s="99">
        <v>1827.9300539999999</v>
      </c>
      <c r="D5534" s="99">
        <v>1811.6899410000001</v>
      </c>
      <c r="E5534" s="99">
        <v>1815.6999510000001</v>
      </c>
      <c r="F5534" s="99">
        <v>1815.6999510000001</v>
      </c>
      <c r="G5534" s="99">
        <v>0</v>
      </c>
    </row>
    <row r="5535" spans="1:7" x14ac:dyDescent="0.2">
      <c r="A5535" s="100">
        <v>40155</v>
      </c>
      <c r="B5535" s="99">
        <v>1814.119995</v>
      </c>
      <c r="C5535" s="99">
        <v>1814.119995</v>
      </c>
      <c r="D5535" s="99">
        <v>1791.630005</v>
      </c>
      <c r="E5535" s="99">
        <v>1797.3100589999999</v>
      </c>
      <c r="F5535" s="99">
        <v>1797.3100589999999</v>
      </c>
      <c r="G5535" s="99">
        <v>0</v>
      </c>
    </row>
    <row r="5536" spans="1:7" x14ac:dyDescent="0.2">
      <c r="A5536" s="100">
        <v>40156</v>
      </c>
      <c r="B5536" s="99">
        <v>1797.0500489999999</v>
      </c>
      <c r="C5536" s="99">
        <v>1805.75</v>
      </c>
      <c r="D5536" s="99">
        <v>1787.7299800000001</v>
      </c>
      <c r="E5536" s="99">
        <v>1804.099976</v>
      </c>
      <c r="F5536" s="99">
        <v>1804.099976</v>
      </c>
      <c r="G5536" s="99">
        <v>0</v>
      </c>
    </row>
    <row r="5537" spans="1:7" x14ac:dyDescent="0.2">
      <c r="A5537" s="100">
        <v>40157</v>
      </c>
      <c r="B5537" s="99">
        <v>1804.1899410000001</v>
      </c>
      <c r="C5537" s="99">
        <v>1820.880005</v>
      </c>
      <c r="D5537" s="99">
        <v>1804.1899410000001</v>
      </c>
      <c r="E5537" s="99">
        <v>1814.8100589999999</v>
      </c>
      <c r="F5537" s="99">
        <v>1814.8100589999999</v>
      </c>
      <c r="G5537" s="99">
        <v>0</v>
      </c>
    </row>
    <row r="5538" spans="1:7" x14ac:dyDescent="0.2">
      <c r="A5538" s="100">
        <v>40158</v>
      </c>
      <c r="B5538" s="99">
        <v>1816.8100589999999</v>
      </c>
      <c r="C5538" s="99">
        <v>1824.73999</v>
      </c>
      <c r="D5538" s="99">
        <v>1813.1899410000001</v>
      </c>
      <c r="E5538" s="99">
        <v>1821.5</v>
      </c>
      <c r="F5538" s="99">
        <v>1821.5</v>
      </c>
      <c r="G5538" s="99">
        <v>0</v>
      </c>
    </row>
    <row r="5539" spans="1:7" x14ac:dyDescent="0.2">
      <c r="A5539" s="100">
        <v>40161</v>
      </c>
      <c r="B5539" s="99">
        <v>1823.5200199999999</v>
      </c>
      <c r="C5539" s="99">
        <v>1835.709961</v>
      </c>
      <c r="D5539" s="99">
        <v>1823.5200199999999</v>
      </c>
      <c r="E5539" s="99">
        <v>1834.5500489999999</v>
      </c>
      <c r="F5539" s="99">
        <v>1834.5500489999999</v>
      </c>
      <c r="G5539" s="99">
        <v>0</v>
      </c>
    </row>
    <row r="5540" spans="1:7" x14ac:dyDescent="0.2">
      <c r="A5540" s="100">
        <v>40162</v>
      </c>
      <c r="B5540" s="99">
        <v>1832.6899410000001</v>
      </c>
      <c r="C5540" s="99">
        <v>1834.589966</v>
      </c>
      <c r="D5540" s="99">
        <v>1820.030029</v>
      </c>
      <c r="E5540" s="99">
        <v>1824.369995</v>
      </c>
      <c r="F5540" s="99">
        <v>1824.369995</v>
      </c>
      <c r="G5540" s="99">
        <v>0</v>
      </c>
    </row>
    <row r="5541" spans="1:7" x14ac:dyDescent="0.2">
      <c r="A5541" s="100">
        <v>40163</v>
      </c>
      <c r="B5541" s="99">
        <v>1825.579956</v>
      </c>
      <c r="C5541" s="99">
        <v>1838</v>
      </c>
      <c r="D5541" s="99">
        <v>1824.4300539999999</v>
      </c>
      <c r="E5541" s="99">
        <v>1826.4499510000001</v>
      </c>
      <c r="F5541" s="99">
        <v>1826.4499510000001</v>
      </c>
      <c r="G5541" s="99">
        <v>0</v>
      </c>
    </row>
    <row r="5542" spans="1:7" x14ac:dyDescent="0.2">
      <c r="A5542" s="100">
        <v>40164</v>
      </c>
      <c r="B5542" s="99">
        <v>1826.380005</v>
      </c>
      <c r="C5542" s="99">
        <v>1826.380005</v>
      </c>
      <c r="D5542" s="99">
        <v>1804.5600589999999</v>
      </c>
      <c r="E5542" s="99">
        <v>1804.959961</v>
      </c>
      <c r="F5542" s="99">
        <v>1804.959961</v>
      </c>
      <c r="G5542" s="99">
        <v>0</v>
      </c>
    </row>
    <row r="5543" spans="1:7" x14ac:dyDescent="0.2">
      <c r="A5543" s="100">
        <v>40165</v>
      </c>
      <c r="B5543" s="99">
        <v>1807.1800539999999</v>
      </c>
      <c r="C5543" s="99">
        <v>1817.6999510000001</v>
      </c>
      <c r="D5543" s="99">
        <v>1801.339966</v>
      </c>
      <c r="E5543" s="99">
        <v>1815.349976</v>
      </c>
      <c r="F5543" s="99">
        <v>1815.349976</v>
      </c>
      <c r="G5543" s="99">
        <v>0</v>
      </c>
    </row>
    <row r="5544" spans="1:7" x14ac:dyDescent="0.2">
      <c r="A5544" s="100">
        <v>40168</v>
      </c>
      <c r="B5544" s="99">
        <v>1817.469971</v>
      </c>
      <c r="C5544" s="99">
        <v>1840.530029</v>
      </c>
      <c r="D5544" s="99">
        <v>1817.469971</v>
      </c>
      <c r="E5544" s="99">
        <v>1834.589966</v>
      </c>
      <c r="F5544" s="99">
        <v>1834.589966</v>
      </c>
      <c r="G5544" s="99">
        <v>0</v>
      </c>
    </row>
    <row r="5545" spans="1:7" x14ac:dyDescent="0.2">
      <c r="A5545" s="100">
        <v>40169</v>
      </c>
      <c r="B5545" s="99">
        <v>1834.880005</v>
      </c>
      <c r="C5545" s="99">
        <v>1844.849976</v>
      </c>
      <c r="D5545" s="99">
        <v>1834.880005</v>
      </c>
      <c r="E5545" s="99">
        <v>1841.170044</v>
      </c>
      <c r="F5545" s="99">
        <v>1841.170044</v>
      </c>
      <c r="G5545" s="99">
        <v>0</v>
      </c>
    </row>
    <row r="5546" spans="1:7" x14ac:dyDescent="0.2">
      <c r="A5546" s="100">
        <v>40170</v>
      </c>
      <c r="B5546" s="99">
        <v>1841.26001</v>
      </c>
      <c r="C5546" s="99">
        <v>1847.170044</v>
      </c>
      <c r="D5546" s="99">
        <v>1837.920044</v>
      </c>
      <c r="E5546" s="99">
        <v>1845.8000489999999</v>
      </c>
      <c r="F5546" s="99">
        <v>1845.8000489999999</v>
      </c>
      <c r="G5546" s="99">
        <v>0</v>
      </c>
    </row>
    <row r="5547" spans="1:7" x14ac:dyDescent="0.2">
      <c r="A5547" s="100">
        <v>40171</v>
      </c>
      <c r="B5547" s="99">
        <v>1845.8000489999999</v>
      </c>
      <c r="C5547" s="99">
        <v>1855.5699460000001</v>
      </c>
      <c r="D5547" s="99">
        <v>1845.8000489999999</v>
      </c>
      <c r="E5547" s="99">
        <v>1855.5</v>
      </c>
      <c r="F5547" s="99">
        <v>1855.5</v>
      </c>
      <c r="G5547" s="99">
        <v>0</v>
      </c>
    </row>
    <row r="5548" spans="1:7" x14ac:dyDescent="0.2">
      <c r="A5548" s="100">
        <v>40175</v>
      </c>
      <c r="B5548" s="99">
        <v>1855.6099850000001</v>
      </c>
      <c r="C5548" s="99">
        <v>1862.0200199999999</v>
      </c>
      <c r="D5548" s="99">
        <v>1850.670044</v>
      </c>
      <c r="E5548" s="99">
        <v>1857.8900149999999</v>
      </c>
      <c r="F5548" s="99">
        <v>1857.8900149999999</v>
      </c>
      <c r="G5548" s="99">
        <v>0</v>
      </c>
    </row>
    <row r="5549" spans="1:7" x14ac:dyDescent="0.2">
      <c r="A5549" s="100">
        <v>40176</v>
      </c>
      <c r="B5549" s="99">
        <v>1858.6099850000001</v>
      </c>
      <c r="C5549" s="99">
        <v>1862.1899410000001</v>
      </c>
      <c r="D5549" s="99">
        <v>1855.099976</v>
      </c>
      <c r="E5549" s="99">
        <v>1855.6099850000001</v>
      </c>
      <c r="F5549" s="99">
        <v>1855.6099850000001</v>
      </c>
      <c r="G5549" s="99">
        <v>0</v>
      </c>
    </row>
    <row r="5550" spans="1:7" x14ac:dyDescent="0.2">
      <c r="A5550" s="100">
        <v>40177</v>
      </c>
      <c r="B5550" s="99">
        <v>1855.3000489999999</v>
      </c>
      <c r="C5550" s="99">
        <v>1856.1400149999999</v>
      </c>
      <c r="D5550" s="99">
        <v>1848.579956</v>
      </c>
      <c r="E5550" s="99">
        <v>1856.1400149999999</v>
      </c>
      <c r="F5550" s="99">
        <v>1856.1400149999999</v>
      </c>
      <c r="G5550" s="99">
        <v>0</v>
      </c>
    </row>
    <row r="5551" spans="1:7" x14ac:dyDescent="0.2">
      <c r="A5551" s="100">
        <v>40178</v>
      </c>
      <c r="B5551" s="99">
        <v>1856.630005</v>
      </c>
      <c r="C5551" s="99">
        <v>1858.150024</v>
      </c>
      <c r="D5551" s="99">
        <v>1837.48999</v>
      </c>
      <c r="E5551" s="99">
        <v>1837.5</v>
      </c>
      <c r="F5551" s="99">
        <v>1837.5</v>
      </c>
      <c r="G5551" s="99">
        <v>0</v>
      </c>
    </row>
    <row r="5552" spans="1:7" x14ac:dyDescent="0.2">
      <c r="A5552" s="100">
        <v>40182</v>
      </c>
      <c r="B5552" s="99">
        <v>1867.0600589999999</v>
      </c>
      <c r="C5552" s="99">
        <v>1867.0600589999999</v>
      </c>
      <c r="D5552" s="99">
        <v>1867.0600589999999</v>
      </c>
      <c r="E5552" s="99">
        <v>1867.0600589999999</v>
      </c>
      <c r="F5552" s="99">
        <v>1867.0600589999999</v>
      </c>
      <c r="G5552" s="99">
        <v>0</v>
      </c>
    </row>
    <row r="5553" spans="1:7" x14ac:dyDescent="0.2">
      <c r="A5553" s="100">
        <v>40183</v>
      </c>
      <c r="B5553" s="99">
        <v>1866.9300539999999</v>
      </c>
      <c r="C5553" s="99">
        <v>1873.0500489999999</v>
      </c>
      <c r="D5553" s="99">
        <v>1861.6999510000001</v>
      </c>
      <c r="E5553" s="99">
        <v>1872.900024</v>
      </c>
      <c r="F5553" s="99">
        <v>1872.900024</v>
      </c>
      <c r="G5553" s="99">
        <v>0</v>
      </c>
    </row>
    <row r="5554" spans="1:7" x14ac:dyDescent="0.2">
      <c r="A5554" s="100">
        <v>40184</v>
      </c>
      <c r="B5554" s="99">
        <v>1872.380005</v>
      </c>
      <c r="C5554" s="99">
        <v>1877.219971</v>
      </c>
      <c r="D5554" s="99">
        <v>1868.48999</v>
      </c>
      <c r="E5554" s="99">
        <v>1874.7299800000001</v>
      </c>
      <c r="F5554" s="99">
        <v>1874.7299800000001</v>
      </c>
      <c r="G5554" s="99">
        <v>0</v>
      </c>
    </row>
    <row r="5555" spans="1:7" x14ac:dyDescent="0.2">
      <c r="A5555" s="100">
        <v>40185</v>
      </c>
      <c r="B5555" s="99">
        <v>1874.170044</v>
      </c>
      <c r="C5555" s="99">
        <v>1883.410034</v>
      </c>
      <c r="D5555" s="99">
        <v>1865.040039</v>
      </c>
      <c r="E5555" s="99">
        <v>1882.339966</v>
      </c>
      <c r="F5555" s="99">
        <v>1882.339966</v>
      </c>
      <c r="G5555" s="99">
        <v>0</v>
      </c>
    </row>
    <row r="5556" spans="1:7" x14ac:dyDescent="0.2">
      <c r="A5556" s="100">
        <v>40186</v>
      </c>
      <c r="B5556" s="99">
        <v>1881.380005</v>
      </c>
      <c r="C5556" s="99">
        <v>1888.410034</v>
      </c>
      <c r="D5556" s="99">
        <v>1873.280029</v>
      </c>
      <c r="E5556" s="99">
        <v>1887.7700199999999</v>
      </c>
      <c r="F5556" s="99">
        <v>1887.7700199999999</v>
      </c>
      <c r="G5556" s="99">
        <v>0</v>
      </c>
    </row>
    <row r="5557" spans="1:7" x14ac:dyDescent="0.2">
      <c r="A5557" s="100">
        <v>40189</v>
      </c>
      <c r="B5557" s="99">
        <v>1888.280029</v>
      </c>
      <c r="C5557" s="99">
        <v>1895.5500489999999</v>
      </c>
      <c r="D5557" s="99">
        <v>1882.8599850000001</v>
      </c>
      <c r="E5557" s="99">
        <v>1891.0600589999999</v>
      </c>
      <c r="F5557" s="99">
        <v>1891.0600589999999</v>
      </c>
      <c r="G5557" s="99">
        <v>0</v>
      </c>
    </row>
    <row r="5558" spans="1:7" x14ac:dyDescent="0.2">
      <c r="A5558" s="100">
        <v>40190</v>
      </c>
      <c r="B5558" s="99">
        <v>1887.780029</v>
      </c>
      <c r="C5558" s="99">
        <v>1887.780029</v>
      </c>
      <c r="D5558" s="99">
        <v>1865.900024</v>
      </c>
      <c r="E5558" s="99">
        <v>1873.3199460000001</v>
      </c>
      <c r="F5558" s="99">
        <v>1873.3199460000001</v>
      </c>
      <c r="G5558" s="99">
        <v>0</v>
      </c>
    </row>
    <row r="5559" spans="1:7" x14ac:dyDescent="0.2">
      <c r="A5559" s="100">
        <v>40191</v>
      </c>
      <c r="B5559" s="99">
        <v>1874.400024</v>
      </c>
      <c r="C5559" s="99">
        <v>1893.7700199999999</v>
      </c>
      <c r="D5559" s="99">
        <v>1868.459961</v>
      </c>
      <c r="E5559" s="99">
        <v>1889.099976</v>
      </c>
      <c r="F5559" s="99">
        <v>1889.099976</v>
      </c>
      <c r="G5559" s="99">
        <v>0</v>
      </c>
    </row>
    <row r="5560" spans="1:7" x14ac:dyDescent="0.2">
      <c r="A5560" s="100">
        <v>40192</v>
      </c>
      <c r="B5560" s="99">
        <v>1887.9399410000001</v>
      </c>
      <c r="C5560" s="99">
        <v>1896.8900149999999</v>
      </c>
      <c r="D5560" s="99">
        <v>1885.920044</v>
      </c>
      <c r="E5560" s="99">
        <v>1893.719971</v>
      </c>
      <c r="F5560" s="99">
        <v>1893.719971</v>
      </c>
      <c r="G5560" s="99">
        <v>0</v>
      </c>
    </row>
    <row r="5561" spans="1:7" x14ac:dyDescent="0.2">
      <c r="A5561" s="100">
        <v>40193</v>
      </c>
      <c r="B5561" s="99">
        <v>1894.0200199999999</v>
      </c>
      <c r="C5561" s="99">
        <v>1894.0200199999999</v>
      </c>
      <c r="D5561" s="99">
        <v>1865.589966</v>
      </c>
      <c r="E5561" s="99">
        <v>1873.3000489999999</v>
      </c>
      <c r="F5561" s="99">
        <v>1873.3000489999999</v>
      </c>
      <c r="G5561" s="99">
        <v>0</v>
      </c>
    </row>
    <row r="5562" spans="1:7" x14ac:dyDescent="0.2">
      <c r="A5562" s="100">
        <v>40197</v>
      </c>
      <c r="B5562" s="99">
        <v>1873.3000489999999</v>
      </c>
      <c r="C5562" s="99">
        <v>1896.9799800000001</v>
      </c>
      <c r="D5562" s="99">
        <v>1872.829956</v>
      </c>
      <c r="E5562" s="99">
        <v>1896.719971</v>
      </c>
      <c r="F5562" s="99">
        <v>1896.719971</v>
      </c>
      <c r="G5562" s="99">
        <v>0</v>
      </c>
    </row>
    <row r="5563" spans="1:7" x14ac:dyDescent="0.2">
      <c r="A5563" s="100">
        <v>40198</v>
      </c>
      <c r="B5563" s="99">
        <v>1895.920044</v>
      </c>
      <c r="C5563" s="99">
        <v>1895.920044</v>
      </c>
      <c r="D5563" s="99">
        <v>1862.0200199999999</v>
      </c>
      <c r="E5563" s="99">
        <v>1876.900024</v>
      </c>
      <c r="F5563" s="99">
        <v>1876.900024</v>
      </c>
      <c r="G5563" s="99">
        <v>0</v>
      </c>
    </row>
    <row r="5564" spans="1:7" x14ac:dyDescent="0.2">
      <c r="A5564" s="100">
        <v>40199</v>
      </c>
      <c r="B5564" s="99">
        <v>1878.400024</v>
      </c>
      <c r="C5564" s="99">
        <v>1882.8599850000001</v>
      </c>
      <c r="D5564" s="99">
        <v>1838.579956</v>
      </c>
      <c r="E5564" s="99">
        <v>1841.3900149999999</v>
      </c>
      <c r="F5564" s="99">
        <v>1841.3900149999999</v>
      </c>
      <c r="G5564" s="99">
        <v>0</v>
      </c>
    </row>
    <row r="5565" spans="1:7" x14ac:dyDescent="0.2">
      <c r="A5565" s="100">
        <v>40200</v>
      </c>
      <c r="B5565" s="99">
        <v>1841.25</v>
      </c>
      <c r="C5565" s="99">
        <v>1841.25</v>
      </c>
      <c r="D5565" s="99">
        <v>1797.9799800000001</v>
      </c>
      <c r="E5565" s="99">
        <v>1800.6099850000001</v>
      </c>
      <c r="F5565" s="99">
        <v>1800.6099850000001</v>
      </c>
      <c r="G5565" s="99">
        <v>0</v>
      </c>
    </row>
    <row r="5566" spans="1:7" x14ac:dyDescent="0.2">
      <c r="A5566" s="100">
        <v>40203</v>
      </c>
      <c r="B5566" s="99">
        <v>1801.630005</v>
      </c>
      <c r="C5566" s="99">
        <v>1819.0600589999999</v>
      </c>
      <c r="D5566" s="99">
        <v>1801.630005</v>
      </c>
      <c r="E5566" s="99">
        <v>1808.9300539999999</v>
      </c>
      <c r="F5566" s="99">
        <v>1808.9300539999999</v>
      </c>
      <c r="G5566" s="99">
        <v>0</v>
      </c>
    </row>
    <row r="5567" spans="1:7" x14ac:dyDescent="0.2">
      <c r="A5567" s="100">
        <v>40204</v>
      </c>
      <c r="B5567" s="99">
        <v>1807.6800539999999</v>
      </c>
      <c r="C5567" s="99">
        <v>1820.339966</v>
      </c>
      <c r="D5567" s="99">
        <v>1797.540039</v>
      </c>
      <c r="E5567" s="99">
        <v>1801.339966</v>
      </c>
      <c r="F5567" s="99">
        <v>1801.339966</v>
      </c>
      <c r="G5567" s="99">
        <v>0</v>
      </c>
    </row>
    <row r="5568" spans="1:7" x14ac:dyDescent="0.2">
      <c r="A5568" s="100">
        <v>40205</v>
      </c>
      <c r="B5568" s="99">
        <v>1800.7299800000001</v>
      </c>
      <c r="C5568" s="99">
        <v>1813.459961</v>
      </c>
      <c r="D5568" s="99">
        <v>1786.410034</v>
      </c>
      <c r="E5568" s="99">
        <v>1810.209961</v>
      </c>
      <c r="F5568" s="99">
        <v>1810.209961</v>
      </c>
      <c r="G5568" s="99">
        <v>0</v>
      </c>
    </row>
    <row r="5569" spans="1:7" x14ac:dyDescent="0.2">
      <c r="A5569" s="100">
        <v>40206</v>
      </c>
      <c r="B5569" s="99">
        <v>1809.130005</v>
      </c>
      <c r="C5569" s="99">
        <v>1814.75</v>
      </c>
      <c r="D5569" s="99">
        <v>1779.0600589999999</v>
      </c>
      <c r="E5569" s="99">
        <v>1788.969971</v>
      </c>
      <c r="F5569" s="99">
        <v>1788.969971</v>
      </c>
      <c r="G5569" s="99">
        <v>0</v>
      </c>
    </row>
    <row r="5570" spans="1:7" x14ac:dyDescent="0.2">
      <c r="A5570" s="100">
        <v>40207</v>
      </c>
      <c r="B5570" s="99">
        <v>1789.5600589999999</v>
      </c>
      <c r="C5570" s="99">
        <v>1808.589966</v>
      </c>
      <c r="D5570" s="99">
        <v>1767.25</v>
      </c>
      <c r="E5570" s="99">
        <v>1771.400024</v>
      </c>
      <c r="F5570" s="99">
        <v>1771.400024</v>
      </c>
      <c r="G5570" s="99">
        <v>0</v>
      </c>
    </row>
    <row r="5571" spans="1:7" x14ac:dyDescent="0.2">
      <c r="A5571" s="100">
        <v>40210</v>
      </c>
      <c r="B5571" s="99">
        <v>1796.670044</v>
      </c>
      <c r="C5571" s="99">
        <v>1796.670044</v>
      </c>
      <c r="D5571" s="99">
        <v>1796.670044</v>
      </c>
      <c r="E5571" s="99">
        <v>1796.670044</v>
      </c>
      <c r="F5571" s="99">
        <v>1796.670044</v>
      </c>
      <c r="G5571" s="99">
        <v>0</v>
      </c>
    </row>
    <row r="5572" spans="1:7" x14ac:dyDescent="0.2">
      <c r="A5572" s="100">
        <v>40211</v>
      </c>
      <c r="B5572" s="99">
        <v>1819.98999</v>
      </c>
      <c r="C5572" s="99">
        <v>1819.98999</v>
      </c>
      <c r="D5572" s="99">
        <v>1819.98999</v>
      </c>
      <c r="E5572" s="99">
        <v>1819.98999</v>
      </c>
      <c r="F5572" s="99">
        <v>1819.98999</v>
      </c>
      <c r="G5572" s="99">
        <v>0</v>
      </c>
    </row>
    <row r="5573" spans="1:7" x14ac:dyDescent="0.2">
      <c r="A5573" s="100">
        <v>40212</v>
      </c>
      <c r="B5573" s="99">
        <v>1818.0500489999999</v>
      </c>
      <c r="C5573" s="99">
        <v>1818.9799800000001</v>
      </c>
      <c r="D5573" s="99">
        <v>1804.170044</v>
      </c>
      <c r="E5573" s="99">
        <v>1810.6400149999999</v>
      </c>
      <c r="F5573" s="99">
        <v>1810.6400149999999</v>
      </c>
      <c r="G5573" s="99">
        <v>0</v>
      </c>
    </row>
    <row r="5574" spans="1:7" x14ac:dyDescent="0.2">
      <c r="A5574" s="100">
        <v>40213</v>
      </c>
      <c r="B5574" s="99">
        <v>1809.5600589999999</v>
      </c>
      <c r="C5574" s="99">
        <v>1809.5600589999999</v>
      </c>
      <c r="D5574" s="99">
        <v>1753.73999</v>
      </c>
      <c r="E5574" s="99">
        <v>1754.3000489999999</v>
      </c>
      <c r="F5574" s="99">
        <v>1754.3000489999999</v>
      </c>
      <c r="G5574" s="99">
        <v>0</v>
      </c>
    </row>
    <row r="5575" spans="1:7" x14ac:dyDescent="0.2">
      <c r="A5575" s="100">
        <v>40214</v>
      </c>
      <c r="B5575" s="99">
        <v>1755.1099850000001</v>
      </c>
      <c r="C5575" s="99">
        <v>1760.6800539999999</v>
      </c>
      <c r="D5575" s="99">
        <v>1723.459961</v>
      </c>
      <c r="E5575" s="99">
        <v>1759.380005</v>
      </c>
      <c r="F5575" s="99">
        <v>1759.380005</v>
      </c>
      <c r="G5575" s="99">
        <v>0</v>
      </c>
    </row>
    <row r="5576" spans="1:7" x14ac:dyDescent="0.2">
      <c r="A5576" s="100">
        <v>40217</v>
      </c>
      <c r="B5576" s="99">
        <v>1759.4399410000001</v>
      </c>
      <c r="C5576" s="99">
        <v>1767.660034</v>
      </c>
      <c r="D5576" s="99">
        <v>1743.130005</v>
      </c>
      <c r="E5576" s="99">
        <v>1744.369995</v>
      </c>
      <c r="F5576" s="99">
        <v>1744.369995</v>
      </c>
      <c r="G5576" s="99">
        <v>0</v>
      </c>
    </row>
    <row r="5577" spans="1:7" x14ac:dyDescent="0.2">
      <c r="A5577" s="100">
        <v>40218</v>
      </c>
      <c r="B5577" s="99">
        <v>1746.4399410000001</v>
      </c>
      <c r="C5577" s="99">
        <v>1781.369995</v>
      </c>
      <c r="D5577" s="99">
        <v>1746.4399410000001</v>
      </c>
      <c r="E5577" s="99">
        <v>1767.1800539999999</v>
      </c>
      <c r="F5577" s="99">
        <v>1767.1800539999999</v>
      </c>
      <c r="G5577" s="99">
        <v>0</v>
      </c>
    </row>
    <row r="5578" spans="1:7" x14ac:dyDescent="0.2">
      <c r="A5578" s="100">
        <v>40219</v>
      </c>
      <c r="B5578" s="99">
        <v>1766.119995</v>
      </c>
      <c r="C5578" s="99">
        <v>1772.369995</v>
      </c>
      <c r="D5578" s="99">
        <v>1748.709961</v>
      </c>
      <c r="E5578" s="99">
        <v>1763.6899410000001</v>
      </c>
      <c r="F5578" s="99">
        <v>1763.6899410000001</v>
      </c>
      <c r="G5578" s="99">
        <v>0</v>
      </c>
    </row>
    <row r="5579" spans="1:7" x14ac:dyDescent="0.2">
      <c r="A5579" s="100">
        <v>40220</v>
      </c>
      <c r="B5579" s="99">
        <v>1762.089966</v>
      </c>
      <c r="C5579" s="99">
        <v>1783.3599850000001</v>
      </c>
      <c r="D5579" s="99">
        <v>1751.25</v>
      </c>
      <c r="E5579" s="99">
        <v>1781.01001</v>
      </c>
      <c r="F5579" s="99">
        <v>1781.01001</v>
      </c>
      <c r="G5579" s="99">
        <v>0</v>
      </c>
    </row>
    <row r="5580" spans="1:7" x14ac:dyDescent="0.2">
      <c r="A5580" s="100">
        <v>40221</v>
      </c>
      <c r="B5580" s="99">
        <v>1777.540039</v>
      </c>
      <c r="C5580" s="99">
        <v>1779.920044</v>
      </c>
      <c r="D5580" s="99">
        <v>1755.410034</v>
      </c>
      <c r="E5580" s="99">
        <v>1776.5</v>
      </c>
      <c r="F5580" s="99">
        <v>1776.5</v>
      </c>
      <c r="G5580" s="99">
        <v>0</v>
      </c>
    </row>
    <row r="5581" spans="1:7" x14ac:dyDescent="0.2">
      <c r="A5581" s="100">
        <v>40225</v>
      </c>
      <c r="B5581" s="99">
        <v>1808.719971</v>
      </c>
      <c r="C5581" s="99">
        <v>1808.719971</v>
      </c>
      <c r="D5581" s="99">
        <v>1808.719971</v>
      </c>
      <c r="E5581" s="99">
        <v>1808.719971</v>
      </c>
      <c r="F5581" s="99">
        <v>1808.719971</v>
      </c>
      <c r="G5581" s="99">
        <v>0</v>
      </c>
    </row>
    <row r="5582" spans="1:7" x14ac:dyDescent="0.2">
      <c r="A5582" s="100">
        <v>40226</v>
      </c>
      <c r="B5582" s="99">
        <v>1809.0600589999999</v>
      </c>
      <c r="C5582" s="99">
        <v>1818.9399410000001</v>
      </c>
      <c r="D5582" s="99">
        <v>1808.4499510000001</v>
      </c>
      <c r="E5582" s="99">
        <v>1816.6999510000001</v>
      </c>
      <c r="F5582" s="99">
        <v>1816.6999510000001</v>
      </c>
      <c r="G5582" s="99">
        <v>0</v>
      </c>
    </row>
    <row r="5583" spans="1:7" x14ac:dyDescent="0.2">
      <c r="A5583" s="100">
        <v>40227</v>
      </c>
      <c r="B5583" s="99">
        <v>1816.8000489999999</v>
      </c>
      <c r="C5583" s="99">
        <v>1831.030029</v>
      </c>
      <c r="D5583" s="99">
        <v>1813.459961</v>
      </c>
      <c r="E5583" s="99">
        <v>1828.8100589999999</v>
      </c>
      <c r="F5583" s="99">
        <v>1828.8100589999999</v>
      </c>
      <c r="G5583" s="99">
        <v>0</v>
      </c>
    </row>
    <row r="5584" spans="1:7" x14ac:dyDescent="0.2">
      <c r="A5584" s="100">
        <v>40228</v>
      </c>
      <c r="B5584" s="99">
        <v>1827.329956</v>
      </c>
      <c r="C5584" s="99">
        <v>1838.1800539999999</v>
      </c>
      <c r="D5584" s="99">
        <v>1818.9499510000001</v>
      </c>
      <c r="E5584" s="99">
        <v>1833.089966</v>
      </c>
      <c r="F5584" s="99">
        <v>1833.089966</v>
      </c>
      <c r="G5584" s="99">
        <v>0</v>
      </c>
    </row>
    <row r="5585" spans="1:7" x14ac:dyDescent="0.2">
      <c r="A5585" s="100">
        <v>40231</v>
      </c>
      <c r="B5585" s="99">
        <v>1833.709961</v>
      </c>
      <c r="C5585" s="99">
        <v>1838.410034</v>
      </c>
      <c r="D5585" s="99">
        <v>1826.839966</v>
      </c>
      <c r="E5585" s="99">
        <v>1831.209961</v>
      </c>
      <c r="F5585" s="99">
        <v>1831.209961</v>
      </c>
      <c r="G5585" s="99">
        <v>0</v>
      </c>
    </row>
    <row r="5586" spans="1:7" x14ac:dyDescent="0.2">
      <c r="A5586" s="100">
        <v>40232</v>
      </c>
      <c r="B5586" s="99">
        <v>1830.650024</v>
      </c>
      <c r="C5586" s="99">
        <v>1832.170044</v>
      </c>
      <c r="D5586" s="99">
        <v>1805.01001</v>
      </c>
      <c r="E5586" s="99">
        <v>1809.0500489999999</v>
      </c>
      <c r="F5586" s="99">
        <v>1809.0500489999999</v>
      </c>
      <c r="G5586" s="99">
        <v>0</v>
      </c>
    </row>
    <row r="5587" spans="1:7" x14ac:dyDescent="0.2">
      <c r="A5587" s="100">
        <v>40233</v>
      </c>
      <c r="B5587" s="99">
        <v>1809.0500489999999</v>
      </c>
      <c r="C5587" s="99">
        <v>1828.3900149999999</v>
      </c>
      <c r="D5587" s="99">
        <v>1809.0500489999999</v>
      </c>
      <c r="E5587" s="99">
        <v>1826.98999</v>
      </c>
      <c r="F5587" s="99">
        <v>1826.98999</v>
      </c>
      <c r="G5587" s="99">
        <v>0</v>
      </c>
    </row>
    <row r="5588" spans="1:7" x14ac:dyDescent="0.2">
      <c r="A5588" s="100">
        <v>40234</v>
      </c>
      <c r="B5588" s="99">
        <v>1826.1099850000001</v>
      </c>
      <c r="C5588" s="99">
        <v>1826.1099850000001</v>
      </c>
      <c r="D5588" s="99">
        <v>1795.51001</v>
      </c>
      <c r="E5588" s="99">
        <v>1823.6400149999999</v>
      </c>
      <c r="F5588" s="99">
        <v>1823.6400149999999</v>
      </c>
      <c r="G5588" s="99">
        <v>0</v>
      </c>
    </row>
    <row r="5589" spans="1:7" x14ac:dyDescent="0.2">
      <c r="A5589" s="100">
        <v>40235</v>
      </c>
      <c r="B5589" s="99">
        <v>1823.6400149999999</v>
      </c>
      <c r="C5589" s="99">
        <v>1830.9499510000001</v>
      </c>
      <c r="D5589" s="99">
        <v>1814.959961</v>
      </c>
      <c r="E5589" s="99">
        <v>1826.2700199999999</v>
      </c>
      <c r="F5589" s="99">
        <v>1826.2700199999999</v>
      </c>
      <c r="G5589" s="99">
        <v>0</v>
      </c>
    </row>
    <row r="5590" spans="1:7" x14ac:dyDescent="0.2">
      <c r="A5590" s="100">
        <v>40238</v>
      </c>
      <c r="B5590" s="99">
        <v>1826.2700199999999</v>
      </c>
      <c r="C5590" s="99">
        <v>1845.619995</v>
      </c>
      <c r="D5590" s="99">
        <v>1826.2700199999999</v>
      </c>
      <c r="E5590" s="99">
        <v>1844.869995</v>
      </c>
      <c r="F5590" s="99">
        <v>1844.869995</v>
      </c>
      <c r="G5590" s="99">
        <v>0</v>
      </c>
    </row>
    <row r="5591" spans="1:7" x14ac:dyDescent="0.2">
      <c r="A5591" s="100">
        <v>40239</v>
      </c>
      <c r="B5591" s="99">
        <v>1844.9399410000001</v>
      </c>
      <c r="C5591" s="99">
        <v>1857.709961</v>
      </c>
      <c r="D5591" s="99">
        <v>1844.9399410000001</v>
      </c>
      <c r="E5591" s="99">
        <v>1849.170044</v>
      </c>
      <c r="F5591" s="99">
        <v>1849.170044</v>
      </c>
      <c r="G5591" s="99">
        <v>0</v>
      </c>
    </row>
    <row r="5592" spans="1:7" x14ac:dyDescent="0.2">
      <c r="A5592" s="100">
        <v>40240</v>
      </c>
      <c r="B5592" s="99">
        <v>1849.3599850000001</v>
      </c>
      <c r="C5592" s="99">
        <v>1861.3000489999999</v>
      </c>
      <c r="D5592" s="99">
        <v>1846.3199460000001</v>
      </c>
      <c r="E5592" s="99">
        <v>1850.23999</v>
      </c>
      <c r="F5592" s="99">
        <v>1850.23999</v>
      </c>
      <c r="G5592" s="99">
        <v>0</v>
      </c>
    </row>
    <row r="5593" spans="1:7" x14ac:dyDescent="0.2">
      <c r="A5593" s="100">
        <v>40241</v>
      </c>
      <c r="B5593" s="99">
        <v>1850.130005</v>
      </c>
      <c r="C5593" s="99">
        <v>1858.540039</v>
      </c>
      <c r="D5593" s="99">
        <v>1846.709961</v>
      </c>
      <c r="E5593" s="99">
        <v>1857.1999510000001</v>
      </c>
      <c r="F5593" s="99">
        <v>1857.1999510000001</v>
      </c>
      <c r="G5593" s="99">
        <v>0</v>
      </c>
    </row>
    <row r="5594" spans="1:7" x14ac:dyDescent="0.2">
      <c r="A5594" s="100">
        <v>40242</v>
      </c>
      <c r="B5594" s="99">
        <v>1857.3199460000001</v>
      </c>
      <c r="C5594" s="99">
        <v>1884.3100589999999</v>
      </c>
      <c r="D5594" s="99">
        <v>1857.3199460000001</v>
      </c>
      <c r="E5594" s="99">
        <v>1883.280029</v>
      </c>
      <c r="F5594" s="99">
        <v>1883.280029</v>
      </c>
      <c r="G5594" s="99">
        <v>0</v>
      </c>
    </row>
    <row r="5595" spans="1:7" x14ac:dyDescent="0.2">
      <c r="A5595" s="100">
        <v>40245</v>
      </c>
      <c r="B5595" s="99">
        <v>1883.369995</v>
      </c>
      <c r="C5595" s="99">
        <v>1887.079956</v>
      </c>
      <c r="D5595" s="99">
        <v>1880.1099850000001</v>
      </c>
      <c r="E5595" s="99">
        <v>1883.290039</v>
      </c>
      <c r="F5595" s="99">
        <v>1883.290039</v>
      </c>
      <c r="G5595" s="99">
        <v>0</v>
      </c>
    </row>
    <row r="5596" spans="1:7" x14ac:dyDescent="0.2">
      <c r="A5596" s="100">
        <v>40246</v>
      </c>
      <c r="B5596" s="99">
        <v>1878.290039</v>
      </c>
      <c r="C5596" s="99">
        <v>1895.079956</v>
      </c>
      <c r="D5596" s="99">
        <v>1878.0200199999999</v>
      </c>
      <c r="E5596" s="99">
        <v>1886.599976</v>
      </c>
      <c r="F5596" s="99">
        <v>1886.599976</v>
      </c>
      <c r="G5596" s="99">
        <v>0</v>
      </c>
    </row>
    <row r="5597" spans="1:7" x14ac:dyDescent="0.2">
      <c r="A5597" s="100">
        <v>40247</v>
      </c>
      <c r="B5597" s="99">
        <v>1886.01001</v>
      </c>
      <c r="C5597" s="99">
        <v>1899.5200199999999</v>
      </c>
      <c r="D5597" s="99">
        <v>1885.9499510000001</v>
      </c>
      <c r="E5597" s="99">
        <v>1895.380005</v>
      </c>
      <c r="F5597" s="99">
        <v>1895.380005</v>
      </c>
      <c r="G5597" s="99">
        <v>0</v>
      </c>
    </row>
    <row r="5598" spans="1:7" x14ac:dyDescent="0.2">
      <c r="A5598" s="100">
        <v>40248</v>
      </c>
      <c r="B5598" s="99">
        <v>1895.23999</v>
      </c>
      <c r="C5598" s="99">
        <v>1903.6800539999999</v>
      </c>
      <c r="D5598" s="99">
        <v>1884.420044</v>
      </c>
      <c r="E5598" s="99">
        <v>1903.6800539999999</v>
      </c>
      <c r="F5598" s="99">
        <v>1903.6800539999999</v>
      </c>
      <c r="G5598" s="99">
        <v>0</v>
      </c>
    </row>
    <row r="5599" spans="1:7" x14ac:dyDescent="0.2">
      <c r="A5599" s="100">
        <v>40249</v>
      </c>
      <c r="B5599" s="99">
        <v>1904.3000489999999</v>
      </c>
      <c r="C5599" s="99">
        <v>1908.920044</v>
      </c>
      <c r="D5599" s="99">
        <v>1898.369995</v>
      </c>
      <c r="E5599" s="99">
        <v>1903.290039</v>
      </c>
      <c r="F5599" s="99">
        <v>1903.290039</v>
      </c>
      <c r="G5599" s="99">
        <v>0</v>
      </c>
    </row>
    <row r="5600" spans="1:7" x14ac:dyDescent="0.2">
      <c r="A5600" s="100">
        <v>40252</v>
      </c>
      <c r="B5600" s="99">
        <v>1901.9499510000001</v>
      </c>
      <c r="C5600" s="99">
        <v>1904.910034</v>
      </c>
      <c r="D5600" s="99">
        <v>1889.099976</v>
      </c>
      <c r="E5600" s="99">
        <v>1904.1899410000001</v>
      </c>
      <c r="F5600" s="99">
        <v>1904.1899410000001</v>
      </c>
      <c r="G5600" s="99">
        <v>0</v>
      </c>
    </row>
    <row r="5601" spans="1:7" x14ac:dyDescent="0.2">
      <c r="A5601" s="100">
        <v>40253</v>
      </c>
      <c r="B5601" s="99">
        <v>1904.8000489999999</v>
      </c>
      <c r="C5601" s="99">
        <v>1920.3900149999999</v>
      </c>
      <c r="D5601" s="99">
        <v>1903.869995</v>
      </c>
      <c r="E5601" s="99">
        <v>1919.0200199999999</v>
      </c>
      <c r="F5601" s="99">
        <v>1919.0200199999999</v>
      </c>
      <c r="G5601" s="99">
        <v>0</v>
      </c>
    </row>
    <row r="5602" spans="1:7" x14ac:dyDescent="0.2">
      <c r="A5602" s="100">
        <v>40254</v>
      </c>
      <c r="B5602" s="99">
        <v>1919.540039</v>
      </c>
      <c r="C5602" s="99">
        <v>1936.2299800000001</v>
      </c>
      <c r="D5602" s="99">
        <v>1919.540039</v>
      </c>
      <c r="E5602" s="99">
        <v>1930.219971</v>
      </c>
      <c r="F5602" s="99">
        <v>1930.219971</v>
      </c>
      <c r="G5602" s="99">
        <v>0</v>
      </c>
    </row>
    <row r="5603" spans="1:7" x14ac:dyDescent="0.2">
      <c r="A5603" s="100">
        <v>40255</v>
      </c>
      <c r="B5603" s="99">
        <v>1930.1800539999999</v>
      </c>
      <c r="C5603" s="99">
        <v>1932.829956</v>
      </c>
      <c r="D5603" s="99">
        <v>1921.8100589999999</v>
      </c>
      <c r="E5603" s="99">
        <v>1929.630005</v>
      </c>
      <c r="F5603" s="99">
        <v>1929.630005</v>
      </c>
      <c r="G5603" s="99">
        <v>0</v>
      </c>
    </row>
    <row r="5604" spans="1:7" x14ac:dyDescent="0.2">
      <c r="A5604" s="100">
        <v>40256</v>
      </c>
      <c r="B5604" s="99">
        <v>1930.650024</v>
      </c>
      <c r="C5604" s="99">
        <v>1935.1899410000001</v>
      </c>
      <c r="D5604" s="99">
        <v>1912.2299800000001</v>
      </c>
      <c r="E5604" s="99">
        <v>1919.8000489999999</v>
      </c>
      <c r="F5604" s="99">
        <v>1919.8000489999999</v>
      </c>
      <c r="G5604" s="99">
        <v>0</v>
      </c>
    </row>
    <row r="5605" spans="1:7" x14ac:dyDescent="0.2">
      <c r="A5605" s="100">
        <v>40259</v>
      </c>
      <c r="B5605" s="99">
        <v>1919.1099850000001</v>
      </c>
      <c r="C5605" s="99">
        <v>1932.910034</v>
      </c>
      <c r="D5605" s="99">
        <v>1908.170044</v>
      </c>
      <c r="E5605" s="99">
        <v>1929.6400149999999</v>
      </c>
      <c r="F5605" s="99">
        <v>1929.6400149999999</v>
      </c>
      <c r="G5605" s="99">
        <v>0</v>
      </c>
    </row>
    <row r="5606" spans="1:7" x14ac:dyDescent="0.2">
      <c r="A5606" s="100">
        <v>40260</v>
      </c>
      <c r="B5606" s="99">
        <v>1929.849976</v>
      </c>
      <c r="C5606" s="99">
        <v>1944.369995</v>
      </c>
      <c r="D5606" s="99">
        <v>1926.410034</v>
      </c>
      <c r="E5606" s="99">
        <v>1943.6999510000001</v>
      </c>
      <c r="F5606" s="99">
        <v>1943.6999510000001</v>
      </c>
      <c r="G5606" s="99">
        <v>0</v>
      </c>
    </row>
    <row r="5607" spans="1:7" x14ac:dyDescent="0.2">
      <c r="A5607" s="100">
        <v>40261</v>
      </c>
      <c r="B5607" s="99">
        <v>1943.0600589999999</v>
      </c>
      <c r="C5607" s="99">
        <v>1943.0600589999999</v>
      </c>
      <c r="D5607" s="99">
        <v>1930.469971</v>
      </c>
      <c r="E5607" s="99">
        <v>1933.040039</v>
      </c>
      <c r="F5607" s="99">
        <v>1933.040039</v>
      </c>
      <c r="G5607" s="99">
        <v>0</v>
      </c>
    </row>
    <row r="5608" spans="1:7" x14ac:dyDescent="0.2">
      <c r="A5608" s="100">
        <v>40262</v>
      </c>
      <c r="B5608" s="99">
        <v>1933.73999</v>
      </c>
      <c r="C5608" s="99">
        <v>1954.530029</v>
      </c>
      <c r="D5608" s="99">
        <v>1928.719971</v>
      </c>
      <c r="E5608" s="99">
        <v>1929.75</v>
      </c>
      <c r="F5608" s="99">
        <v>1929.75</v>
      </c>
      <c r="G5608" s="99">
        <v>0</v>
      </c>
    </row>
    <row r="5609" spans="1:7" x14ac:dyDescent="0.2">
      <c r="A5609" s="100">
        <v>40263</v>
      </c>
      <c r="B5609" s="99">
        <v>1930.579956</v>
      </c>
      <c r="C5609" s="99">
        <v>1943.3599850000001</v>
      </c>
      <c r="D5609" s="99">
        <v>1922.579956</v>
      </c>
      <c r="E5609" s="99">
        <v>1931.1800539999999</v>
      </c>
      <c r="F5609" s="99">
        <v>1931.1800539999999</v>
      </c>
      <c r="G5609" s="99">
        <v>0</v>
      </c>
    </row>
    <row r="5610" spans="1:7" x14ac:dyDescent="0.2">
      <c r="A5610" s="100">
        <v>40266</v>
      </c>
      <c r="B5610" s="99">
        <v>1932</v>
      </c>
      <c r="C5610" s="99">
        <v>1944.900024</v>
      </c>
      <c r="D5610" s="99">
        <v>1932</v>
      </c>
      <c r="E5610" s="99">
        <v>1942.51001</v>
      </c>
      <c r="F5610" s="99">
        <v>1942.51001</v>
      </c>
      <c r="G5610" s="99">
        <v>0</v>
      </c>
    </row>
    <row r="5611" spans="1:7" x14ac:dyDescent="0.2">
      <c r="A5611" s="100">
        <v>40267</v>
      </c>
      <c r="B5611" s="99">
        <v>1943.2700199999999</v>
      </c>
      <c r="C5611" s="99">
        <v>1950.1800539999999</v>
      </c>
      <c r="D5611" s="99">
        <v>1935.23999</v>
      </c>
      <c r="E5611" s="99">
        <v>1942.8100589999999</v>
      </c>
      <c r="F5611" s="99">
        <v>1942.8100589999999</v>
      </c>
      <c r="G5611" s="99">
        <v>0</v>
      </c>
    </row>
    <row r="5612" spans="1:7" x14ac:dyDescent="0.2">
      <c r="A5612" s="100">
        <v>40268</v>
      </c>
      <c r="B5612" s="99">
        <v>1942.589966</v>
      </c>
      <c r="C5612" s="99">
        <v>1945.0500489999999</v>
      </c>
      <c r="D5612" s="99">
        <v>1930.410034</v>
      </c>
      <c r="E5612" s="99">
        <v>1936.4799800000001</v>
      </c>
      <c r="F5612" s="99">
        <v>1936.4799800000001</v>
      </c>
      <c r="G5612" s="99">
        <v>0</v>
      </c>
    </row>
    <row r="5613" spans="1:7" x14ac:dyDescent="0.2">
      <c r="A5613" s="100">
        <v>40269</v>
      </c>
      <c r="B5613" s="99">
        <v>1938.079956</v>
      </c>
      <c r="C5613" s="99">
        <v>1956.5699460000001</v>
      </c>
      <c r="D5613" s="99">
        <v>1938.079956</v>
      </c>
      <c r="E5613" s="99">
        <v>1950.910034</v>
      </c>
      <c r="F5613" s="99">
        <v>1950.910034</v>
      </c>
      <c r="G5613" s="99">
        <v>0</v>
      </c>
    </row>
    <row r="5614" spans="1:7" x14ac:dyDescent="0.2">
      <c r="A5614" s="100">
        <v>40273</v>
      </c>
      <c r="B5614" s="99">
        <v>1951.26001</v>
      </c>
      <c r="C5614" s="99">
        <v>1966.8100589999999</v>
      </c>
      <c r="D5614" s="99">
        <v>1951.26001</v>
      </c>
      <c r="E5614" s="99">
        <v>1966.4399410000001</v>
      </c>
      <c r="F5614" s="99">
        <v>1966.4399410000001</v>
      </c>
      <c r="G5614" s="99">
        <v>0</v>
      </c>
    </row>
    <row r="5615" spans="1:7" x14ac:dyDescent="0.2">
      <c r="A5615" s="100">
        <v>40274</v>
      </c>
      <c r="B5615" s="99">
        <v>1966.4300539999999</v>
      </c>
      <c r="C5615" s="99">
        <v>1973.670044</v>
      </c>
      <c r="D5615" s="99">
        <v>1958.5500489999999</v>
      </c>
      <c r="E5615" s="99">
        <v>1969.76001</v>
      </c>
      <c r="F5615" s="99">
        <v>1969.76001</v>
      </c>
      <c r="G5615" s="99">
        <v>0</v>
      </c>
    </row>
    <row r="5616" spans="1:7" x14ac:dyDescent="0.2">
      <c r="A5616" s="100">
        <v>40275</v>
      </c>
      <c r="B5616" s="99">
        <v>1969.5699460000001</v>
      </c>
      <c r="C5616" s="99">
        <v>1969.9300539999999</v>
      </c>
      <c r="D5616" s="99">
        <v>1949.719971</v>
      </c>
      <c r="E5616" s="99">
        <v>1959.040039</v>
      </c>
      <c r="F5616" s="99">
        <v>1959.040039</v>
      </c>
      <c r="G5616" s="99">
        <v>0</v>
      </c>
    </row>
    <row r="5617" spans="1:7" x14ac:dyDescent="0.2">
      <c r="A5617" s="100">
        <v>40276</v>
      </c>
      <c r="B5617" s="99">
        <v>1958.709961</v>
      </c>
      <c r="C5617" s="99">
        <v>1969.1400149999999</v>
      </c>
      <c r="D5617" s="99">
        <v>1946.73999</v>
      </c>
      <c r="E5617" s="99">
        <v>1965.719971</v>
      </c>
      <c r="F5617" s="99">
        <v>1965.719971</v>
      </c>
      <c r="G5617" s="99">
        <v>0</v>
      </c>
    </row>
    <row r="5618" spans="1:7" x14ac:dyDescent="0.2">
      <c r="A5618" s="100">
        <v>40277</v>
      </c>
      <c r="B5618" s="99">
        <v>1966.0200199999999</v>
      </c>
      <c r="C5618" s="99">
        <v>1979.3100589999999</v>
      </c>
      <c r="D5618" s="99">
        <v>1966.0200199999999</v>
      </c>
      <c r="E5618" s="99">
        <v>1978.8599850000001</v>
      </c>
      <c r="F5618" s="99">
        <v>1978.8599850000001</v>
      </c>
      <c r="G5618" s="99">
        <v>0</v>
      </c>
    </row>
    <row r="5619" spans="1:7" x14ac:dyDescent="0.2">
      <c r="A5619" s="100">
        <v>40280</v>
      </c>
      <c r="B5619" s="99">
        <v>1978.9300539999999</v>
      </c>
      <c r="C5619" s="99">
        <v>1986.76001</v>
      </c>
      <c r="D5619" s="99">
        <v>1978.9300539999999</v>
      </c>
      <c r="E5619" s="99">
        <v>1982.400024</v>
      </c>
      <c r="F5619" s="99">
        <v>1982.400024</v>
      </c>
      <c r="G5619" s="99">
        <v>0</v>
      </c>
    </row>
    <row r="5620" spans="1:7" x14ac:dyDescent="0.2">
      <c r="A5620" s="100">
        <v>40281</v>
      </c>
      <c r="B5620" s="99">
        <v>1981.8199460000001</v>
      </c>
      <c r="C5620" s="99">
        <v>1986.630005</v>
      </c>
      <c r="D5620" s="99">
        <v>1969.579956</v>
      </c>
      <c r="E5620" s="99">
        <v>1983.910034</v>
      </c>
      <c r="F5620" s="99">
        <v>1983.910034</v>
      </c>
      <c r="G5620" s="99">
        <v>0</v>
      </c>
    </row>
    <row r="5621" spans="1:7" x14ac:dyDescent="0.2">
      <c r="A5621" s="100">
        <v>40282</v>
      </c>
      <c r="B5621" s="99">
        <v>1985.030029</v>
      </c>
      <c r="C5621" s="99">
        <v>2006.0600589999999</v>
      </c>
      <c r="D5621" s="99">
        <v>1985.030029</v>
      </c>
      <c r="E5621" s="99">
        <v>2006.0600589999999</v>
      </c>
      <c r="F5621" s="99">
        <v>2006.0600589999999</v>
      </c>
      <c r="G5621" s="99">
        <v>0</v>
      </c>
    </row>
    <row r="5622" spans="1:7" x14ac:dyDescent="0.2">
      <c r="A5622" s="100">
        <v>40283</v>
      </c>
      <c r="B5622" s="99">
        <v>2006.1999510000001</v>
      </c>
      <c r="C5622" s="99">
        <v>2011.469971</v>
      </c>
      <c r="D5622" s="99">
        <v>2002.4499510000001</v>
      </c>
      <c r="E5622" s="99">
        <v>2007.73999</v>
      </c>
      <c r="F5622" s="99">
        <v>2007.73999</v>
      </c>
      <c r="G5622" s="99">
        <v>0</v>
      </c>
    </row>
    <row r="5623" spans="1:7" x14ac:dyDescent="0.2">
      <c r="A5623" s="100">
        <v>40284</v>
      </c>
      <c r="B5623" s="99">
        <v>2005.910034</v>
      </c>
      <c r="C5623" s="99">
        <v>2005.910034</v>
      </c>
      <c r="D5623" s="99">
        <v>1966.280029</v>
      </c>
      <c r="E5623" s="99">
        <v>1975.3599850000001</v>
      </c>
      <c r="F5623" s="99">
        <v>1975.3599850000001</v>
      </c>
      <c r="G5623" s="99">
        <v>0</v>
      </c>
    </row>
    <row r="5624" spans="1:7" x14ac:dyDescent="0.2">
      <c r="A5624" s="100">
        <v>40287</v>
      </c>
      <c r="B5624" s="99">
        <v>1974.959961</v>
      </c>
      <c r="C5624" s="99">
        <v>1984.880005</v>
      </c>
      <c r="D5624" s="99">
        <v>1961.290039</v>
      </c>
      <c r="E5624" s="99">
        <v>1984.3199460000001</v>
      </c>
      <c r="F5624" s="99">
        <v>1984.3199460000001</v>
      </c>
      <c r="G5624" s="99">
        <v>0</v>
      </c>
    </row>
    <row r="5625" spans="1:7" x14ac:dyDescent="0.2">
      <c r="A5625" s="100">
        <v>40288</v>
      </c>
      <c r="B5625" s="99">
        <v>1984.4499510000001</v>
      </c>
      <c r="C5625" s="99">
        <v>2002.630005</v>
      </c>
      <c r="D5625" s="99">
        <v>1984.4499510000001</v>
      </c>
      <c r="E5625" s="99">
        <v>2000.329956</v>
      </c>
      <c r="F5625" s="99">
        <v>2000.329956</v>
      </c>
      <c r="G5625" s="99">
        <v>0</v>
      </c>
    </row>
    <row r="5626" spans="1:7" x14ac:dyDescent="0.2">
      <c r="A5626" s="100">
        <v>40289</v>
      </c>
      <c r="B5626" s="99">
        <v>2000.170044</v>
      </c>
      <c r="C5626" s="99">
        <v>2006.589966</v>
      </c>
      <c r="D5626" s="99">
        <v>1986.4399410000001</v>
      </c>
      <c r="E5626" s="99">
        <v>1998.3100589999999</v>
      </c>
      <c r="F5626" s="99">
        <v>1998.3100589999999</v>
      </c>
      <c r="G5626" s="99">
        <v>0</v>
      </c>
    </row>
    <row r="5627" spans="1:7" x14ac:dyDescent="0.2">
      <c r="A5627" s="100">
        <v>40290</v>
      </c>
      <c r="B5627" s="99">
        <v>1994.3900149999999</v>
      </c>
      <c r="C5627" s="99">
        <v>2005.459961</v>
      </c>
      <c r="D5627" s="99">
        <v>1972.079956</v>
      </c>
      <c r="E5627" s="99">
        <v>2002.9300539999999</v>
      </c>
      <c r="F5627" s="99">
        <v>2002.9300539999999</v>
      </c>
      <c r="G5627" s="99">
        <v>0</v>
      </c>
    </row>
    <row r="5628" spans="1:7" x14ac:dyDescent="0.2">
      <c r="A5628" s="100">
        <v>40291</v>
      </c>
      <c r="B5628" s="99">
        <v>2001.8100589999999</v>
      </c>
      <c r="C5628" s="99">
        <v>2017.1999510000001</v>
      </c>
      <c r="D5628" s="99">
        <v>1997.0500489999999</v>
      </c>
      <c r="E5628" s="99">
        <v>2017.1899410000001</v>
      </c>
      <c r="F5628" s="99">
        <v>2017.1899410000001</v>
      </c>
      <c r="G5628" s="99">
        <v>0</v>
      </c>
    </row>
    <row r="5629" spans="1:7" x14ac:dyDescent="0.2">
      <c r="A5629" s="100">
        <v>40294</v>
      </c>
      <c r="B5629" s="99">
        <v>2017.1999510000001</v>
      </c>
      <c r="C5629" s="99">
        <v>2021.410034</v>
      </c>
      <c r="D5629" s="99">
        <v>2006.8599850000001</v>
      </c>
      <c r="E5629" s="99">
        <v>2008.5500489999999</v>
      </c>
      <c r="F5629" s="99">
        <v>2008.5500489999999</v>
      </c>
      <c r="G5629" s="99">
        <v>0</v>
      </c>
    </row>
    <row r="5630" spans="1:7" x14ac:dyDescent="0.2">
      <c r="A5630" s="100">
        <v>40295</v>
      </c>
      <c r="B5630" s="99">
        <v>2008.170044</v>
      </c>
      <c r="C5630" s="99">
        <v>2008.170044</v>
      </c>
      <c r="D5630" s="99">
        <v>1957.9799800000001</v>
      </c>
      <c r="E5630" s="99">
        <v>1961.599976</v>
      </c>
      <c r="F5630" s="99">
        <v>1961.599976</v>
      </c>
      <c r="G5630" s="99">
        <v>0</v>
      </c>
    </row>
    <row r="5631" spans="1:7" x14ac:dyDescent="0.2">
      <c r="A5631" s="100">
        <v>40296</v>
      </c>
      <c r="B5631" s="99">
        <v>1962.1999510000001</v>
      </c>
      <c r="C5631" s="99">
        <v>1980.160034</v>
      </c>
      <c r="D5631" s="99">
        <v>1958.349976</v>
      </c>
      <c r="E5631" s="99">
        <v>1974.630005</v>
      </c>
      <c r="F5631" s="99">
        <v>1974.630005</v>
      </c>
      <c r="G5631" s="99">
        <v>0</v>
      </c>
    </row>
    <row r="5632" spans="1:7" x14ac:dyDescent="0.2">
      <c r="A5632" s="100">
        <v>40297</v>
      </c>
      <c r="B5632" s="99">
        <v>1975.1400149999999</v>
      </c>
      <c r="C5632" s="99">
        <v>2004.4499510000001</v>
      </c>
      <c r="D5632" s="99">
        <v>1975.1400149999999</v>
      </c>
      <c r="E5632" s="99">
        <v>2000.339966</v>
      </c>
      <c r="F5632" s="99">
        <v>2000.339966</v>
      </c>
      <c r="G5632" s="99">
        <v>0</v>
      </c>
    </row>
    <row r="5633" spans="1:7" x14ac:dyDescent="0.2">
      <c r="A5633" s="100">
        <v>40298</v>
      </c>
      <c r="B5633" s="99">
        <v>2000.619995</v>
      </c>
      <c r="C5633" s="99">
        <v>2002.410034</v>
      </c>
      <c r="D5633" s="99">
        <v>1966.73999</v>
      </c>
      <c r="E5633" s="99">
        <v>1967.0500489999999</v>
      </c>
      <c r="F5633" s="99">
        <v>1967.0500489999999</v>
      </c>
      <c r="G5633" s="99">
        <v>0</v>
      </c>
    </row>
    <row r="5634" spans="1:7" x14ac:dyDescent="0.2">
      <c r="A5634" s="100">
        <v>40301</v>
      </c>
      <c r="B5634" s="99">
        <v>1967.51001</v>
      </c>
      <c r="C5634" s="99">
        <v>1997.660034</v>
      </c>
      <c r="D5634" s="99">
        <v>1967.51001</v>
      </c>
      <c r="E5634" s="99">
        <v>1992.869995</v>
      </c>
      <c r="F5634" s="99">
        <v>1992.869995</v>
      </c>
      <c r="G5634" s="99">
        <v>0</v>
      </c>
    </row>
    <row r="5635" spans="1:7" x14ac:dyDescent="0.2">
      <c r="A5635" s="100">
        <v>40302</v>
      </c>
      <c r="B5635" s="99">
        <v>1992.869995</v>
      </c>
      <c r="C5635" s="99">
        <v>1992.869995</v>
      </c>
      <c r="D5635" s="99">
        <v>1936.51001</v>
      </c>
      <c r="E5635" s="99">
        <v>1945.369995</v>
      </c>
      <c r="F5635" s="99">
        <v>1945.369995</v>
      </c>
      <c r="G5635" s="99">
        <v>0</v>
      </c>
    </row>
    <row r="5636" spans="1:7" x14ac:dyDescent="0.2">
      <c r="A5636" s="100">
        <v>40303</v>
      </c>
      <c r="B5636" s="99">
        <v>1945.0699460000001</v>
      </c>
      <c r="C5636" s="99">
        <v>1949.2700199999999</v>
      </c>
      <c r="D5636" s="99">
        <v>1919.650024</v>
      </c>
      <c r="E5636" s="99">
        <v>1933.25</v>
      </c>
      <c r="F5636" s="99">
        <v>1933.25</v>
      </c>
      <c r="G5636" s="99">
        <v>0</v>
      </c>
    </row>
    <row r="5637" spans="1:7" x14ac:dyDescent="0.2">
      <c r="A5637" s="100">
        <v>40304</v>
      </c>
      <c r="B5637" s="99">
        <v>1933.219971</v>
      </c>
      <c r="C5637" s="99">
        <v>1935.920044</v>
      </c>
      <c r="D5637" s="99">
        <v>1767.9499510000001</v>
      </c>
      <c r="E5637" s="99">
        <v>1870.9499510000001</v>
      </c>
      <c r="F5637" s="99">
        <v>1870.9499510000001</v>
      </c>
      <c r="G5637" s="99">
        <v>0</v>
      </c>
    </row>
    <row r="5638" spans="1:7" x14ac:dyDescent="0.2">
      <c r="A5638" s="100">
        <v>40305</v>
      </c>
      <c r="B5638" s="99">
        <v>1870.9399410000001</v>
      </c>
      <c r="C5638" s="99">
        <v>1882.6400149999999</v>
      </c>
      <c r="D5638" s="99">
        <v>1814.9300539999999</v>
      </c>
      <c r="E5638" s="99">
        <v>1842.3199460000001</v>
      </c>
      <c r="F5638" s="99">
        <v>1842.3199460000001</v>
      </c>
      <c r="G5638" s="99">
        <v>0</v>
      </c>
    </row>
    <row r="5639" spans="1:7" x14ac:dyDescent="0.2">
      <c r="A5639" s="100">
        <v>40308</v>
      </c>
      <c r="B5639" s="99">
        <v>1842.400024</v>
      </c>
      <c r="C5639" s="99">
        <v>1930.119995</v>
      </c>
      <c r="D5639" s="99">
        <v>1842.400024</v>
      </c>
      <c r="E5639" s="99">
        <v>1923.3900149999999</v>
      </c>
      <c r="F5639" s="99">
        <v>1923.3900149999999</v>
      </c>
      <c r="G5639" s="99">
        <v>0</v>
      </c>
    </row>
    <row r="5640" spans="1:7" x14ac:dyDescent="0.2">
      <c r="A5640" s="100">
        <v>40309</v>
      </c>
      <c r="B5640" s="99">
        <v>1922.7700199999999</v>
      </c>
      <c r="C5640" s="99">
        <v>1941.51001</v>
      </c>
      <c r="D5640" s="99">
        <v>1903.23999</v>
      </c>
      <c r="E5640" s="99">
        <v>1917.25</v>
      </c>
      <c r="F5640" s="99">
        <v>1917.25</v>
      </c>
      <c r="G5640" s="99">
        <v>0</v>
      </c>
    </row>
    <row r="5641" spans="1:7" x14ac:dyDescent="0.2">
      <c r="A5641" s="100">
        <v>40310</v>
      </c>
      <c r="B5641" s="99">
        <v>1918.959961</v>
      </c>
      <c r="C5641" s="99">
        <v>1945.579956</v>
      </c>
      <c r="D5641" s="99">
        <v>1918.959961</v>
      </c>
      <c r="E5641" s="99">
        <v>1944.25</v>
      </c>
      <c r="F5641" s="99">
        <v>1944.25</v>
      </c>
      <c r="G5641" s="99">
        <v>0</v>
      </c>
    </row>
    <row r="5642" spans="1:7" x14ac:dyDescent="0.2">
      <c r="A5642" s="100">
        <v>40311</v>
      </c>
      <c r="B5642" s="99">
        <v>1944.1800539999999</v>
      </c>
      <c r="C5642" s="99">
        <v>1947.51001</v>
      </c>
      <c r="D5642" s="99">
        <v>1918.630005</v>
      </c>
      <c r="E5642" s="99">
        <v>1920.76001</v>
      </c>
      <c r="F5642" s="99">
        <v>1920.76001</v>
      </c>
      <c r="G5642" s="99">
        <v>0</v>
      </c>
    </row>
    <row r="5643" spans="1:7" x14ac:dyDescent="0.2">
      <c r="A5643" s="100">
        <v>40312</v>
      </c>
      <c r="B5643" s="99">
        <v>1920.0600589999999</v>
      </c>
      <c r="C5643" s="99">
        <v>1920.0600589999999</v>
      </c>
      <c r="D5643" s="99">
        <v>1868.7700199999999</v>
      </c>
      <c r="E5643" s="99">
        <v>1884.670044</v>
      </c>
      <c r="F5643" s="99">
        <v>1884.670044</v>
      </c>
      <c r="G5643" s="99">
        <v>0</v>
      </c>
    </row>
    <row r="5644" spans="1:7" x14ac:dyDescent="0.2">
      <c r="A5644" s="100">
        <v>40315</v>
      </c>
      <c r="B5644" s="99">
        <v>1885.23999</v>
      </c>
      <c r="C5644" s="99">
        <v>1895.1800539999999</v>
      </c>
      <c r="D5644" s="99">
        <v>1850.880005</v>
      </c>
      <c r="E5644" s="99">
        <v>1887.1099850000001</v>
      </c>
      <c r="F5644" s="99">
        <v>1887.1099850000001</v>
      </c>
      <c r="G5644" s="99">
        <v>0</v>
      </c>
    </row>
    <row r="5645" spans="1:7" x14ac:dyDescent="0.2">
      <c r="A5645" s="100">
        <v>40316</v>
      </c>
      <c r="B5645" s="99">
        <v>1887.5500489999999</v>
      </c>
      <c r="C5645" s="99">
        <v>1906.459961</v>
      </c>
      <c r="D5645" s="99">
        <v>1854.400024</v>
      </c>
      <c r="E5645" s="99">
        <v>1860.650024</v>
      </c>
      <c r="F5645" s="99">
        <v>1860.650024</v>
      </c>
      <c r="G5645" s="99">
        <v>0</v>
      </c>
    </row>
    <row r="5646" spans="1:7" x14ac:dyDescent="0.2">
      <c r="A5646" s="100">
        <v>40317</v>
      </c>
      <c r="B5646" s="99">
        <v>1860.2700199999999</v>
      </c>
      <c r="C5646" s="99">
        <v>1866.2299800000001</v>
      </c>
      <c r="D5646" s="99">
        <v>1827.150024</v>
      </c>
      <c r="E5646" s="99">
        <v>1851.280029</v>
      </c>
      <c r="F5646" s="99">
        <v>1851.280029</v>
      </c>
      <c r="G5646" s="99">
        <v>0</v>
      </c>
    </row>
    <row r="5647" spans="1:7" x14ac:dyDescent="0.2">
      <c r="A5647" s="100">
        <v>40318</v>
      </c>
      <c r="B5647" s="99">
        <v>1850.6899410000001</v>
      </c>
      <c r="C5647" s="99">
        <v>1850.6899410000001</v>
      </c>
      <c r="D5647" s="99">
        <v>1779.099976</v>
      </c>
      <c r="E5647" s="99">
        <v>1779.3000489999999</v>
      </c>
      <c r="F5647" s="99">
        <v>1779.3000489999999</v>
      </c>
      <c r="G5647" s="99">
        <v>0</v>
      </c>
    </row>
    <row r="5648" spans="1:7" x14ac:dyDescent="0.2">
      <c r="A5648" s="100">
        <v>40319</v>
      </c>
      <c r="B5648" s="99">
        <v>1777.4499510000001</v>
      </c>
      <c r="C5648" s="99">
        <v>1810.119995</v>
      </c>
      <c r="D5648" s="99">
        <v>1753.4499510000001</v>
      </c>
      <c r="E5648" s="99">
        <v>1806.0500489999999</v>
      </c>
      <c r="F5648" s="99">
        <v>1806.0500489999999</v>
      </c>
      <c r="G5648" s="99">
        <v>0</v>
      </c>
    </row>
    <row r="5649" spans="1:7" x14ac:dyDescent="0.2">
      <c r="A5649" s="100">
        <v>40322</v>
      </c>
      <c r="B5649" s="99">
        <v>1805.5500489999999</v>
      </c>
      <c r="C5649" s="99">
        <v>1809.8100589999999</v>
      </c>
      <c r="D5649" s="99">
        <v>1781.26001</v>
      </c>
      <c r="E5649" s="99">
        <v>1782.7700199999999</v>
      </c>
      <c r="F5649" s="99">
        <v>1782.7700199999999</v>
      </c>
      <c r="G5649" s="99">
        <v>0</v>
      </c>
    </row>
    <row r="5650" spans="1:7" x14ac:dyDescent="0.2">
      <c r="A5650" s="100">
        <v>40323</v>
      </c>
      <c r="B5650" s="99">
        <v>1780.1099850000001</v>
      </c>
      <c r="C5650" s="99">
        <v>1784.5200199999999</v>
      </c>
      <c r="D5650" s="99">
        <v>1727.900024</v>
      </c>
      <c r="E5650" s="99">
        <v>1783.400024</v>
      </c>
      <c r="F5650" s="99">
        <v>1783.400024</v>
      </c>
      <c r="G5650" s="99">
        <v>0</v>
      </c>
    </row>
    <row r="5651" spans="1:7" x14ac:dyDescent="0.2">
      <c r="A5651" s="100">
        <v>40324</v>
      </c>
      <c r="B5651" s="99">
        <v>1784.3599850000001</v>
      </c>
      <c r="C5651" s="99">
        <v>1811.150024</v>
      </c>
      <c r="D5651" s="99">
        <v>1769.290039</v>
      </c>
      <c r="E5651" s="99">
        <v>1773.650024</v>
      </c>
      <c r="F5651" s="99">
        <v>1773.650024</v>
      </c>
      <c r="G5651" s="99">
        <v>0</v>
      </c>
    </row>
    <row r="5652" spans="1:7" x14ac:dyDescent="0.2">
      <c r="A5652" s="100">
        <v>40325</v>
      </c>
      <c r="B5652" s="99">
        <v>1776.1800539999999</v>
      </c>
      <c r="C5652" s="99">
        <v>1832.6099850000001</v>
      </c>
      <c r="D5652" s="99">
        <v>1776.1800539999999</v>
      </c>
      <c r="E5652" s="99">
        <v>1832.6099850000001</v>
      </c>
      <c r="F5652" s="99">
        <v>1832.6099850000001</v>
      </c>
      <c r="G5652" s="99">
        <v>0</v>
      </c>
    </row>
    <row r="5653" spans="1:7" x14ac:dyDescent="0.2">
      <c r="A5653" s="100">
        <v>40326</v>
      </c>
      <c r="B5653" s="99">
        <v>1832.1999510000001</v>
      </c>
      <c r="C5653" s="99">
        <v>1832.1999510000001</v>
      </c>
      <c r="D5653" s="99">
        <v>1802.0600589999999</v>
      </c>
      <c r="E5653" s="99">
        <v>1809.9799800000001</v>
      </c>
      <c r="F5653" s="99">
        <v>1809.9799800000001</v>
      </c>
      <c r="G5653" s="99">
        <v>0</v>
      </c>
    </row>
    <row r="5654" spans="1:7" x14ac:dyDescent="0.2">
      <c r="A5654" s="100">
        <v>40330</v>
      </c>
      <c r="B5654" s="99">
        <v>1810.01001</v>
      </c>
      <c r="C5654" s="99">
        <v>1818.719971</v>
      </c>
      <c r="D5654" s="99">
        <v>1777.4499510000001</v>
      </c>
      <c r="E5654" s="99">
        <v>1778.98999</v>
      </c>
      <c r="F5654" s="99">
        <v>1778.98999</v>
      </c>
      <c r="G5654" s="99">
        <v>0</v>
      </c>
    </row>
    <row r="5655" spans="1:7" x14ac:dyDescent="0.2">
      <c r="A5655" s="100">
        <v>40331</v>
      </c>
      <c r="B5655" s="99">
        <v>1779.5699460000001</v>
      </c>
      <c r="C5655" s="99">
        <v>1825.25</v>
      </c>
      <c r="D5655" s="99">
        <v>1779.5699460000001</v>
      </c>
      <c r="E5655" s="99">
        <v>1825.25</v>
      </c>
      <c r="F5655" s="99">
        <v>1825.25</v>
      </c>
      <c r="G5655" s="99">
        <v>0</v>
      </c>
    </row>
    <row r="5656" spans="1:7" x14ac:dyDescent="0.2">
      <c r="A5656" s="100">
        <v>40332</v>
      </c>
      <c r="B5656" s="99">
        <v>1825.9399410000001</v>
      </c>
      <c r="C5656" s="99">
        <v>1837.400024</v>
      </c>
      <c r="D5656" s="99">
        <v>1814.3000489999999</v>
      </c>
      <c r="E5656" s="99">
        <v>1832.719971</v>
      </c>
      <c r="F5656" s="99">
        <v>1832.719971</v>
      </c>
      <c r="G5656" s="99">
        <v>0</v>
      </c>
    </row>
    <row r="5657" spans="1:7" x14ac:dyDescent="0.2">
      <c r="A5657" s="100">
        <v>40333</v>
      </c>
      <c r="B5657" s="99">
        <v>1829.76001</v>
      </c>
      <c r="C5657" s="99">
        <v>1829.76001</v>
      </c>
      <c r="D5657" s="99">
        <v>1762.4499510000001</v>
      </c>
      <c r="E5657" s="99">
        <v>1769.719971</v>
      </c>
      <c r="F5657" s="99">
        <v>1769.719971</v>
      </c>
      <c r="G5657" s="99">
        <v>0</v>
      </c>
    </row>
    <row r="5658" spans="1:7" x14ac:dyDescent="0.2">
      <c r="A5658" s="100">
        <v>40336</v>
      </c>
      <c r="B5658" s="99">
        <v>1769.9499510000001</v>
      </c>
      <c r="C5658" s="99">
        <v>1780.4799800000001</v>
      </c>
      <c r="D5658" s="99">
        <v>1744.650024</v>
      </c>
      <c r="E5658" s="99">
        <v>1745.869995</v>
      </c>
      <c r="F5658" s="99">
        <v>1745.869995</v>
      </c>
      <c r="G5658" s="99">
        <v>0</v>
      </c>
    </row>
    <row r="5659" spans="1:7" x14ac:dyDescent="0.2">
      <c r="A5659" s="100">
        <v>40337</v>
      </c>
      <c r="B5659" s="99">
        <v>1745.670044</v>
      </c>
      <c r="C5659" s="99">
        <v>1767.369995</v>
      </c>
      <c r="D5659" s="99">
        <v>1732.099976</v>
      </c>
      <c r="E5659" s="99">
        <v>1765.290039</v>
      </c>
      <c r="F5659" s="99">
        <v>1765.290039</v>
      </c>
      <c r="G5659" s="99">
        <v>0</v>
      </c>
    </row>
    <row r="5660" spans="1:7" x14ac:dyDescent="0.2">
      <c r="A5660" s="100">
        <v>40338</v>
      </c>
      <c r="B5660" s="99">
        <v>1765.420044</v>
      </c>
      <c r="C5660" s="99">
        <v>1791.4300539999999</v>
      </c>
      <c r="D5660" s="99">
        <v>1749.3199460000001</v>
      </c>
      <c r="E5660" s="99">
        <v>1754.910034</v>
      </c>
      <c r="F5660" s="99">
        <v>1754.910034</v>
      </c>
      <c r="G5660" s="99">
        <v>0</v>
      </c>
    </row>
    <row r="5661" spans="1:7" x14ac:dyDescent="0.2">
      <c r="A5661" s="100">
        <v>40339</v>
      </c>
      <c r="B5661" s="99">
        <v>1757.079956</v>
      </c>
      <c r="C5661" s="99">
        <v>1808.4300539999999</v>
      </c>
      <c r="D5661" s="99">
        <v>1757.079956</v>
      </c>
      <c r="E5661" s="99">
        <v>1806.6899410000001</v>
      </c>
      <c r="F5661" s="99">
        <v>1806.6899410000001</v>
      </c>
      <c r="G5661" s="99">
        <v>0</v>
      </c>
    </row>
    <row r="5662" spans="1:7" x14ac:dyDescent="0.2">
      <c r="A5662" s="100">
        <v>40340</v>
      </c>
      <c r="B5662" s="99">
        <v>1806.209961</v>
      </c>
      <c r="C5662" s="99">
        <v>1815.5</v>
      </c>
      <c r="D5662" s="99">
        <v>1790.579956</v>
      </c>
      <c r="E5662" s="99">
        <v>1815.26001</v>
      </c>
      <c r="F5662" s="99">
        <v>1815.26001</v>
      </c>
      <c r="G5662" s="99">
        <v>0</v>
      </c>
    </row>
    <row r="5663" spans="1:7" x14ac:dyDescent="0.2">
      <c r="A5663" s="100">
        <v>40343</v>
      </c>
      <c r="B5663" s="99">
        <v>1816.1099850000001</v>
      </c>
      <c r="C5663" s="99">
        <v>1839.130005</v>
      </c>
      <c r="D5663" s="99">
        <v>1810.920044</v>
      </c>
      <c r="E5663" s="99">
        <v>1812.0200199999999</v>
      </c>
      <c r="F5663" s="99">
        <v>1812.0200199999999</v>
      </c>
      <c r="G5663" s="99">
        <v>0</v>
      </c>
    </row>
    <row r="5664" spans="1:7" x14ac:dyDescent="0.2">
      <c r="A5664" s="100">
        <v>40344</v>
      </c>
      <c r="B5664" s="99">
        <v>1812.9499510000001</v>
      </c>
      <c r="C5664" s="99">
        <v>1855.1400149999999</v>
      </c>
      <c r="D5664" s="99">
        <v>1812.9499510000001</v>
      </c>
      <c r="E5664" s="99">
        <v>1854.6099850000001</v>
      </c>
      <c r="F5664" s="99">
        <v>1854.6099850000001</v>
      </c>
      <c r="G5664" s="99">
        <v>0</v>
      </c>
    </row>
    <row r="5665" spans="1:7" x14ac:dyDescent="0.2">
      <c r="A5665" s="100">
        <v>40345</v>
      </c>
      <c r="B5665" s="99">
        <v>1854.4499510000001</v>
      </c>
      <c r="C5665" s="99">
        <v>1860.369995</v>
      </c>
      <c r="D5665" s="99">
        <v>1841.4300539999999</v>
      </c>
      <c r="E5665" s="99">
        <v>1853.619995</v>
      </c>
      <c r="F5665" s="99">
        <v>1853.619995</v>
      </c>
      <c r="G5665" s="99">
        <v>0</v>
      </c>
    </row>
    <row r="5666" spans="1:7" x14ac:dyDescent="0.2">
      <c r="A5666" s="100">
        <v>40346</v>
      </c>
      <c r="B5666" s="99">
        <v>1853.660034</v>
      </c>
      <c r="C5666" s="99">
        <v>1858.650024</v>
      </c>
      <c r="D5666" s="99">
        <v>1838.630005</v>
      </c>
      <c r="E5666" s="99">
        <v>1856.25</v>
      </c>
      <c r="F5666" s="99">
        <v>1856.25</v>
      </c>
      <c r="G5666" s="99">
        <v>0</v>
      </c>
    </row>
    <row r="5667" spans="1:7" x14ac:dyDescent="0.2">
      <c r="A5667" s="100">
        <v>40347</v>
      </c>
      <c r="B5667" s="99">
        <v>1856.540039</v>
      </c>
      <c r="C5667" s="99">
        <v>1864.459961</v>
      </c>
      <c r="D5667" s="99">
        <v>1852.8000489999999</v>
      </c>
      <c r="E5667" s="99">
        <v>1858.6999510000001</v>
      </c>
      <c r="F5667" s="99">
        <v>1858.6999510000001</v>
      </c>
      <c r="G5667" s="99">
        <v>0</v>
      </c>
    </row>
    <row r="5668" spans="1:7" x14ac:dyDescent="0.2">
      <c r="A5668" s="100">
        <v>40350</v>
      </c>
      <c r="B5668" s="99">
        <v>1858.719971</v>
      </c>
      <c r="C5668" s="99">
        <v>1881.420044</v>
      </c>
      <c r="D5668" s="99">
        <v>1842.9799800000001</v>
      </c>
      <c r="E5668" s="99">
        <v>1851.5500489999999</v>
      </c>
      <c r="F5668" s="99">
        <v>1851.5500489999999</v>
      </c>
      <c r="G5668" s="99">
        <v>0</v>
      </c>
    </row>
    <row r="5669" spans="1:7" x14ac:dyDescent="0.2">
      <c r="A5669" s="100">
        <v>40351</v>
      </c>
      <c r="B5669" s="99">
        <v>1851.8100589999999</v>
      </c>
      <c r="C5669" s="99">
        <v>1860.2299800000001</v>
      </c>
      <c r="D5669" s="99">
        <v>1819.900024</v>
      </c>
      <c r="E5669" s="99">
        <v>1822.0500489999999</v>
      </c>
      <c r="F5669" s="99">
        <v>1822.0500489999999</v>
      </c>
      <c r="G5669" s="99">
        <v>0</v>
      </c>
    </row>
    <row r="5670" spans="1:7" x14ac:dyDescent="0.2">
      <c r="A5670" s="100">
        <v>40352</v>
      </c>
      <c r="B5670" s="99">
        <v>1822.25</v>
      </c>
      <c r="C5670" s="99">
        <v>1829.420044</v>
      </c>
      <c r="D5670" s="99">
        <v>1805.150024</v>
      </c>
      <c r="E5670" s="99">
        <v>1816.650024</v>
      </c>
      <c r="F5670" s="99">
        <v>1816.650024</v>
      </c>
      <c r="G5670" s="99">
        <v>0</v>
      </c>
    </row>
    <row r="5671" spans="1:7" x14ac:dyDescent="0.2">
      <c r="A5671" s="100">
        <v>40353</v>
      </c>
      <c r="B5671" s="99">
        <v>1815.76001</v>
      </c>
      <c r="C5671" s="99">
        <v>1815.76001</v>
      </c>
      <c r="D5671" s="99">
        <v>1782.670044</v>
      </c>
      <c r="E5671" s="99">
        <v>1786.130005</v>
      </c>
      <c r="F5671" s="99">
        <v>1786.130005</v>
      </c>
      <c r="G5671" s="99">
        <v>0</v>
      </c>
    </row>
    <row r="5672" spans="1:7" x14ac:dyDescent="0.2">
      <c r="A5672" s="100">
        <v>40354</v>
      </c>
      <c r="B5672" s="99">
        <v>1786.130005</v>
      </c>
      <c r="C5672" s="99">
        <v>1802.170044</v>
      </c>
      <c r="D5672" s="99">
        <v>1776.530029</v>
      </c>
      <c r="E5672" s="99">
        <v>1791.23999</v>
      </c>
      <c r="F5672" s="99">
        <v>1791.23999</v>
      </c>
      <c r="G5672" s="99">
        <v>0</v>
      </c>
    </row>
    <row r="5673" spans="1:7" x14ac:dyDescent="0.2">
      <c r="A5673" s="100">
        <v>40357</v>
      </c>
      <c r="B5673" s="99">
        <v>1791.4399410000001</v>
      </c>
      <c r="C5673" s="99">
        <v>1800.9499510000001</v>
      </c>
      <c r="D5673" s="99">
        <v>1782.3100589999999</v>
      </c>
      <c r="E5673" s="99">
        <v>1787.9399410000001</v>
      </c>
      <c r="F5673" s="99">
        <v>1787.9399410000001</v>
      </c>
      <c r="G5673" s="99">
        <v>0</v>
      </c>
    </row>
    <row r="5674" spans="1:7" x14ac:dyDescent="0.2">
      <c r="A5674" s="100">
        <v>40358</v>
      </c>
      <c r="B5674" s="99">
        <v>1787.0200199999999</v>
      </c>
      <c r="C5674" s="99">
        <v>1787.0200199999999</v>
      </c>
      <c r="D5674" s="99">
        <v>1722.380005</v>
      </c>
      <c r="E5674" s="99">
        <v>1732.5500489999999</v>
      </c>
      <c r="F5674" s="99">
        <v>1732.5500489999999</v>
      </c>
      <c r="G5674" s="99">
        <v>0</v>
      </c>
    </row>
    <row r="5675" spans="1:7" x14ac:dyDescent="0.2">
      <c r="A5675" s="100">
        <v>40359</v>
      </c>
      <c r="B5675" s="99">
        <v>1732.150024</v>
      </c>
      <c r="C5675" s="99">
        <v>1744.0200199999999</v>
      </c>
      <c r="D5675" s="99">
        <v>1711.1800539999999</v>
      </c>
      <c r="E5675" s="99">
        <v>1715.2299800000001</v>
      </c>
      <c r="F5675" s="99">
        <v>1715.2299800000001</v>
      </c>
      <c r="G5675" s="99">
        <v>0</v>
      </c>
    </row>
    <row r="5676" spans="1:7" x14ac:dyDescent="0.2">
      <c r="A5676" s="100">
        <v>40360</v>
      </c>
      <c r="B5676" s="99">
        <v>1715.2299800000001</v>
      </c>
      <c r="C5676" s="99">
        <v>1720.0200199999999</v>
      </c>
      <c r="D5676" s="99">
        <v>1682.209961</v>
      </c>
      <c r="E5676" s="99">
        <v>1709.7700199999999</v>
      </c>
      <c r="F5676" s="99">
        <v>1709.7700199999999</v>
      </c>
      <c r="G5676" s="99">
        <v>0</v>
      </c>
    </row>
    <row r="5677" spans="1:7" x14ac:dyDescent="0.2">
      <c r="A5677" s="100">
        <v>40361</v>
      </c>
      <c r="B5677" s="99">
        <v>1709.7700199999999</v>
      </c>
      <c r="C5677" s="99">
        <v>1719.089966</v>
      </c>
      <c r="D5677" s="99">
        <v>1690.709961</v>
      </c>
      <c r="E5677" s="99">
        <v>1701.8599850000001</v>
      </c>
      <c r="F5677" s="99">
        <v>1701.8599850000001</v>
      </c>
      <c r="G5677" s="99">
        <v>0</v>
      </c>
    </row>
    <row r="5678" spans="1:7" x14ac:dyDescent="0.2">
      <c r="A5678" s="100">
        <v>40365</v>
      </c>
      <c r="B5678" s="99">
        <v>1701.8599850000001</v>
      </c>
      <c r="C5678" s="99">
        <v>1734.969971</v>
      </c>
      <c r="D5678" s="99">
        <v>1694.75</v>
      </c>
      <c r="E5678" s="99">
        <v>1710.969971</v>
      </c>
      <c r="F5678" s="99">
        <v>1710.969971</v>
      </c>
      <c r="G5678" s="99">
        <v>0</v>
      </c>
    </row>
    <row r="5679" spans="1:7" x14ac:dyDescent="0.2">
      <c r="A5679" s="100">
        <v>40366</v>
      </c>
      <c r="B5679" s="99">
        <v>1711.290039</v>
      </c>
      <c r="C5679" s="99">
        <v>1765.7700199999999</v>
      </c>
      <c r="D5679" s="99">
        <v>1711.290039</v>
      </c>
      <c r="E5679" s="99">
        <v>1765.420044</v>
      </c>
      <c r="F5679" s="99">
        <v>1765.420044</v>
      </c>
      <c r="G5679" s="99">
        <v>0</v>
      </c>
    </row>
    <row r="5680" spans="1:7" x14ac:dyDescent="0.2">
      <c r="A5680" s="100">
        <v>40367</v>
      </c>
      <c r="B5680" s="99">
        <v>1765.48999</v>
      </c>
      <c r="C5680" s="99">
        <v>1783.650024</v>
      </c>
      <c r="D5680" s="99">
        <v>1762.3000489999999</v>
      </c>
      <c r="E5680" s="99">
        <v>1782.099976</v>
      </c>
      <c r="F5680" s="99">
        <v>1782.099976</v>
      </c>
      <c r="G5680" s="99">
        <v>0</v>
      </c>
    </row>
    <row r="5681" spans="1:7" x14ac:dyDescent="0.2">
      <c r="A5681" s="100">
        <v>40368</v>
      </c>
      <c r="B5681" s="99">
        <v>1782.709961</v>
      </c>
      <c r="C5681" s="99">
        <v>1795.410034</v>
      </c>
      <c r="D5681" s="99">
        <v>1778.400024</v>
      </c>
      <c r="E5681" s="99">
        <v>1794.9399410000001</v>
      </c>
      <c r="F5681" s="99">
        <v>1794.9399410000001</v>
      </c>
      <c r="G5681" s="99">
        <v>0</v>
      </c>
    </row>
    <row r="5682" spans="1:7" x14ac:dyDescent="0.2">
      <c r="A5682" s="100">
        <v>40371</v>
      </c>
      <c r="B5682" s="99">
        <v>1795.1899410000001</v>
      </c>
      <c r="C5682" s="99">
        <v>1799.160034</v>
      </c>
      <c r="D5682" s="99">
        <v>1782.339966</v>
      </c>
      <c r="E5682" s="99">
        <v>1796.3000489999999</v>
      </c>
      <c r="F5682" s="99">
        <v>1796.3000489999999</v>
      </c>
      <c r="G5682" s="99">
        <v>0</v>
      </c>
    </row>
    <row r="5683" spans="1:7" x14ac:dyDescent="0.2">
      <c r="A5683" s="100">
        <v>40372</v>
      </c>
      <c r="B5683" s="99">
        <v>1796.3000489999999</v>
      </c>
      <c r="C5683" s="99">
        <v>1830.7299800000001</v>
      </c>
      <c r="D5683" s="99">
        <v>1796.3000489999999</v>
      </c>
      <c r="E5683" s="99">
        <v>1824.0699460000001</v>
      </c>
      <c r="F5683" s="99">
        <v>1824.0699460000001</v>
      </c>
      <c r="G5683" s="99">
        <v>0</v>
      </c>
    </row>
    <row r="5684" spans="1:7" x14ac:dyDescent="0.2">
      <c r="A5684" s="100">
        <v>40373</v>
      </c>
      <c r="B5684" s="99">
        <v>1824.0699460000001</v>
      </c>
      <c r="C5684" s="99">
        <v>1830.2700199999999</v>
      </c>
      <c r="D5684" s="99">
        <v>1810.98999</v>
      </c>
      <c r="E5684" s="99">
        <v>1823.8199460000001</v>
      </c>
      <c r="F5684" s="99">
        <v>1823.8199460000001</v>
      </c>
      <c r="G5684" s="99">
        <v>0</v>
      </c>
    </row>
    <row r="5685" spans="1:7" x14ac:dyDescent="0.2">
      <c r="A5685" s="100">
        <v>40374</v>
      </c>
      <c r="B5685" s="99">
        <v>1823.8199460000001</v>
      </c>
      <c r="C5685" s="99">
        <v>1829.98999</v>
      </c>
      <c r="D5685" s="99">
        <v>1799.5699460000001</v>
      </c>
      <c r="E5685" s="99">
        <v>1826</v>
      </c>
      <c r="F5685" s="99">
        <v>1826</v>
      </c>
      <c r="G5685" s="99">
        <v>0</v>
      </c>
    </row>
    <row r="5686" spans="1:7" x14ac:dyDescent="0.2">
      <c r="A5686" s="100">
        <v>40375</v>
      </c>
      <c r="B5686" s="99">
        <v>1825.880005</v>
      </c>
      <c r="C5686" s="99">
        <v>1825.880005</v>
      </c>
      <c r="D5686" s="99">
        <v>1770.73999</v>
      </c>
      <c r="E5686" s="99">
        <v>1773.4300539999999</v>
      </c>
      <c r="F5686" s="99">
        <v>1773.4300539999999</v>
      </c>
      <c r="G5686" s="99">
        <v>0</v>
      </c>
    </row>
    <row r="5687" spans="1:7" x14ac:dyDescent="0.2">
      <c r="A5687" s="100">
        <v>40378</v>
      </c>
      <c r="B5687" s="99">
        <v>1773.459961</v>
      </c>
      <c r="C5687" s="99">
        <v>1789.849976</v>
      </c>
      <c r="D5687" s="99">
        <v>1766.9799800000001</v>
      </c>
      <c r="E5687" s="99">
        <v>1784.0600589999999</v>
      </c>
      <c r="F5687" s="99">
        <v>1784.0600589999999</v>
      </c>
      <c r="G5687" s="99">
        <v>0</v>
      </c>
    </row>
    <row r="5688" spans="1:7" x14ac:dyDescent="0.2">
      <c r="A5688" s="100">
        <v>40379</v>
      </c>
      <c r="B5688" s="99">
        <v>1779.5200199999999</v>
      </c>
      <c r="C5688" s="99">
        <v>1805.290039</v>
      </c>
      <c r="D5688" s="99">
        <v>1759.969971</v>
      </c>
      <c r="E5688" s="99">
        <v>1804.4799800000001</v>
      </c>
      <c r="F5688" s="99">
        <v>1804.4799800000001</v>
      </c>
      <c r="G5688" s="99">
        <v>0</v>
      </c>
    </row>
    <row r="5689" spans="1:7" x14ac:dyDescent="0.2">
      <c r="A5689" s="100">
        <v>40380</v>
      </c>
      <c r="B5689" s="99">
        <v>1806.829956</v>
      </c>
      <c r="C5689" s="99">
        <v>1813.540039</v>
      </c>
      <c r="D5689" s="99">
        <v>1774.1400149999999</v>
      </c>
      <c r="E5689" s="99">
        <v>1781.599976</v>
      </c>
      <c r="F5689" s="99">
        <v>1781.599976</v>
      </c>
      <c r="G5689" s="99">
        <v>0</v>
      </c>
    </row>
    <row r="5690" spans="1:7" x14ac:dyDescent="0.2">
      <c r="A5690" s="100">
        <v>40381</v>
      </c>
      <c r="B5690" s="99">
        <v>1783.6899410000001</v>
      </c>
      <c r="C5690" s="99">
        <v>1828.099976</v>
      </c>
      <c r="D5690" s="99">
        <v>1783.6899410000001</v>
      </c>
      <c r="E5690" s="99">
        <v>1821.76001</v>
      </c>
      <c r="F5690" s="99">
        <v>1821.76001</v>
      </c>
      <c r="G5690" s="99">
        <v>0</v>
      </c>
    </row>
    <row r="5691" spans="1:7" x14ac:dyDescent="0.2">
      <c r="A5691" s="100">
        <v>40382</v>
      </c>
      <c r="B5691" s="99">
        <v>1821.150024</v>
      </c>
      <c r="C5691" s="99">
        <v>1838.589966</v>
      </c>
      <c r="D5691" s="99">
        <v>1812.0500489999999</v>
      </c>
      <c r="E5691" s="99">
        <v>1836.75</v>
      </c>
      <c r="F5691" s="99">
        <v>1836.75</v>
      </c>
      <c r="G5691" s="99">
        <v>0</v>
      </c>
    </row>
    <row r="5692" spans="1:7" x14ac:dyDescent="0.2">
      <c r="A5692" s="100">
        <v>40385</v>
      </c>
      <c r="B5692" s="99">
        <v>1836.790039</v>
      </c>
      <c r="C5692" s="99">
        <v>1857.329956</v>
      </c>
      <c r="D5692" s="99">
        <v>1834.469971</v>
      </c>
      <c r="E5692" s="99">
        <v>1857.339966</v>
      </c>
      <c r="F5692" s="99">
        <v>1857.339966</v>
      </c>
      <c r="G5692" s="99">
        <v>0</v>
      </c>
    </row>
    <row r="5693" spans="1:7" x14ac:dyDescent="0.2">
      <c r="A5693" s="100">
        <v>40386</v>
      </c>
      <c r="B5693" s="99">
        <v>1857.339966</v>
      </c>
      <c r="C5693" s="99">
        <v>1867.280029</v>
      </c>
      <c r="D5693" s="99">
        <v>1848.630005</v>
      </c>
      <c r="E5693" s="99">
        <v>1855.3900149999999</v>
      </c>
      <c r="F5693" s="99">
        <v>1855.3900149999999</v>
      </c>
      <c r="G5693" s="99">
        <v>0</v>
      </c>
    </row>
    <row r="5694" spans="1:7" x14ac:dyDescent="0.2">
      <c r="A5694" s="100">
        <v>40387</v>
      </c>
      <c r="B5694" s="99">
        <v>1855.23999</v>
      </c>
      <c r="C5694" s="99">
        <v>1856.670044</v>
      </c>
      <c r="D5694" s="99">
        <v>1837.4300539999999</v>
      </c>
      <c r="E5694" s="99">
        <v>1842.660034</v>
      </c>
      <c r="F5694" s="99">
        <v>1842.660034</v>
      </c>
      <c r="G5694" s="99">
        <v>0</v>
      </c>
    </row>
    <row r="5695" spans="1:7" x14ac:dyDescent="0.2">
      <c r="A5695" s="100">
        <v>40388</v>
      </c>
      <c r="B5695" s="99">
        <v>1843.160034</v>
      </c>
      <c r="C5695" s="99">
        <v>1858.959961</v>
      </c>
      <c r="D5695" s="99">
        <v>1819.98999</v>
      </c>
      <c r="E5695" s="99">
        <v>1835.290039</v>
      </c>
      <c r="F5695" s="99">
        <v>1835.290039</v>
      </c>
      <c r="G5695" s="99">
        <v>0</v>
      </c>
    </row>
    <row r="5696" spans="1:7" x14ac:dyDescent="0.2">
      <c r="A5696" s="100">
        <v>40389</v>
      </c>
      <c r="B5696" s="99">
        <v>1833.9499510000001</v>
      </c>
      <c r="C5696" s="99">
        <v>1843.5</v>
      </c>
      <c r="D5696" s="99">
        <v>1813.0600589999999</v>
      </c>
      <c r="E5696" s="99">
        <v>1835.400024</v>
      </c>
      <c r="F5696" s="99">
        <v>1835.400024</v>
      </c>
      <c r="G5696" s="99">
        <v>0</v>
      </c>
    </row>
    <row r="5697" spans="1:7" x14ac:dyDescent="0.2">
      <c r="A5697" s="100">
        <v>40392</v>
      </c>
      <c r="B5697" s="99">
        <v>1837.6899410000001</v>
      </c>
      <c r="C5697" s="99">
        <v>1878.26001</v>
      </c>
      <c r="D5697" s="99">
        <v>1837.6899410000001</v>
      </c>
      <c r="E5697" s="99">
        <v>1875.849976</v>
      </c>
      <c r="F5697" s="99">
        <v>1875.849976</v>
      </c>
      <c r="G5697" s="99">
        <v>0</v>
      </c>
    </row>
    <row r="5698" spans="1:7" x14ac:dyDescent="0.2">
      <c r="A5698" s="100">
        <v>40393</v>
      </c>
      <c r="B5698" s="99">
        <v>1875.6899410000001</v>
      </c>
      <c r="C5698" s="99">
        <v>1875.6899410000001</v>
      </c>
      <c r="D5698" s="99">
        <v>1860.7299800000001</v>
      </c>
      <c r="E5698" s="99">
        <v>1866.869995</v>
      </c>
      <c r="F5698" s="99">
        <v>1866.869995</v>
      </c>
      <c r="G5698" s="99">
        <v>0</v>
      </c>
    </row>
    <row r="5699" spans="1:7" x14ac:dyDescent="0.2">
      <c r="A5699" s="100">
        <v>40394</v>
      </c>
      <c r="B5699" s="99">
        <v>1867.219971</v>
      </c>
      <c r="C5699" s="99">
        <v>1880.530029</v>
      </c>
      <c r="D5699" s="99">
        <v>1865.130005</v>
      </c>
      <c r="E5699" s="99">
        <v>1878.8100589999999</v>
      </c>
      <c r="F5699" s="99">
        <v>1878.8100589999999</v>
      </c>
      <c r="G5699" s="99">
        <v>0</v>
      </c>
    </row>
    <row r="5700" spans="1:7" x14ac:dyDescent="0.2">
      <c r="A5700" s="100">
        <v>40395</v>
      </c>
      <c r="B5700" s="99">
        <v>1878.780029</v>
      </c>
      <c r="C5700" s="99">
        <v>1878.780029</v>
      </c>
      <c r="D5700" s="99">
        <v>1864.790039</v>
      </c>
      <c r="E5700" s="99">
        <v>1876.51001</v>
      </c>
      <c r="F5700" s="99">
        <v>1876.51001</v>
      </c>
      <c r="G5700" s="99">
        <v>0</v>
      </c>
    </row>
    <row r="5701" spans="1:7" x14ac:dyDescent="0.2">
      <c r="A5701" s="100">
        <v>40396</v>
      </c>
      <c r="B5701" s="99">
        <v>1875.630005</v>
      </c>
      <c r="C5701" s="99">
        <v>1875.630005</v>
      </c>
      <c r="D5701" s="99">
        <v>1845.630005</v>
      </c>
      <c r="E5701" s="99">
        <v>1869.7700199999999</v>
      </c>
      <c r="F5701" s="99">
        <v>1869.7700199999999</v>
      </c>
      <c r="G5701" s="99">
        <v>0</v>
      </c>
    </row>
    <row r="5702" spans="1:7" x14ac:dyDescent="0.2">
      <c r="A5702" s="100">
        <v>40399</v>
      </c>
      <c r="B5702" s="99">
        <v>1870.219971</v>
      </c>
      <c r="C5702" s="99">
        <v>1882.4399410000001</v>
      </c>
      <c r="D5702" s="99">
        <v>1868.540039</v>
      </c>
      <c r="E5702" s="99">
        <v>1880.0600589999999</v>
      </c>
      <c r="F5702" s="99">
        <v>1880.0600589999999</v>
      </c>
      <c r="G5702" s="99">
        <v>0</v>
      </c>
    </row>
    <row r="5703" spans="1:7" x14ac:dyDescent="0.2">
      <c r="A5703" s="100">
        <v>40400</v>
      </c>
      <c r="B5703" s="99">
        <v>1879.400024</v>
      </c>
      <c r="C5703" s="99">
        <v>1879.400024</v>
      </c>
      <c r="D5703" s="99">
        <v>1852.98999</v>
      </c>
      <c r="E5703" s="99">
        <v>1868.880005</v>
      </c>
      <c r="F5703" s="99">
        <v>1868.880005</v>
      </c>
      <c r="G5703" s="99">
        <v>0</v>
      </c>
    </row>
    <row r="5704" spans="1:7" x14ac:dyDescent="0.2">
      <c r="A5704" s="100">
        <v>40401</v>
      </c>
      <c r="B5704" s="99">
        <v>1866.8599850000001</v>
      </c>
      <c r="C5704" s="99">
        <v>1866.8599850000001</v>
      </c>
      <c r="D5704" s="99">
        <v>1814.780029</v>
      </c>
      <c r="E5704" s="99">
        <v>1817.130005</v>
      </c>
      <c r="F5704" s="99">
        <v>1817.130005</v>
      </c>
      <c r="G5704" s="99">
        <v>0</v>
      </c>
    </row>
    <row r="5705" spans="1:7" x14ac:dyDescent="0.2">
      <c r="A5705" s="100">
        <v>40402</v>
      </c>
      <c r="B5705" s="99">
        <v>1813.01001</v>
      </c>
      <c r="C5705" s="99">
        <v>1813.01001</v>
      </c>
      <c r="D5705" s="99">
        <v>1795.7700199999999</v>
      </c>
      <c r="E5705" s="99">
        <v>1807.6099850000001</v>
      </c>
      <c r="F5705" s="99">
        <v>1807.6099850000001</v>
      </c>
      <c r="G5705" s="99">
        <v>0</v>
      </c>
    </row>
    <row r="5706" spans="1:7" x14ac:dyDescent="0.2">
      <c r="A5706" s="100">
        <v>40403</v>
      </c>
      <c r="B5706" s="99">
        <v>1807.540039</v>
      </c>
      <c r="C5706" s="99">
        <v>1812.01001</v>
      </c>
      <c r="D5706" s="99">
        <v>1799.9499510000001</v>
      </c>
      <c r="E5706" s="99">
        <v>1800.3900149999999</v>
      </c>
      <c r="F5706" s="99">
        <v>1800.3900149999999</v>
      </c>
      <c r="G5706" s="99">
        <v>0</v>
      </c>
    </row>
    <row r="5707" spans="1:7" x14ac:dyDescent="0.2">
      <c r="A5707" s="100">
        <v>40406</v>
      </c>
      <c r="B5707" s="99">
        <v>1799.98999</v>
      </c>
      <c r="C5707" s="99">
        <v>1806</v>
      </c>
      <c r="D5707" s="99">
        <v>1784.1800539999999</v>
      </c>
      <c r="E5707" s="99">
        <v>1800.6999510000001</v>
      </c>
      <c r="F5707" s="99">
        <v>1800.6999510000001</v>
      </c>
      <c r="G5707" s="99">
        <v>0</v>
      </c>
    </row>
    <row r="5708" spans="1:7" x14ac:dyDescent="0.2">
      <c r="A5708" s="100">
        <v>40407</v>
      </c>
      <c r="B5708" s="99">
        <v>1801.2700199999999</v>
      </c>
      <c r="C5708" s="99">
        <v>1835.329956</v>
      </c>
      <c r="D5708" s="99">
        <v>1801.2700199999999</v>
      </c>
      <c r="E5708" s="99">
        <v>1823.1800539999999</v>
      </c>
      <c r="F5708" s="99">
        <v>1823.1800539999999</v>
      </c>
      <c r="G5708" s="99">
        <v>0</v>
      </c>
    </row>
    <row r="5709" spans="1:7" x14ac:dyDescent="0.2">
      <c r="A5709" s="100">
        <v>40408</v>
      </c>
      <c r="B5709" s="99">
        <v>1823.25</v>
      </c>
      <c r="C5709" s="99">
        <v>1835.219971</v>
      </c>
      <c r="D5709" s="99">
        <v>1811.869995</v>
      </c>
      <c r="E5709" s="99">
        <v>1826.1400149999999</v>
      </c>
      <c r="F5709" s="99">
        <v>1826.1400149999999</v>
      </c>
      <c r="G5709" s="99">
        <v>0</v>
      </c>
    </row>
    <row r="5710" spans="1:7" x14ac:dyDescent="0.2">
      <c r="A5710" s="100">
        <v>40409</v>
      </c>
      <c r="B5710" s="99">
        <v>1826.1400149999999</v>
      </c>
      <c r="C5710" s="99">
        <v>1826.1400149999999</v>
      </c>
      <c r="D5710" s="99">
        <v>1786.920044</v>
      </c>
      <c r="E5710" s="99">
        <v>1795.23999</v>
      </c>
      <c r="F5710" s="99">
        <v>1795.23999</v>
      </c>
      <c r="G5710" s="99">
        <v>0</v>
      </c>
    </row>
    <row r="5711" spans="1:7" x14ac:dyDescent="0.2">
      <c r="A5711" s="100">
        <v>40410</v>
      </c>
      <c r="B5711" s="99">
        <v>1795.23999</v>
      </c>
      <c r="C5711" s="99">
        <v>1795.23999</v>
      </c>
      <c r="D5711" s="99">
        <v>1775.670044</v>
      </c>
      <c r="E5711" s="99">
        <v>1788.670044</v>
      </c>
      <c r="F5711" s="99">
        <v>1788.670044</v>
      </c>
      <c r="G5711" s="99">
        <v>0</v>
      </c>
    </row>
    <row r="5712" spans="1:7" x14ac:dyDescent="0.2">
      <c r="A5712" s="100">
        <v>40413</v>
      </c>
      <c r="B5712" s="99">
        <v>1788.9300539999999</v>
      </c>
      <c r="C5712" s="99">
        <v>1805.089966</v>
      </c>
      <c r="D5712" s="99">
        <v>1781.0600589999999</v>
      </c>
      <c r="E5712" s="99">
        <v>1781.469971</v>
      </c>
      <c r="F5712" s="99">
        <v>1781.469971</v>
      </c>
      <c r="G5712" s="99">
        <v>0</v>
      </c>
    </row>
    <row r="5713" spans="1:7" x14ac:dyDescent="0.2">
      <c r="A5713" s="100">
        <v>40414</v>
      </c>
      <c r="B5713" s="99">
        <v>1781.469971</v>
      </c>
      <c r="C5713" s="99">
        <v>1781.469971</v>
      </c>
      <c r="D5713" s="99">
        <v>1746.4499510000001</v>
      </c>
      <c r="E5713" s="99">
        <v>1755.650024</v>
      </c>
      <c r="F5713" s="99">
        <v>1755.650024</v>
      </c>
      <c r="G5713" s="99">
        <v>0</v>
      </c>
    </row>
    <row r="5714" spans="1:7" x14ac:dyDescent="0.2">
      <c r="A5714" s="100">
        <v>40415</v>
      </c>
      <c r="B5714" s="99">
        <v>1754.349976</v>
      </c>
      <c r="C5714" s="99">
        <v>1768.1400149999999</v>
      </c>
      <c r="D5714" s="99">
        <v>1735.5699460000001</v>
      </c>
      <c r="E5714" s="99">
        <v>1761.619995</v>
      </c>
      <c r="F5714" s="99">
        <v>1761.619995</v>
      </c>
      <c r="G5714" s="99">
        <v>0</v>
      </c>
    </row>
    <row r="5715" spans="1:7" x14ac:dyDescent="0.2">
      <c r="A5715" s="100">
        <v>40416</v>
      </c>
      <c r="B5715" s="99">
        <v>1761.619995</v>
      </c>
      <c r="C5715" s="99">
        <v>1771.829956</v>
      </c>
      <c r="D5715" s="99">
        <v>1745.01001</v>
      </c>
      <c r="E5715" s="99">
        <v>1748.1400149999999</v>
      </c>
      <c r="F5715" s="99">
        <v>1748.1400149999999</v>
      </c>
      <c r="G5715" s="99">
        <v>0</v>
      </c>
    </row>
    <row r="5716" spans="1:7" x14ac:dyDescent="0.2">
      <c r="A5716" s="100">
        <v>40417</v>
      </c>
      <c r="B5716" s="99">
        <v>1749.040039</v>
      </c>
      <c r="C5716" s="99">
        <v>1778.1899410000001</v>
      </c>
      <c r="D5716" s="99">
        <v>1736.469971</v>
      </c>
      <c r="E5716" s="99">
        <v>1777.599976</v>
      </c>
      <c r="F5716" s="99">
        <v>1777.599976</v>
      </c>
      <c r="G5716" s="99">
        <v>0</v>
      </c>
    </row>
    <row r="5717" spans="1:7" x14ac:dyDescent="0.2">
      <c r="A5717" s="100">
        <v>40420</v>
      </c>
      <c r="B5717" s="99">
        <v>1777.0200199999999</v>
      </c>
      <c r="C5717" s="99">
        <v>1777.2700199999999</v>
      </c>
      <c r="D5717" s="99">
        <v>1751.2299800000001</v>
      </c>
      <c r="E5717" s="99">
        <v>1751.790039</v>
      </c>
      <c r="F5717" s="99">
        <v>1751.790039</v>
      </c>
      <c r="G5717" s="99">
        <v>0</v>
      </c>
    </row>
    <row r="5718" spans="1:7" x14ac:dyDescent="0.2">
      <c r="A5718" s="100">
        <v>40421</v>
      </c>
      <c r="B5718" s="99">
        <v>1751.5699460000001</v>
      </c>
      <c r="C5718" s="99">
        <v>1762.209961</v>
      </c>
      <c r="D5718" s="99">
        <v>1738.380005</v>
      </c>
      <c r="E5718" s="99">
        <v>1752.5500489999999</v>
      </c>
      <c r="F5718" s="99">
        <v>1752.5500489999999</v>
      </c>
      <c r="G5718" s="99">
        <v>0</v>
      </c>
    </row>
    <row r="5719" spans="1:7" x14ac:dyDescent="0.2">
      <c r="A5719" s="100">
        <v>40422</v>
      </c>
      <c r="B5719" s="99">
        <v>1754.8599850000001</v>
      </c>
      <c r="C5719" s="99">
        <v>1805.9499510000001</v>
      </c>
      <c r="D5719" s="99">
        <v>1754.8599850000001</v>
      </c>
      <c r="E5719" s="99">
        <v>1804.459961</v>
      </c>
      <c r="F5719" s="99">
        <v>1804.459961</v>
      </c>
      <c r="G5719" s="99">
        <v>0</v>
      </c>
    </row>
    <row r="5720" spans="1:7" x14ac:dyDescent="0.2">
      <c r="A5720" s="100">
        <v>40423</v>
      </c>
      <c r="B5720" s="99">
        <v>1804.6400149999999</v>
      </c>
      <c r="C5720" s="99">
        <v>1820.9799800000001</v>
      </c>
      <c r="D5720" s="99">
        <v>1804.6400149999999</v>
      </c>
      <c r="E5720" s="99">
        <v>1820.9799800000001</v>
      </c>
      <c r="F5720" s="99">
        <v>1820.9799800000001</v>
      </c>
      <c r="G5720" s="99">
        <v>0</v>
      </c>
    </row>
    <row r="5721" spans="1:7" x14ac:dyDescent="0.2">
      <c r="A5721" s="100">
        <v>40424</v>
      </c>
      <c r="B5721" s="99">
        <v>1823.0600589999999</v>
      </c>
      <c r="C5721" s="99">
        <v>1845.839966</v>
      </c>
      <c r="D5721" s="99">
        <v>1823.0600589999999</v>
      </c>
      <c r="E5721" s="99">
        <v>1845.099976</v>
      </c>
      <c r="F5721" s="99">
        <v>1845.099976</v>
      </c>
      <c r="G5721" s="99">
        <v>0</v>
      </c>
    </row>
    <row r="5722" spans="1:7" x14ac:dyDescent="0.2">
      <c r="A5722" s="100">
        <v>40428</v>
      </c>
      <c r="B5722" s="99">
        <v>1845</v>
      </c>
      <c r="C5722" s="99">
        <v>1845</v>
      </c>
      <c r="D5722" s="99">
        <v>1822.8199460000001</v>
      </c>
      <c r="E5722" s="99">
        <v>1824.0500489999999</v>
      </c>
      <c r="F5722" s="99">
        <v>1824.0500489999999</v>
      </c>
      <c r="G5722" s="99">
        <v>0</v>
      </c>
    </row>
    <row r="5723" spans="1:7" x14ac:dyDescent="0.2">
      <c r="A5723" s="100">
        <v>40429</v>
      </c>
      <c r="B5723" s="99">
        <v>1824.579956</v>
      </c>
      <c r="C5723" s="99">
        <v>1843.1400149999999</v>
      </c>
      <c r="D5723" s="99">
        <v>1824.579956</v>
      </c>
      <c r="E5723" s="99">
        <v>1836.209961</v>
      </c>
      <c r="F5723" s="99">
        <v>1836.209961</v>
      </c>
      <c r="G5723" s="99">
        <v>0</v>
      </c>
    </row>
    <row r="5724" spans="1:7" x14ac:dyDescent="0.2">
      <c r="A5724" s="100">
        <v>40430</v>
      </c>
      <c r="B5724" s="99">
        <v>1838.089966</v>
      </c>
      <c r="C5724" s="99">
        <v>1855.2700199999999</v>
      </c>
      <c r="D5724" s="99">
        <v>1838.089966</v>
      </c>
      <c r="E5724" s="99">
        <v>1845.089966</v>
      </c>
      <c r="F5724" s="99">
        <v>1845.089966</v>
      </c>
      <c r="G5724" s="99">
        <v>0</v>
      </c>
    </row>
    <row r="5725" spans="1:7" x14ac:dyDescent="0.2">
      <c r="A5725" s="100">
        <v>40431</v>
      </c>
      <c r="B5725" s="99">
        <v>1845.089966</v>
      </c>
      <c r="C5725" s="99">
        <v>1856.23999</v>
      </c>
      <c r="D5725" s="99">
        <v>1844.6999510000001</v>
      </c>
      <c r="E5725" s="99">
        <v>1854.099976</v>
      </c>
      <c r="F5725" s="99">
        <v>1854.099976</v>
      </c>
      <c r="G5725" s="99">
        <v>0</v>
      </c>
    </row>
    <row r="5726" spans="1:7" x14ac:dyDescent="0.2">
      <c r="A5726" s="100">
        <v>40434</v>
      </c>
      <c r="B5726" s="99">
        <v>1854.1899410000001</v>
      </c>
      <c r="C5726" s="99">
        <v>1878.0200199999999</v>
      </c>
      <c r="D5726" s="99">
        <v>1854.1899410000001</v>
      </c>
      <c r="E5726" s="99">
        <v>1875.410034</v>
      </c>
      <c r="F5726" s="99">
        <v>1875.410034</v>
      </c>
      <c r="G5726" s="99">
        <v>0</v>
      </c>
    </row>
    <row r="5727" spans="1:7" x14ac:dyDescent="0.2">
      <c r="A5727" s="100">
        <v>40435</v>
      </c>
      <c r="B5727" s="99">
        <v>1875.280029</v>
      </c>
      <c r="C5727" s="99">
        <v>1884.400024</v>
      </c>
      <c r="D5727" s="99">
        <v>1864.910034</v>
      </c>
      <c r="E5727" s="99">
        <v>1874.0699460000001</v>
      </c>
      <c r="F5727" s="99">
        <v>1874.0699460000001</v>
      </c>
      <c r="G5727" s="99">
        <v>0</v>
      </c>
    </row>
    <row r="5728" spans="1:7" x14ac:dyDescent="0.2">
      <c r="A5728" s="100">
        <v>40436</v>
      </c>
      <c r="B5728" s="99">
        <v>1873.7299800000001</v>
      </c>
      <c r="C5728" s="99">
        <v>1883.030029</v>
      </c>
      <c r="D5728" s="99">
        <v>1863.329956</v>
      </c>
      <c r="E5728" s="99">
        <v>1880.73999</v>
      </c>
      <c r="F5728" s="99">
        <v>1880.73999</v>
      </c>
      <c r="G5728" s="99">
        <v>0</v>
      </c>
    </row>
    <row r="5729" spans="1:7" x14ac:dyDescent="0.2">
      <c r="A5729" s="100">
        <v>40437</v>
      </c>
      <c r="B5729" s="99">
        <v>1880.420044</v>
      </c>
      <c r="C5729" s="99">
        <v>1881.410034</v>
      </c>
      <c r="D5729" s="99">
        <v>1870.420044</v>
      </c>
      <c r="E5729" s="99">
        <v>1880.369995</v>
      </c>
      <c r="F5729" s="99">
        <v>1880.369995</v>
      </c>
      <c r="G5729" s="99">
        <v>0</v>
      </c>
    </row>
    <row r="5730" spans="1:7" x14ac:dyDescent="0.2">
      <c r="A5730" s="100">
        <v>40438</v>
      </c>
      <c r="B5730" s="99">
        <v>1882.7700199999999</v>
      </c>
      <c r="C5730" s="99">
        <v>1891.76001</v>
      </c>
      <c r="D5730" s="99">
        <v>1876.5699460000001</v>
      </c>
      <c r="E5730" s="99">
        <v>1881.9300539999999</v>
      </c>
      <c r="F5730" s="99">
        <v>1881.9300539999999</v>
      </c>
      <c r="G5730" s="99">
        <v>0</v>
      </c>
    </row>
    <row r="5731" spans="1:7" x14ac:dyDescent="0.2">
      <c r="A5731" s="100">
        <v>40441</v>
      </c>
      <c r="B5731" s="99">
        <v>1881.969971</v>
      </c>
      <c r="C5731" s="99">
        <v>1914.0500489999999</v>
      </c>
      <c r="D5731" s="99">
        <v>1881.969971</v>
      </c>
      <c r="E5731" s="99">
        <v>1910.599976</v>
      </c>
      <c r="F5731" s="99">
        <v>1910.599976</v>
      </c>
      <c r="G5731" s="99">
        <v>0</v>
      </c>
    </row>
    <row r="5732" spans="1:7" x14ac:dyDescent="0.2">
      <c r="A5732" s="100">
        <v>40442</v>
      </c>
      <c r="B5732" s="99">
        <v>1910.48999</v>
      </c>
      <c r="C5732" s="99">
        <v>1920.410034</v>
      </c>
      <c r="D5732" s="99">
        <v>1900.3900149999999</v>
      </c>
      <c r="E5732" s="99">
        <v>1905.73999</v>
      </c>
      <c r="F5732" s="99">
        <v>1905.73999</v>
      </c>
      <c r="G5732" s="99">
        <v>0</v>
      </c>
    </row>
    <row r="5733" spans="1:7" x14ac:dyDescent="0.2">
      <c r="A5733" s="100">
        <v>40443</v>
      </c>
      <c r="B5733" s="99">
        <v>1905.23999</v>
      </c>
      <c r="C5733" s="99">
        <v>1913.420044</v>
      </c>
      <c r="D5733" s="99">
        <v>1892.0200199999999</v>
      </c>
      <c r="E5733" s="99">
        <v>1896.7700199999999</v>
      </c>
      <c r="F5733" s="99">
        <v>1896.7700199999999</v>
      </c>
      <c r="G5733" s="99">
        <v>0</v>
      </c>
    </row>
    <row r="5734" spans="1:7" x14ac:dyDescent="0.2">
      <c r="A5734" s="100">
        <v>40444</v>
      </c>
      <c r="B5734" s="99">
        <v>1896.7700199999999</v>
      </c>
      <c r="C5734" s="99">
        <v>1900.7299800000001</v>
      </c>
      <c r="D5734" s="99">
        <v>1877.3599850000001</v>
      </c>
      <c r="E5734" s="99">
        <v>1880.969971</v>
      </c>
      <c r="F5734" s="99">
        <v>1880.969971</v>
      </c>
      <c r="G5734" s="99">
        <v>0</v>
      </c>
    </row>
    <row r="5735" spans="1:7" x14ac:dyDescent="0.2">
      <c r="A5735" s="100">
        <v>40445</v>
      </c>
      <c r="B5735" s="99">
        <v>1881.410034</v>
      </c>
      <c r="C5735" s="99">
        <v>1921.25</v>
      </c>
      <c r="D5735" s="99">
        <v>1881.410034</v>
      </c>
      <c r="E5735" s="99">
        <v>1920.839966</v>
      </c>
      <c r="F5735" s="99">
        <v>1920.839966</v>
      </c>
      <c r="G5735" s="99">
        <v>0</v>
      </c>
    </row>
    <row r="5736" spans="1:7" x14ac:dyDescent="0.2">
      <c r="A5736" s="100">
        <v>40448</v>
      </c>
      <c r="B5736" s="99">
        <v>1920.51001</v>
      </c>
      <c r="C5736" s="99">
        <v>1922.9799800000001</v>
      </c>
      <c r="D5736" s="99">
        <v>1909.589966</v>
      </c>
      <c r="E5736" s="99">
        <v>1909.9799800000001</v>
      </c>
      <c r="F5736" s="99">
        <v>1909.9799800000001</v>
      </c>
      <c r="G5736" s="99">
        <v>0</v>
      </c>
    </row>
    <row r="5737" spans="1:7" x14ac:dyDescent="0.2">
      <c r="A5737" s="100">
        <v>40449</v>
      </c>
      <c r="B5737" s="99">
        <v>1910.1899410000001</v>
      </c>
      <c r="C5737" s="99">
        <v>1923.119995</v>
      </c>
      <c r="D5737" s="99">
        <v>1893.420044</v>
      </c>
      <c r="E5737" s="99">
        <v>1919.589966</v>
      </c>
      <c r="F5737" s="99">
        <v>1919.589966</v>
      </c>
      <c r="G5737" s="99">
        <v>0</v>
      </c>
    </row>
    <row r="5738" spans="1:7" x14ac:dyDescent="0.2">
      <c r="A5738" s="100">
        <v>40450</v>
      </c>
      <c r="B5738" s="99">
        <v>1919.3199460000001</v>
      </c>
      <c r="C5738" s="99">
        <v>1921.1800539999999</v>
      </c>
      <c r="D5738" s="99">
        <v>1907.1800539999999</v>
      </c>
      <c r="E5738" s="99">
        <v>1914.839966</v>
      </c>
      <c r="F5738" s="99">
        <v>1914.839966</v>
      </c>
      <c r="G5738" s="99">
        <v>0</v>
      </c>
    </row>
    <row r="5739" spans="1:7" x14ac:dyDescent="0.2">
      <c r="A5739" s="100">
        <v>40451</v>
      </c>
      <c r="B5739" s="99">
        <v>1915.26001</v>
      </c>
      <c r="C5739" s="99">
        <v>1935.219971</v>
      </c>
      <c r="D5739" s="99">
        <v>1900.869995</v>
      </c>
      <c r="E5739" s="99">
        <v>1908.9499510000001</v>
      </c>
      <c r="F5739" s="99">
        <v>1908.9499510000001</v>
      </c>
      <c r="G5739" s="99">
        <v>0</v>
      </c>
    </row>
    <row r="5740" spans="1:7" x14ac:dyDescent="0.2">
      <c r="A5740" s="100">
        <v>40452</v>
      </c>
      <c r="B5740" s="99">
        <v>1911.099976</v>
      </c>
      <c r="C5740" s="99">
        <v>1924.01001</v>
      </c>
      <c r="D5740" s="99">
        <v>1905.719971</v>
      </c>
      <c r="E5740" s="99">
        <v>1917.420044</v>
      </c>
      <c r="F5740" s="99">
        <v>1917.420044</v>
      </c>
      <c r="G5740" s="99">
        <v>0</v>
      </c>
    </row>
    <row r="5741" spans="1:7" x14ac:dyDescent="0.2">
      <c r="A5741" s="100">
        <v>40455</v>
      </c>
      <c r="B5741" s="99">
        <v>1916.599976</v>
      </c>
      <c r="C5741" s="99">
        <v>1920.3900149999999</v>
      </c>
      <c r="D5741" s="99">
        <v>1893.1899410000001</v>
      </c>
      <c r="E5741" s="99">
        <v>1902.150024</v>
      </c>
      <c r="F5741" s="99">
        <v>1902.150024</v>
      </c>
      <c r="G5741" s="99">
        <v>0</v>
      </c>
    </row>
    <row r="5742" spans="1:7" x14ac:dyDescent="0.2">
      <c r="A5742" s="100">
        <v>40456</v>
      </c>
      <c r="B5742" s="99">
        <v>1902.459961</v>
      </c>
      <c r="C5742" s="99">
        <v>1945.160034</v>
      </c>
      <c r="D5742" s="99">
        <v>1902.459961</v>
      </c>
      <c r="E5742" s="99">
        <v>1941.8199460000001</v>
      </c>
      <c r="F5742" s="99">
        <v>1941.8199460000001</v>
      </c>
      <c r="G5742" s="99">
        <v>0</v>
      </c>
    </row>
    <row r="5743" spans="1:7" x14ac:dyDescent="0.2">
      <c r="A5743" s="100">
        <v>40457</v>
      </c>
      <c r="B5743" s="99">
        <v>1941.3199460000001</v>
      </c>
      <c r="C5743" s="99">
        <v>1944.48999</v>
      </c>
      <c r="D5743" s="99">
        <v>1931.920044</v>
      </c>
      <c r="E5743" s="99">
        <v>1941.5</v>
      </c>
      <c r="F5743" s="99">
        <v>1941.5</v>
      </c>
      <c r="G5743" s="99">
        <v>0</v>
      </c>
    </row>
    <row r="5744" spans="1:7" x14ac:dyDescent="0.2">
      <c r="A5744" s="100">
        <v>40458</v>
      </c>
      <c r="B5744" s="99">
        <v>1941.73999</v>
      </c>
      <c r="C5744" s="99">
        <v>1948</v>
      </c>
      <c r="D5744" s="99">
        <v>1927.170044</v>
      </c>
      <c r="E5744" s="99">
        <v>1938.3100589999999</v>
      </c>
      <c r="F5744" s="99">
        <v>1938.3100589999999</v>
      </c>
      <c r="G5744" s="99">
        <v>0</v>
      </c>
    </row>
    <row r="5745" spans="1:7" x14ac:dyDescent="0.2">
      <c r="A5745" s="100">
        <v>40459</v>
      </c>
      <c r="B5745" s="99">
        <v>1938.0699460000001</v>
      </c>
      <c r="C5745" s="99">
        <v>1954.530029</v>
      </c>
      <c r="D5745" s="99">
        <v>1934.1899410000001</v>
      </c>
      <c r="E5745" s="99">
        <v>1950.1800539999999</v>
      </c>
      <c r="F5745" s="99">
        <v>1950.1800539999999</v>
      </c>
      <c r="G5745" s="99">
        <v>0</v>
      </c>
    </row>
    <row r="5746" spans="1:7" x14ac:dyDescent="0.2">
      <c r="A5746" s="100">
        <v>40462</v>
      </c>
      <c r="B5746" s="99">
        <v>1950.329956</v>
      </c>
      <c r="C5746" s="99">
        <v>1956.1099850000001</v>
      </c>
      <c r="D5746" s="99">
        <v>1944.7700199999999</v>
      </c>
      <c r="E5746" s="99">
        <v>1950.469971</v>
      </c>
      <c r="F5746" s="99">
        <v>1950.469971</v>
      </c>
      <c r="G5746" s="99">
        <v>0</v>
      </c>
    </row>
    <row r="5747" spans="1:7" x14ac:dyDescent="0.2">
      <c r="A5747" s="100">
        <v>40463</v>
      </c>
      <c r="B5747" s="99">
        <v>1950.349976</v>
      </c>
      <c r="C5747" s="99">
        <v>1962.540039</v>
      </c>
      <c r="D5747" s="99">
        <v>1934.6999510000001</v>
      </c>
      <c r="E5747" s="99">
        <v>1957.920044</v>
      </c>
      <c r="F5747" s="99">
        <v>1957.920044</v>
      </c>
      <c r="G5747" s="99">
        <v>0</v>
      </c>
    </row>
    <row r="5748" spans="1:7" x14ac:dyDescent="0.2">
      <c r="A5748" s="100">
        <v>40464</v>
      </c>
      <c r="B5748" s="99">
        <v>1959.459961</v>
      </c>
      <c r="C5748" s="99">
        <v>1982.3199460000001</v>
      </c>
      <c r="D5748" s="99">
        <v>1959.459961</v>
      </c>
      <c r="E5748" s="99">
        <v>1972.079956</v>
      </c>
      <c r="F5748" s="99">
        <v>1972.079956</v>
      </c>
      <c r="G5748" s="99">
        <v>0</v>
      </c>
    </row>
    <row r="5749" spans="1:7" x14ac:dyDescent="0.2">
      <c r="A5749" s="100">
        <v>40465</v>
      </c>
      <c r="B5749" s="99">
        <v>1972.079956</v>
      </c>
      <c r="C5749" s="99">
        <v>1973.400024</v>
      </c>
      <c r="D5749" s="99">
        <v>1952.790039</v>
      </c>
      <c r="E5749" s="99">
        <v>1964.900024</v>
      </c>
      <c r="F5749" s="99">
        <v>1964.900024</v>
      </c>
      <c r="G5749" s="99">
        <v>0</v>
      </c>
    </row>
    <row r="5750" spans="1:7" x14ac:dyDescent="0.2">
      <c r="A5750" s="100">
        <v>40466</v>
      </c>
      <c r="B5750" s="99">
        <v>1969.829956</v>
      </c>
      <c r="C5750" s="99">
        <v>1977.420044</v>
      </c>
      <c r="D5750" s="99">
        <v>1953.790039</v>
      </c>
      <c r="E5750" s="99">
        <v>1968.869995</v>
      </c>
      <c r="F5750" s="99">
        <v>1968.869995</v>
      </c>
      <c r="G5750" s="99">
        <v>0</v>
      </c>
    </row>
    <row r="5751" spans="1:7" x14ac:dyDescent="0.2">
      <c r="A5751" s="100">
        <v>40469</v>
      </c>
      <c r="B5751" s="99">
        <v>1983.170044</v>
      </c>
      <c r="C5751" s="99">
        <v>1983.170044</v>
      </c>
      <c r="D5751" s="99">
        <v>1983.170044</v>
      </c>
      <c r="E5751" s="99">
        <v>1983.170044</v>
      </c>
      <c r="F5751" s="99">
        <v>1983.170044</v>
      </c>
      <c r="G5751" s="99">
        <v>0</v>
      </c>
    </row>
    <row r="5752" spans="1:7" x14ac:dyDescent="0.2">
      <c r="A5752" s="100">
        <v>40470</v>
      </c>
      <c r="B5752" s="99">
        <v>1982.280029</v>
      </c>
      <c r="C5752" s="99">
        <v>1982.280029</v>
      </c>
      <c r="D5752" s="99">
        <v>1941.160034</v>
      </c>
      <c r="E5752" s="99">
        <v>1951.670044</v>
      </c>
      <c r="F5752" s="99">
        <v>1951.670044</v>
      </c>
      <c r="G5752" s="99">
        <v>0</v>
      </c>
    </row>
    <row r="5753" spans="1:7" x14ac:dyDescent="0.2">
      <c r="A5753" s="100">
        <v>40471</v>
      </c>
      <c r="B5753" s="99">
        <v>1951.670044</v>
      </c>
      <c r="C5753" s="99">
        <v>1979.900024</v>
      </c>
      <c r="D5753" s="99">
        <v>1951.670044</v>
      </c>
      <c r="E5753" s="99">
        <v>1972.51001</v>
      </c>
      <c r="F5753" s="99">
        <v>1972.51001</v>
      </c>
      <c r="G5753" s="99">
        <v>0</v>
      </c>
    </row>
    <row r="5754" spans="1:7" x14ac:dyDescent="0.2">
      <c r="A5754" s="100">
        <v>40472</v>
      </c>
      <c r="B5754" s="99">
        <v>1973.880005</v>
      </c>
      <c r="C5754" s="99">
        <v>1991.400024</v>
      </c>
      <c r="D5754" s="99">
        <v>1960.790039</v>
      </c>
      <c r="E5754" s="99">
        <v>1976.119995</v>
      </c>
      <c r="F5754" s="99">
        <v>1976.119995</v>
      </c>
      <c r="G5754" s="99">
        <v>0</v>
      </c>
    </row>
    <row r="5755" spans="1:7" x14ac:dyDescent="0.2">
      <c r="A5755" s="100">
        <v>40473</v>
      </c>
      <c r="B5755" s="99">
        <v>1976.5600589999999</v>
      </c>
      <c r="C5755" s="99">
        <v>1982.1099850000001</v>
      </c>
      <c r="D5755" s="99">
        <v>1974.01001</v>
      </c>
      <c r="E5755" s="99">
        <v>1980.829956</v>
      </c>
      <c r="F5755" s="99">
        <v>1980.829956</v>
      </c>
      <c r="G5755" s="99">
        <v>0</v>
      </c>
    </row>
    <row r="5756" spans="1:7" x14ac:dyDescent="0.2">
      <c r="A5756" s="100">
        <v>40476</v>
      </c>
      <c r="B5756" s="99">
        <v>1980.829956</v>
      </c>
      <c r="C5756" s="99">
        <v>2002.579956</v>
      </c>
      <c r="D5756" s="99">
        <v>1980.829956</v>
      </c>
      <c r="E5756" s="99">
        <v>1985.1099850000001</v>
      </c>
      <c r="F5756" s="99">
        <v>1985.1099850000001</v>
      </c>
      <c r="G5756" s="99">
        <v>0</v>
      </c>
    </row>
    <row r="5757" spans="1:7" x14ac:dyDescent="0.2">
      <c r="A5757" s="100">
        <v>40477</v>
      </c>
      <c r="B5757" s="99">
        <v>1984.76001</v>
      </c>
      <c r="C5757" s="99">
        <v>1987.6099850000001</v>
      </c>
      <c r="D5757" s="99">
        <v>1971.920044</v>
      </c>
      <c r="E5757" s="99">
        <v>1985.130005</v>
      </c>
      <c r="F5757" s="99">
        <v>1985.130005</v>
      </c>
      <c r="G5757" s="99">
        <v>0</v>
      </c>
    </row>
    <row r="5758" spans="1:7" x14ac:dyDescent="0.2">
      <c r="A5758" s="100">
        <v>40478</v>
      </c>
      <c r="B5758" s="99">
        <v>1984.7299800000001</v>
      </c>
      <c r="C5758" s="99">
        <v>1984.7299800000001</v>
      </c>
      <c r="D5758" s="99">
        <v>1962.040039</v>
      </c>
      <c r="E5758" s="99">
        <v>1980.0500489999999</v>
      </c>
      <c r="F5758" s="99">
        <v>1980.0500489999999</v>
      </c>
      <c r="G5758" s="99">
        <v>0</v>
      </c>
    </row>
    <row r="5759" spans="1:7" x14ac:dyDescent="0.2">
      <c r="A5759" s="100">
        <v>40479</v>
      </c>
      <c r="B5759" s="99">
        <v>1980.959961</v>
      </c>
      <c r="C5759" s="99">
        <v>1991.920044</v>
      </c>
      <c r="D5759" s="99">
        <v>1971.2700199999999</v>
      </c>
      <c r="E5759" s="99">
        <v>1982.4499510000001</v>
      </c>
      <c r="F5759" s="99">
        <v>1982.4499510000001</v>
      </c>
      <c r="G5759" s="99">
        <v>0</v>
      </c>
    </row>
    <row r="5760" spans="1:7" x14ac:dyDescent="0.2">
      <c r="A5760" s="100">
        <v>40480</v>
      </c>
      <c r="B5760" s="99">
        <v>1982.920044</v>
      </c>
      <c r="C5760" s="99">
        <v>1985.280029</v>
      </c>
      <c r="D5760" s="99">
        <v>1975.630005</v>
      </c>
      <c r="E5760" s="99">
        <v>1981.589966</v>
      </c>
      <c r="F5760" s="99">
        <v>1981.589966</v>
      </c>
      <c r="G5760" s="99">
        <v>0</v>
      </c>
    </row>
    <row r="5761" spans="1:7" x14ac:dyDescent="0.2">
      <c r="A5761" s="100">
        <v>40483</v>
      </c>
      <c r="B5761" s="99">
        <v>1983.5500489999999</v>
      </c>
      <c r="C5761" s="99">
        <v>2002.719971</v>
      </c>
      <c r="D5761" s="99">
        <v>1971.869995</v>
      </c>
      <c r="E5761" s="99">
        <v>1983.469971</v>
      </c>
      <c r="F5761" s="99">
        <v>1983.469971</v>
      </c>
      <c r="G5761" s="99">
        <v>0</v>
      </c>
    </row>
    <row r="5762" spans="1:7" x14ac:dyDescent="0.2">
      <c r="A5762" s="100">
        <v>40484</v>
      </c>
      <c r="B5762" s="99">
        <v>1983.469971</v>
      </c>
      <c r="C5762" s="99">
        <v>2002.75</v>
      </c>
      <c r="D5762" s="99">
        <v>1983.469971</v>
      </c>
      <c r="E5762" s="99">
        <v>1998.8599850000001</v>
      </c>
      <c r="F5762" s="99">
        <v>1998.8599850000001</v>
      </c>
      <c r="G5762" s="99">
        <v>0</v>
      </c>
    </row>
    <row r="5763" spans="1:7" x14ac:dyDescent="0.2">
      <c r="A5763" s="100">
        <v>40485</v>
      </c>
      <c r="B5763" s="99">
        <v>1999.1800539999999</v>
      </c>
      <c r="C5763" s="99">
        <v>2006.75</v>
      </c>
      <c r="D5763" s="99">
        <v>1982.400024</v>
      </c>
      <c r="E5763" s="99">
        <v>2006.579956</v>
      </c>
      <c r="F5763" s="99">
        <v>2006.579956</v>
      </c>
      <c r="G5763" s="99">
        <v>0</v>
      </c>
    </row>
    <row r="5764" spans="1:7" x14ac:dyDescent="0.2">
      <c r="A5764" s="100">
        <v>40486</v>
      </c>
      <c r="B5764" s="99">
        <v>2009.4300539999999</v>
      </c>
      <c r="C5764" s="99">
        <v>2045.630005</v>
      </c>
      <c r="D5764" s="99">
        <v>2009.4300539999999</v>
      </c>
      <c r="E5764" s="99">
        <v>2045.619995</v>
      </c>
      <c r="F5764" s="99">
        <v>2045.619995</v>
      </c>
      <c r="G5764" s="99">
        <v>0</v>
      </c>
    </row>
    <row r="5765" spans="1:7" x14ac:dyDescent="0.2">
      <c r="A5765" s="100">
        <v>40487</v>
      </c>
      <c r="B5765" s="99">
        <v>2045.76001</v>
      </c>
      <c r="C5765" s="99">
        <v>2055.610107</v>
      </c>
      <c r="D5765" s="99">
        <v>2044.26001</v>
      </c>
      <c r="E5765" s="99">
        <v>2053.7700199999999</v>
      </c>
      <c r="F5765" s="99">
        <v>2053.7700199999999</v>
      </c>
      <c r="G5765" s="99">
        <v>0</v>
      </c>
    </row>
    <row r="5766" spans="1:7" x14ac:dyDescent="0.2">
      <c r="A5766" s="100">
        <v>40490</v>
      </c>
      <c r="B5766" s="99">
        <v>2052.610107</v>
      </c>
      <c r="C5766" s="99">
        <v>2052.610107</v>
      </c>
      <c r="D5766" s="99">
        <v>2039.8599850000001</v>
      </c>
      <c r="E5766" s="99">
        <v>2049.6899410000001</v>
      </c>
      <c r="F5766" s="99">
        <v>2049.6899410000001</v>
      </c>
      <c r="G5766" s="99">
        <v>0</v>
      </c>
    </row>
    <row r="5767" spans="1:7" x14ac:dyDescent="0.2">
      <c r="A5767" s="100">
        <v>40491</v>
      </c>
      <c r="B5767" s="99">
        <v>2049.6899410000001</v>
      </c>
      <c r="C5767" s="99">
        <v>2055.75</v>
      </c>
      <c r="D5767" s="99">
        <v>2025.6999510000001</v>
      </c>
      <c r="E5767" s="99">
        <v>2033.849976</v>
      </c>
      <c r="F5767" s="99">
        <v>2033.849976</v>
      </c>
      <c r="G5767" s="99">
        <v>0</v>
      </c>
    </row>
    <row r="5768" spans="1:7" x14ac:dyDescent="0.2">
      <c r="A5768" s="100">
        <v>40492</v>
      </c>
      <c r="B5768" s="99">
        <v>2033.76001</v>
      </c>
      <c r="C5768" s="99">
        <v>2042.8199460000001</v>
      </c>
      <c r="D5768" s="99">
        <v>2018.380005</v>
      </c>
      <c r="E5768" s="99">
        <v>2043.160034</v>
      </c>
      <c r="F5768" s="99">
        <v>2043.160034</v>
      </c>
      <c r="G5768" s="99">
        <v>0</v>
      </c>
    </row>
    <row r="5769" spans="1:7" x14ac:dyDescent="0.2">
      <c r="A5769" s="100">
        <v>40493</v>
      </c>
      <c r="B5769" s="99">
        <v>2037.5500489999999</v>
      </c>
      <c r="C5769" s="99">
        <v>2037.6899410000001</v>
      </c>
      <c r="D5769" s="99">
        <v>2019.0500489999999</v>
      </c>
      <c r="E5769" s="99">
        <v>2034.4799800000001</v>
      </c>
      <c r="F5769" s="99">
        <v>2034.4799800000001</v>
      </c>
      <c r="G5769" s="99">
        <v>0</v>
      </c>
    </row>
    <row r="5770" spans="1:7" x14ac:dyDescent="0.2">
      <c r="A5770" s="100">
        <v>40494</v>
      </c>
      <c r="B5770" s="99">
        <v>2032.7299800000001</v>
      </c>
      <c r="C5770" s="99">
        <v>2032.7299800000001</v>
      </c>
      <c r="D5770" s="99">
        <v>2001.829956</v>
      </c>
      <c r="E5770" s="99">
        <v>2010.5699460000001</v>
      </c>
      <c r="F5770" s="99">
        <v>2010.5699460000001</v>
      </c>
      <c r="G5770" s="99">
        <v>0</v>
      </c>
    </row>
    <row r="5771" spans="1:7" x14ac:dyDescent="0.2">
      <c r="A5771" s="100">
        <v>40497</v>
      </c>
      <c r="B5771" s="99">
        <v>2011.8100589999999</v>
      </c>
      <c r="C5771" s="99">
        <v>2024.380005</v>
      </c>
      <c r="D5771" s="99">
        <v>2007.1899410000001</v>
      </c>
      <c r="E5771" s="99">
        <v>2008.25</v>
      </c>
      <c r="F5771" s="99">
        <v>2008.25</v>
      </c>
      <c r="G5771" s="99">
        <v>0</v>
      </c>
    </row>
    <row r="5772" spans="1:7" x14ac:dyDescent="0.2">
      <c r="A5772" s="100">
        <v>40498</v>
      </c>
      <c r="B5772" s="99">
        <v>2007.3900149999999</v>
      </c>
      <c r="C5772" s="99">
        <v>2007.3900149999999</v>
      </c>
      <c r="D5772" s="99">
        <v>1966.8199460000001</v>
      </c>
      <c r="E5772" s="99">
        <v>1976.26001</v>
      </c>
      <c r="F5772" s="99">
        <v>1976.26001</v>
      </c>
      <c r="G5772" s="99">
        <v>0</v>
      </c>
    </row>
    <row r="5773" spans="1:7" x14ac:dyDescent="0.2">
      <c r="A5773" s="100">
        <v>40499</v>
      </c>
      <c r="B5773" s="99">
        <v>1976.48999</v>
      </c>
      <c r="C5773" s="99">
        <v>1985.130005</v>
      </c>
      <c r="D5773" s="99">
        <v>1971.920044</v>
      </c>
      <c r="E5773" s="99">
        <v>1977</v>
      </c>
      <c r="F5773" s="99">
        <v>1977</v>
      </c>
      <c r="G5773" s="99">
        <v>0</v>
      </c>
    </row>
    <row r="5774" spans="1:7" x14ac:dyDescent="0.2">
      <c r="A5774" s="100">
        <v>40500</v>
      </c>
      <c r="B5774" s="99">
        <v>1977</v>
      </c>
      <c r="C5774" s="99">
        <v>2013.4399410000001</v>
      </c>
      <c r="D5774" s="99">
        <v>1977</v>
      </c>
      <c r="E5774" s="99">
        <v>2007.380005</v>
      </c>
      <c r="F5774" s="99">
        <v>2007.380005</v>
      </c>
      <c r="G5774" s="99">
        <v>0</v>
      </c>
    </row>
    <row r="5775" spans="1:7" x14ac:dyDescent="0.2">
      <c r="A5775" s="100">
        <v>40501</v>
      </c>
      <c r="B5775" s="99">
        <v>2007.380005</v>
      </c>
      <c r="C5775" s="99">
        <v>2012.780029</v>
      </c>
      <c r="D5775" s="99">
        <v>1995.459961</v>
      </c>
      <c r="E5775" s="99">
        <v>2012.589966</v>
      </c>
      <c r="F5775" s="99">
        <v>2012.589966</v>
      </c>
      <c r="G5775" s="99">
        <v>0</v>
      </c>
    </row>
    <row r="5776" spans="1:7" x14ac:dyDescent="0.2">
      <c r="A5776" s="100">
        <v>40504</v>
      </c>
      <c r="B5776" s="99">
        <v>2010.9300539999999</v>
      </c>
      <c r="C5776" s="99">
        <v>2010.9300539999999</v>
      </c>
      <c r="D5776" s="99">
        <v>1987.719971</v>
      </c>
      <c r="E5776" s="99">
        <v>2009.5200199999999</v>
      </c>
      <c r="F5776" s="99">
        <v>2009.5200199999999</v>
      </c>
      <c r="G5776" s="99">
        <v>0</v>
      </c>
    </row>
    <row r="5777" spans="1:7" x14ac:dyDescent="0.2">
      <c r="A5777" s="100">
        <v>40505</v>
      </c>
      <c r="B5777" s="99">
        <v>2006.0200199999999</v>
      </c>
      <c r="C5777" s="99">
        <v>2006.0200199999999</v>
      </c>
      <c r="D5777" s="99">
        <v>1974.579956</v>
      </c>
      <c r="E5777" s="99">
        <v>1980.8900149999999</v>
      </c>
      <c r="F5777" s="99">
        <v>1980.8900149999999</v>
      </c>
      <c r="G5777" s="99">
        <v>0</v>
      </c>
    </row>
    <row r="5778" spans="1:7" x14ac:dyDescent="0.2">
      <c r="A5778" s="100">
        <v>40506</v>
      </c>
      <c r="B5778" s="99">
        <v>1983.380005</v>
      </c>
      <c r="C5778" s="99">
        <v>2010.9399410000001</v>
      </c>
      <c r="D5778" s="99">
        <v>1983.380005</v>
      </c>
      <c r="E5778" s="99">
        <v>2010.5600589999999</v>
      </c>
      <c r="F5778" s="99">
        <v>2010.5600589999999</v>
      </c>
      <c r="G5778" s="99">
        <v>0</v>
      </c>
    </row>
    <row r="5779" spans="1:7" x14ac:dyDescent="0.2">
      <c r="A5779" s="100">
        <v>40508</v>
      </c>
      <c r="B5779" s="99">
        <v>2010.5600589999999</v>
      </c>
      <c r="C5779" s="99">
        <v>2010.5600589999999</v>
      </c>
      <c r="D5779" s="99">
        <v>1991.4799800000001</v>
      </c>
      <c r="E5779" s="99">
        <v>1996.030029</v>
      </c>
      <c r="F5779" s="99">
        <v>1996.030029</v>
      </c>
      <c r="G5779" s="99">
        <v>0</v>
      </c>
    </row>
    <row r="5780" spans="1:7" x14ac:dyDescent="0.2">
      <c r="A5780" s="100">
        <v>40511</v>
      </c>
      <c r="B5780" s="99">
        <v>1995.790039</v>
      </c>
      <c r="C5780" s="99">
        <v>1997.630005</v>
      </c>
      <c r="D5780" s="99">
        <v>1969.540039</v>
      </c>
      <c r="E5780" s="99">
        <v>1993.829956</v>
      </c>
      <c r="F5780" s="99">
        <v>1993.829956</v>
      </c>
      <c r="G5780" s="99">
        <v>0</v>
      </c>
    </row>
    <row r="5781" spans="1:7" x14ac:dyDescent="0.2">
      <c r="A5781" s="100">
        <v>40512</v>
      </c>
      <c r="B5781" s="99">
        <v>1992.75</v>
      </c>
      <c r="C5781" s="99">
        <v>1993.1800539999999</v>
      </c>
      <c r="D5781" s="99">
        <v>1970.969971</v>
      </c>
      <c r="E5781" s="99">
        <v>1981.839966</v>
      </c>
      <c r="F5781" s="99">
        <v>1981.839966</v>
      </c>
      <c r="G5781" s="99">
        <v>0</v>
      </c>
    </row>
    <row r="5782" spans="1:7" x14ac:dyDescent="0.2">
      <c r="A5782" s="100">
        <v>40513</v>
      </c>
      <c r="B5782" s="99">
        <v>1986.349976</v>
      </c>
      <c r="C5782" s="99">
        <v>2027.3000489999999</v>
      </c>
      <c r="D5782" s="99">
        <v>1986.349976</v>
      </c>
      <c r="E5782" s="99">
        <v>2024.969971</v>
      </c>
      <c r="F5782" s="99">
        <v>2024.969971</v>
      </c>
      <c r="G5782" s="99">
        <v>0</v>
      </c>
    </row>
    <row r="5783" spans="1:7" x14ac:dyDescent="0.2">
      <c r="A5783" s="100">
        <v>40514</v>
      </c>
      <c r="B5783" s="99">
        <v>2025.01001</v>
      </c>
      <c r="C5783" s="99">
        <v>2051.6000979999999</v>
      </c>
      <c r="D5783" s="99">
        <v>2025.01001</v>
      </c>
      <c r="E5783" s="99">
        <v>2050.959961</v>
      </c>
      <c r="F5783" s="99">
        <v>2050.959961</v>
      </c>
      <c r="G5783" s="99">
        <v>0</v>
      </c>
    </row>
    <row r="5784" spans="1:7" x14ac:dyDescent="0.2">
      <c r="A5784" s="100">
        <v>40515</v>
      </c>
      <c r="B5784" s="99">
        <v>2049.679932</v>
      </c>
      <c r="C5784" s="99">
        <v>2057.75</v>
      </c>
      <c r="D5784" s="99">
        <v>2042.8900149999999</v>
      </c>
      <c r="E5784" s="99">
        <v>2056.3999020000001</v>
      </c>
      <c r="F5784" s="99">
        <v>2056.3999020000001</v>
      </c>
      <c r="G5784" s="99">
        <v>0</v>
      </c>
    </row>
    <row r="5785" spans="1:7" x14ac:dyDescent="0.2">
      <c r="A5785" s="100">
        <v>40518</v>
      </c>
      <c r="B5785" s="99">
        <v>2056.1899410000001</v>
      </c>
      <c r="C5785" s="99">
        <v>2058.23999</v>
      </c>
      <c r="D5785" s="99">
        <v>2049.580078</v>
      </c>
      <c r="E5785" s="99">
        <v>2053.8000489999999</v>
      </c>
      <c r="F5785" s="99">
        <v>2053.8000489999999</v>
      </c>
      <c r="G5785" s="99">
        <v>0</v>
      </c>
    </row>
    <row r="5786" spans="1:7" x14ac:dyDescent="0.2">
      <c r="A5786" s="100">
        <v>40519</v>
      </c>
      <c r="B5786" s="99">
        <v>2055.820068</v>
      </c>
      <c r="C5786" s="99">
        <v>2073.8100589999999</v>
      </c>
      <c r="D5786" s="99">
        <v>2054.139893</v>
      </c>
      <c r="E5786" s="99">
        <v>2054.889893</v>
      </c>
      <c r="F5786" s="99">
        <v>2054.889893</v>
      </c>
      <c r="G5786" s="99">
        <v>0</v>
      </c>
    </row>
    <row r="5787" spans="1:7" x14ac:dyDescent="0.2">
      <c r="A5787" s="100">
        <v>40520</v>
      </c>
      <c r="B5787" s="99">
        <v>2056.070068</v>
      </c>
      <c r="C5787" s="99">
        <v>2063.610107</v>
      </c>
      <c r="D5787" s="99">
        <v>2047.7700199999999</v>
      </c>
      <c r="E5787" s="99">
        <v>2063.030029</v>
      </c>
      <c r="F5787" s="99">
        <v>2063.030029</v>
      </c>
      <c r="G5787" s="99">
        <v>0</v>
      </c>
    </row>
    <row r="5788" spans="1:7" x14ac:dyDescent="0.2">
      <c r="A5788" s="100">
        <v>40521</v>
      </c>
      <c r="B5788" s="99">
        <v>2064.4499510000001</v>
      </c>
      <c r="C5788" s="99">
        <v>2073.76001</v>
      </c>
      <c r="D5788" s="99">
        <v>2060.639893</v>
      </c>
      <c r="E5788" s="99">
        <v>2071.1201169999999</v>
      </c>
      <c r="F5788" s="99">
        <v>2071.1201169999999</v>
      </c>
      <c r="G5788" s="99">
        <v>0</v>
      </c>
    </row>
    <row r="5789" spans="1:7" x14ac:dyDescent="0.2">
      <c r="A5789" s="100">
        <v>40522</v>
      </c>
      <c r="B5789" s="99">
        <v>2071.419922</v>
      </c>
      <c r="C5789" s="99">
        <v>2084.530029</v>
      </c>
      <c r="D5789" s="99">
        <v>2070.3701169999999</v>
      </c>
      <c r="E5789" s="99">
        <v>2083.570068</v>
      </c>
      <c r="F5789" s="99">
        <v>2083.570068</v>
      </c>
      <c r="G5789" s="99">
        <v>0</v>
      </c>
    </row>
    <row r="5790" spans="1:7" x14ac:dyDescent="0.2">
      <c r="A5790" s="100">
        <v>40525</v>
      </c>
      <c r="B5790" s="99">
        <v>2084.639893</v>
      </c>
      <c r="C5790" s="99">
        <v>2094.219971</v>
      </c>
      <c r="D5790" s="99">
        <v>2083.469971</v>
      </c>
      <c r="E5790" s="99">
        <v>2084</v>
      </c>
      <c r="F5790" s="99">
        <v>2084</v>
      </c>
      <c r="G5790" s="99">
        <v>0</v>
      </c>
    </row>
    <row r="5791" spans="1:7" x14ac:dyDescent="0.2">
      <c r="A5791" s="100">
        <v>40526</v>
      </c>
      <c r="B5791" s="99">
        <v>2084.040039</v>
      </c>
      <c r="C5791" s="99">
        <v>2094.889893</v>
      </c>
      <c r="D5791" s="99">
        <v>2080.1499020000001</v>
      </c>
      <c r="E5791" s="99">
        <v>2085.929932</v>
      </c>
      <c r="F5791" s="99">
        <v>2085.929932</v>
      </c>
      <c r="G5791" s="99">
        <v>0</v>
      </c>
    </row>
    <row r="5792" spans="1:7" x14ac:dyDescent="0.2">
      <c r="A5792" s="100">
        <v>40527</v>
      </c>
      <c r="B5792" s="99">
        <v>2085.919922</v>
      </c>
      <c r="C5792" s="99">
        <v>2090.4099120000001</v>
      </c>
      <c r="D5792" s="99">
        <v>2073.1201169999999</v>
      </c>
      <c r="E5792" s="99">
        <v>2075.290039</v>
      </c>
      <c r="F5792" s="99">
        <v>2075.290039</v>
      </c>
      <c r="G5792" s="99">
        <v>0</v>
      </c>
    </row>
    <row r="5793" spans="1:7" x14ac:dyDescent="0.2">
      <c r="A5793" s="100">
        <v>40528</v>
      </c>
      <c r="B5793" s="99">
        <v>2076.0600589999999</v>
      </c>
      <c r="C5793" s="99">
        <v>2089.610107</v>
      </c>
      <c r="D5793" s="99">
        <v>2071.080078</v>
      </c>
      <c r="E5793" s="99">
        <v>2088.1899410000001</v>
      </c>
      <c r="F5793" s="99">
        <v>2088.1899410000001</v>
      </c>
      <c r="G5793" s="99">
        <v>0</v>
      </c>
    </row>
    <row r="5794" spans="1:7" x14ac:dyDescent="0.2">
      <c r="A5794" s="100">
        <v>40529</v>
      </c>
      <c r="B5794" s="99">
        <v>2088.169922</v>
      </c>
      <c r="C5794" s="99">
        <v>2093.110107</v>
      </c>
      <c r="D5794" s="99">
        <v>2083.1899410000001</v>
      </c>
      <c r="E5794" s="99">
        <v>2089.9499510000001</v>
      </c>
      <c r="F5794" s="99">
        <v>2089.9499510000001</v>
      </c>
      <c r="G5794" s="99">
        <v>0</v>
      </c>
    </row>
    <row r="5795" spans="1:7" x14ac:dyDescent="0.2">
      <c r="A5795" s="100">
        <v>40532</v>
      </c>
      <c r="B5795" s="99">
        <v>2091.01001</v>
      </c>
      <c r="C5795" s="99">
        <v>2100.51001</v>
      </c>
      <c r="D5795" s="99">
        <v>2085.9099120000001</v>
      </c>
      <c r="E5795" s="99">
        <v>2095.320068</v>
      </c>
      <c r="F5795" s="99">
        <v>2095.320068</v>
      </c>
      <c r="G5795" s="99">
        <v>0</v>
      </c>
    </row>
    <row r="5796" spans="1:7" x14ac:dyDescent="0.2">
      <c r="A5796" s="100">
        <v>40533</v>
      </c>
      <c r="B5796" s="99">
        <v>2096.169922</v>
      </c>
      <c r="C5796" s="99">
        <v>2110.01001</v>
      </c>
      <c r="D5796" s="99">
        <v>2096.169922</v>
      </c>
      <c r="E5796" s="99">
        <v>2108.26001</v>
      </c>
      <c r="F5796" s="99">
        <v>2108.26001</v>
      </c>
      <c r="G5796" s="99">
        <v>0</v>
      </c>
    </row>
    <row r="5797" spans="1:7" x14ac:dyDescent="0.2">
      <c r="A5797" s="100">
        <v>40534</v>
      </c>
      <c r="B5797" s="99">
        <v>2108.3400879999999</v>
      </c>
      <c r="C5797" s="99">
        <v>2116.280029</v>
      </c>
      <c r="D5797" s="99">
        <v>2108.3400879999999</v>
      </c>
      <c r="E5797" s="99">
        <v>2115.6899410000001</v>
      </c>
      <c r="F5797" s="99">
        <v>2115.6899410000001</v>
      </c>
      <c r="G5797" s="99">
        <v>0</v>
      </c>
    </row>
    <row r="5798" spans="1:7" x14ac:dyDescent="0.2">
      <c r="A5798" s="100">
        <v>40535</v>
      </c>
      <c r="B5798" s="99">
        <v>2115.139893</v>
      </c>
      <c r="C5798" s="99">
        <v>2115.429932</v>
      </c>
      <c r="D5798" s="99">
        <v>2107.6298830000001</v>
      </c>
      <c r="E5798" s="99">
        <v>2112.3701169999999</v>
      </c>
      <c r="F5798" s="99">
        <v>2112.3701169999999</v>
      </c>
      <c r="G5798" s="99">
        <v>0</v>
      </c>
    </row>
    <row r="5799" spans="1:7" x14ac:dyDescent="0.2">
      <c r="A5799" s="100">
        <v>40539</v>
      </c>
      <c r="B5799" s="99">
        <v>2112.2299800000001</v>
      </c>
      <c r="C5799" s="99">
        <v>2115.23999</v>
      </c>
      <c r="D5799" s="99">
        <v>2103.4099120000001</v>
      </c>
      <c r="E5799" s="99">
        <v>2113.669922</v>
      </c>
      <c r="F5799" s="99">
        <v>2113.669922</v>
      </c>
      <c r="G5799" s="99">
        <v>0</v>
      </c>
    </row>
    <row r="5800" spans="1:7" x14ac:dyDescent="0.2">
      <c r="A5800" s="100">
        <v>40540</v>
      </c>
      <c r="B5800" s="99">
        <v>2113.6899410000001</v>
      </c>
      <c r="C5800" s="99">
        <v>2117.6499020000001</v>
      </c>
      <c r="D5800" s="99">
        <v>2111.4799800000001</v>
      </c>
      <c r="E5800" s="99">
        <v>2115.320068</v>
      </c>
      <c r="F5800" s="99">
        <v>2115.320068</v>
      </c>
      <c r="G5800" s="99">
        <v>0</v>
      </c>
    </row>
    <row r="5801" spans="1:7" x14ac:dyDescent="0.2">
      <c r="A5801" s="100">
        <v>40541</v>
      </c>
      <c r="B5801" s="99">
        <v>2116.040039</v>
      </c>
      <c r="C5801" s="99">
        <v>2122.1899410000001</v>
      </c>
      <c r="D5801" s="99">
        <v>2116.040039</v>
      </c>
      <c r="E5801" s="99">
        <v>2117.830078</v>
      </c>
      <c r="F5801" s="99">
        <v>2117.830078</v>
      </c>
      <c r="G5801" s="99">
        <v>0</v>
      </c>
    </row>
    <row r="5802" spans="1:7" x14ac:dyDescent="0.2">
      <c r="A5802" s="100">
        <v>40542</v>
      </c>
      <c r="B5802" s="99">
        <v>2117.48999</v>
      </c>
      <c r="C5802" s="99">
        <v>2119.9799800000001</v>
      </c>
      <c r="D5802" s="99">
        <v>2111.98999</v>
      </c>
      <c r="E5802" s="99">
        <v>2114.6999510000001</v>
      </c>
      <c r="F5802" s="99">
        <v>2114.6999510000001</v>
      </c>
      <c r="G5802" s="99">
        <v>0</v>
      </c>
    </row>
    <row r="5803" spans="1:7" x14ac:dyDescent="0.2">
      <c r="A5803" s="100">
        <v>40543</v>
      </c>
      <c r="B5803" s="99">
        <v>2114.139893</v>
      </c>
      <c r="C5803" s="99">
        <v>2117.1499020000001</v>
      </c>
      <c r="D5803" s="99">
        <v>2108.580078</v>
      </c>
      <c r="E5803" s="99">
        <v>2114.290039</v>
      </c>
      <c r="F5803" s="99">
        <v>2114.290039</v>
      </c>
      <c r="G5803" s="99">
        <v>0</v>
      </c>
    </row>
    <row r="5804" spans="1:7" x14ac:dyDescent="0.2">
      <c r="A5804" s="100">
        <v>40546</v>
      </c>
      <c r="B5804" s="99">
        <v>2115.969971</v>
      </c>
      <c r="C5804" s="99">
        <v>2145.4399410000001</v>
      </c>
      <c r="D5804" s="99">
        <v>2115.969971</v>
      </c>
      <c r="E5804" s="99">
        <v>2138.3000489999999</v>
      </c>
      <c r="F5804" s="99">
        <v>2138.3000489999999</v>
      </c>
      <c r="G5804" s="99">
        <v>0</v>
      </c>
    </row>
    <row r="5805" spans="1:7" x14ac:dyDescent="0.2">
      <c r="A5805" s="100">
        <v>40547</v>
      </c>
      <c r="B5805" s="99">
        <v>2139.26001</v>
      </c>
      <c r="C5805" s="99">
        <v>2141.8999020000001</v>
      </c>
      <c r="D5805" s="99">
        <v>2122.8100589999999</v>
      </c>
      <c r="E5805" s="99">
        <v>2135.530029</v>
      </c>
      <c r="F5805" s="99">
        <v>2135.530029</v>
      </c>
      <c r="G5805" s="99">
        <v>0</v>
      </c>
    </row>
    <row r="5806" spans="1:7" x14ac:dyDescent="0.2">
      <c r="A5806" s="100">
        <v>40548</v>
      </c>
      <c r="B5806" s="99">
        <v>2135.2299800000001</v>
      </c>
      <c r="C5806" s="99">
        <v>2148.0200199999999</v>
      </c>
      <c r="D5806" s="99">
        <v>2127.429932</v>
      </c>
      <c r="E5806" s="99">
        <v>2146.5</v>
      </c>
      <c r="F5806" s="99">
        <v>2146.5</v>
      </c>
      <c r="G5806" s="99">
        <v>0</v>
      </c>
    </row>
    <row r="5807" spans="1:7" x14ac:dyDescent="0.2">
      <c r="A5807" s="100">
        <v>40549</v>
      </c>
      <c r="B5807" s="99">
        <v>2146.6999510000001</v>
      </c>
      <c r="C5807" s="99">
        <v>2149.1999510000001</v>
      </c>
      <c r="D5807" s="99">
        <v>2136.1298830000001</v>
      </c>
      <c r="E5807" s="99">
        <v>2142.76001</v>
      </c>
      <c r="F5807" s="99">
        <v>2142.76001</v>
      </c>
      <c r="G5807" s="99">
        <v>0</v>
      </c>
    </row>
    <row r="5808" spans="1:7" x14ac:dyDescent="0.2">
      <c r="A5808" s="100">
        <v>40550</v>
      </c>
      <c r="B5808" s="99">
        <v>2142.8000489999999</v>
      </c>
      <c r="C5808" s="99">
        <v>2148.5</v>
      </c>
      <c r="D5808" s="99">
        <v>2122.1999510000001</v>
      </c>
      <c r="E5808" s="99">
        <v>2138.8100589999999</v>
      </c>
      <c r="F5808" s="99">
        <v>2138.8100589999999</v>
      </c>
      <c r="G5808" s="99">
        <v>0</v>
      </c>
    </row>
    <row r="5809" spans="1:7" x14ac:dyDescent="0.2">
      <c r="A5809" s="100">
        <v>40553</v>
      </c>
      <c r="B5809" s="99">
        <v>2137.9799800000001</v>
      </c>
      <c r="C5809" s="99">
        <v>2138.830078</v>
      </c>
      <c r="D5809" s="99">
        <v>2123.110107</v>
      </c>
      <c r="E5809" s="99">
        <v>2135.860107</v>
      </c>
      <c r="F5809" s="99">
        <v>2135.860107</v>
      </c>
      <c r="G5809" s="99">
        <v>0</v>
      </c>
    </row>
    <row r="5810" spans="1:7" x14ac:dyDescent="0.2">
      <c r="A5810" s="100">
        <v>40554</v>
      </c>
      <c r="B5810" s="99">
        <v>2137.639893</v>
      </c>
      <c r="C5810" s="99">
        <v>2148.429932</v>
      </c>
      <c r="D5810" s="99">
        <v>2135.6999510000001</v>
      </c>
      <c r="E5810" s="99">
        <v>2143.820068</v>
      </c>
      <c r="F5810" s="99">
        <v>2143.820068</v>
      </c>
      <c r="G5810" s="99">
        <v>0</v>
      </c>
    </row>
    <row r="5811" spans="1:7" x14ac:dyDescent="0.2">
      <c r="A5811" s="100">
        <v>40555</v>
      </c>
      <c r="B5811" s="99">
        <v>2145.820068</v>
      </c>
      <c r="C5811" s="99">
        <v>2164.6499020000001</v>
      </c>
      <c r="D5811" s="99">
        <v>2145.820068</v>
      </c>
      <c r="E5811" s="99">
        <v>2163.360107</v>
      </c>
      <c r="F5811" s="99">
        <v>2163.360107</v>
      </c>
      <c r="G5811" s="99">
        <v>0</v>
      </c>
    </row>
    <row r="5812" spans="1:7" x14ac:dyDescent="0.2">
      <c r="A5812" s="100">
        <v>40556</v>
      </c>
      <c r="B5812" s="99">
        <v>2162.8701169999999</v>
      </c>
      <c r="C5812" s="99">
        <v>2164.719971</v>
      </c>
      <c r="D5812" s="99">
        <v>2154.1298830000001</v>
      </c>
      <c r="E5812" s="99">
        <v>2159.6599120000001</v>
      </c>
      <c r="F5812" s="99">
        <v>2159.6599120000001</v>
      </c>
      <c r="G5812" s="99">
        <v>0</v>
      </c>
    </row>
    <row r="5813" spans="1:7" x14ac:dyDescent="0.2">
      <c r="A5813" s="100">
        <v>40557</v>
      </c>
      <c r="B5813" s="99">
        <v>2159.5500489999999</v>
      </c>
      <c r="C5813" s="99">
        <v>2175.679932</v>
      </c>
      <c r="D5813" s="99">
        <v>2155.5500489999999</v>
      </c>
      <c r="E5813" s="99">
        <v>2175.679932</v>
      </c>
      <c r="F5813" s="99">
        <v>2175.679932</v>
      </c>
      <c r="G5813" s="99">
        <v>0</v>
      </c>
    </row>
    <row r="5814" spans="1:7" x14ac:dyDescent="0.2">
      <c r="A5814" s="100">
        <v>40561</v>
      </c>
      <c r="B5814" s="99">
        <v>2175.540039</v>
      </c>
      <c r="C5814" s="99">
        <v>2180.429932</v>
      </c>
      <c r="D5814" s="99">
        <v>2170.4799800000001</v>
      </c>
      <c r="E5814" s="99">
        <v>2178.719971</v>
      </c>
      <c r="F5814" s="99">
        <v>2178.719971</v>
      </c>
      <c r="G5814" s="99">
        <v>0</v>
      </c>
    </row>
    <row r="5815" spans="1:7" x14ac:dyDescent="0.2">
      <c r="A5815" s="100">
        <v>40562</v>
      </c>
      <c r="B5815" s="99">
        <v>2178.530029</v>
      </c>
      <c r="C5815" s="99">
        <v>2178.530029</v>
      </c>
      <c r="D5815" s="99">
        <v>2151.6000979999999</v>
      </c>
      <c r="E5815" s="99">
        <v>2156.969971</v>
      </c>
      <c r="F5815" s="99">
        <v>2156.969971</v>
      </c>
      <c r="G5815" s="99">
        <v>0</v>
      </c>
    </row>
    <row r="5816" spans="1:7" x14ac:dyDescent="0.2">
      <c r="A5816" s="100">
        <v>40563</v>
      </c>
      <c r="B5816" s="99">
        <v>2156.830078</v>
      </c>
      <c r="C5816" s="99">
        <v>2159.4099120000001</v>
      </c>
      <c r="D5816" s="99">
        <v>2139.0500489999999</v>
      </c>
      <c r="E5816" s="99">
        <v>2154.179932</v>
      </c>
      <c r="F5816" s="99">
        <v>2154.179932</v>
      </c>
      <c r="G5816" s="99">
        <v>0</v>
      </c>
    </row>
    <row r="5817" spans="1:7" x14ac:dyDescent="0.2">
      <c r="A5817" s="100">
        <v>40564</v>
      </c>
      <c r="B5817" s="99">
        <v>2154.7299800000001</v>
      </c>
      <c r="C5817" s="99">
        <v>2172.5900879999999</v>
      </c>
      <c r="D5817" s="99">
        <v>2154.7299800000001</v>
      </c>
      <c r="E5817" s="99">
        <v>2159.429932</v>
      </c>
      <c r="F5817" s="99">
        <v>2159.429932</v>
      </c>
      <c r="G5817" s="99">
        <v>0</v>
      </c>
    </row>
    <row r="5818" spans="1:7" x14ac:dyDescent="0.2">
      <c r="A5818" s="100">
        <v>40567</v>
      </c>
      <c r="B5818" s="99">
        <v>2159.669922</v>
      </c>
      <c r="C5818" s="99">
        <v>2173.889893</v>
      </c>
      <c r="D5818" s="99">
        <v>2157.929932</v>
      </c>
      <c r="E5818" s="99">
        <v>2172.030029</v>
      </c>
      <c r="F5818" s="99">
        <v>2172.030029</v>
      </c>
      <c r="G5818" s="99">
        <v>0</v>
      </c>
    </row>
    <row r="5819" spans="1:7" x14ac:dyDescent="0.2">
      <c r="A5819" s="100">
        <v>40568</v>
      </c>
      <c r="B5819" s="99">
        <v>2171.169922</v>
      </c>
      <c r="C5819" s="99">
        <v>2172.669922</v>
      </c>
      <c r="D5819" s="99">
        <v>2155.320068</v>
      </c>
      <c r="E5819" s="99">
        <v>2172.669922</v>
      </c>
      <c r="F5819" s="99">
        <v>2172.669922</v>
      </c>
      <c r="G5819" s="99">
        <v>0</v>
      </c>
    </row>
    <row r="5820" spans="1:7" x14ac:dyDescent="0.2">
      <c r="A5820" s="100">
        <v>40569</v>
      </c>
      <c r="B5820" s="99">
        <v>2172.860107</v>
      </c>
      <c r="C5820" s="99">
        <v>2186.6298830000001</v>
      </c>
      <c r="D5820" s="99">
        <v>2172.860107</v>
      </c>
      <c r="E5820" s="99">
        <v>2181.919922</v>
      </c>
      <c r="F5820" s="99">
        <v>2181.919922</v>
      </c>
      <c r="G5820" s="99">
        <v>0</v>
      </c>
    </row>
    <row r="5821" spans="1:7" x14ac:dyDescent="0.2">
      <c r="A5821" s="100">
        <v>40570</v>
      </c>
      <c r="B5821" s="99">
        <v>2181.959961</v>
      </c>
      <c r="C5821" s="99">
        <v>2189.75</v>
      </c>
      <c r="D5821" s="99">
        <v>2178.169922</v>
      </c>
      <c r="E5821" s="99">
        <v>2186.929932</v>
      </c>
      <c r="F5821" s="99">
        <v>2186.929932</v>
      </c>
      <c r="G5821" s="99">
        <v>0</v>
      </c>
    </row>
    <row r="5822" spans="1:7" x14ac:dyDescent="0.2">
      <c r="A5822" s="100">
        <v>40571</v>
      </c>
      <c r="B5822" s="99">
        <v>2186.929932</v>
      </c>
      <c r="C5822" s="99">
        <v>2192.139893</v>
      </c>
      <c r="D5822" s="99">
        <v>2145.8999020000001</v>
      </c>
      <c r="E5822" s="99">
        <v>2147.9499510000001</v>
      </c>
      <c r="F5822" s="99">
        <v>2147.9499510000001</v>
      </c>
      <c r="G5822" s="99">
        <v>0</v>
      </c>
    </row>
    <row r="5823" spans="1:7" x14ac:dyDescent="0.2">
      <c r="A5823" s="100">
        <v>40574</v>
      </c>
      <c r="B5823" s="99">
        <v>2148.0200199999999</v>
      </c>
      <c r="C5823" s="99">
        <v>2166.1499020000001</v>
      </c>
      <c r="D5823" s="99">
        <v>2148.0200199999999</v>
      </c>
      <c r="E5823" s="99">
        <v>2164.3999020000001</v>
      </c>
      <c r="F5823" s="99">
        <v>2164.3999020000001</v>
      </c>
      <c r="G5823" s="99">
        <v>0</v>
      </c>
    </row>
    <row r="5824" spans="1:7" x14ac:dyDescent="0.2">
      <c r="A5824" s="100">
        <v>40575</v>
      </c>
      <c r="B5824" s="99">
        <v>2165.7700199999999</v>
      </c>
      <c r="C5824" s="99">
        <v>2202.6499020000001</v>
      </c>
      <c r="D5824" s="99">
        <v>2165.7700199999999</v>
      </c>
      <c r="E5824" s="99">
        <v>2200.540039</v>
      </c>
      <c r="F5824" s="99">
        <v>2200.540039</v>
      </c>
      <c r="G5824" s="99">
        <v>0</v>
      </c>
    </row>
    <row r="5825" spans="1:7" x14ac:dyDescent="0.2">
      <c r="A5825" s="100">
        <v>40576</v>
      </c>
      <c r="B5825" s="99">
        <v>2199.790039</v>
      </c>
      <c r="C5825" s="99">
        <v>2200.48999</v>
      </c>
      <c r="D5825" s="99">
        <v>2192.280029</v>
      </c>
      <c r="E5825" s="99">
        <v>2194.9399410000001</v>
      </c>
      <c r="F5825" s="99">
        <v>2194.9399410000001</v>
      </c>
      <c r="G5825" s="99">
        <v>0</v>
      </c>
    </row>
    <row r="5826" spans="1:7" x14ac:dyDescent="0.2">
      <c r="A5826" s="100">
        <v>40577</v>
      </c>
      <c r="B5826" s="99">
        <v>2194.9399410000001</v>
      </c>
      <c r="C5826" s="99">
        <v>2202.6999510000001</v>
      </c>
      <c r="D5826" s="99">
        <v>2179.860107</v>
      </c>
      <c r="E5826" s="99">
        <v>2200.419922</v>
      </c>
      <c r="F5826" s="99">
        <v>2200.419922</v>
      </c>
      <c r="G5826" s="99">
        <v>0</v>
      </c>
    </row>
    <row r="5827" spans="1:7" x14ac:dyDescent="0.2">
      <c r="A5827" s="100">
        <v>40578</v>
      </c>
      <c r="B5827" s="99">
        <v>2200.4099120000001</v>
      </c>
      <c r="C5827" s="99">
        <v>2206.9399410000001</v>
      </c>
      <c r="D5827" s="99">
        <v>2191.25</v>
      </c>
      <c r="E5827" s="99">
        <v>2206.8000489999999</v>
      </c>
      <c r="F5827" s="99">
        <v>2206.8000489999999</v>
      </c>
      <c r="G5827" s="99">
        <v>0</v>
      </c>
    </row>
    <row r="5828" spans="1:7" x14ac:dyDescent="0.2">
      <c r="A5828" s="100">
        <v>40581</v>
      </c>
      <c r="B5828" s="99">
        <v>2206.8000489999999</v>
      </c>
      <c r="C5828" s="99">
        <v>2226.929932</v>
      </c>
      <c r="D5828" s="99">
        <v>2206.8000489999999</v>
      </c>
      <c r="E5828" s="99">
        <v>2220.6000979999999</v>
      </c>
      <c r="F5828" s="99">
        <v>2220.6000979999999</v>
      </c>
      <c r="G5828" s="99">
        <v>0</v>
      </c>
    </row>
    <row r="5829" spans="1:7" x14ac:dyDescent="0.2">
      <c r="A5829" s="100">
        <v>40582</v>
      </c>
      <c r="B5829" s="99">
        <v>2220.48999</v>
      </c>
      <c r="C5829" s="99">
        <v>2230.5900879999999</v>
      </c>
      <c r="D5829" s="99">
        <v>2215.389893</v>
      </c>
      <c r="E5829" s="99">
        <v>2230.5900879999999</v>
      </c>
      <c r="F5829" s="99">
        <v>2230.5900879999999</v>
      </c>
      <c r="G5829" s="99">
        <v>0</v>
      </c>
    </row>
    <row r="5830" spans="1:7" x14ac:dyDescent="0.2">
      <c r="A5830" s="100">
        <v>40583</v>
      </c>
      <c r="B5830" s="99">
        <v>2230.360107</v>
      </c>
      <c r="C5830" s="99">
        <v>2230.48999</v>
      </c>
      <c r="D5830" s="99">
        <v>2214.290039</v>
      </c>
      <c r="E5830" s="99">
        <v>2224.639893</v>
      </c>
      <c r="F5830" s="99">
        <v>2224.639893</v>
      </c>
      <c r="G5830" s="99">
        <v>0</v>
      </c>
    </row>
    <row r="5831" spans="1:7" x14ac:dyDescent="0.2">
      <c r="A5831" s="100">
        <v>40584</v>
      </c>
      <c r="B5831" s="99">
        <v>2224.080078</v>
      </c>
      <c r="C5831" s="99">
        <v>2227.8400879999999</v>
      </c>
      <c r="D5831" s="99">
        <v>2209.209961</v>
      </c>
      <c r="E5831" s="99">
        <v>2226.51001</v>
      </c>
      <c r="F5831" s="99">
        <v>2226.51001</v>
      </c>
      <c r="G5831" s="99">
        <v>0</v>
      </c>
    </row>
    <row r="5832" spans="1:7" x14ac:dyDescent="0.2">
      <c r="A5832" s="100">
        <v>40585</v>
      </c>
      <c r="B5832" s="99">
        <v>2226.51001</v>
      </c>
      <c r="C5832" s="99">
        <v>2241.540039</v>
      </c>
      <c r="D5832" s="99">
        <v>2216.7299800000001</v>
      </c>
      <c r="E5832" s="99">
        <v>2239.080078</v>
      </c>
      <c r="F5832" s="99">
        <v>2239.080078</v>
      </c>
      <c r="G5832" s="99">
        <v>0</v>
      </c>
    </row>
    <row r="5833" spans="1:7" x14ac:dyDescent="0.2">
      <c r="A5833" s="100">
        <v>40588</v>
      </c>
      <c r="B5833" s="99">
        <v>2238.860107</v>
      </c>
      <c r="C5833" s="99">
        <v>2245.7700199999999</v>
      </c>
      <c r="D5833" s="99">
        <v>2235.3400879999999</v>
      </c>
      <c r="E5833" s="99">
        <v>2244.889893</v>
      </c>
      <c r="F5833" s="99">
        <v>2244.889893</v>
      </c>
      <c r="G5833" s="99">
        <v>0</v>
      </c>
    </row>
    <row r="5834" spans="1:7" x14ac:dyDescent="0.2">
      <c r="A5834" s="100">
        <v>40589</v>
      </c>
      <c r="B5834" s="99">
        <v>2244.4099120000001</v>
      </c>
      <c r="C5834" s="99">
        <v>2244.4099120000001</v>
      </c>
      <c r="D5834" s="99">
        <v>2231.7700199999999</v>
      </c>
      <c r="E5834" s="99">
        <v>2237.8999020000001</v>
      </c>
      <c r="F5834" s="99">
        <v>2237.8999020000001</v>
      </c>
      <c r="G5834" s="99">
        <v>0</v>
      </c>
    </row>
    <row r="5835" spans="1:7" x14ac:dyDescent="0.2">
      <c r="A5835" s="100">
        <v>40590</v>
      </c>
      <c r="B5835" s="99">
        <v>2238.3000489999999</v>
      </c>
      <c r="C5835" s="99">
        <v>2254.1599120000001</v>
      </c>
      <c r="D5835" s="99">
        <v>2238.3000489999999</v>
      </c>
      <c r="E5835" s="99">
        <v>2252.3000489999999</v>
      </c>
      <c r="F5835" s="99">
        <v>2252.3000489999999</v>
      </c>
      <c r="G5835" s="99">
        <v>0</v>
      </c>
    </row>
    <row r="5836" spans="1:7" x14ac:dyDescent="0.2">
      <c r="A5836" s="100">
        <v>40591</v>
      </c>
      <c r="B5836" s="99">
        <v>2252.0200199999999</v>
      </c>
      <c r="C5836" s="99">
        <v>2261.0600589999999</v>
      </c>
      <c r="D5836" s="99">
        <v>2243.320068</v>
      </c>
      <c r="E5836" s="99">
        <v>2259.419922</v>
      </c>
      <c r="F5836" s="99">
        <v>2259.419922</v>
      </c>
      <c r="G5836" s="99">
        <v>0</v>
      </c>
    </row>
    <row r="5837" spans="1:7" x14ac:dyDescent="0.2">
      <c r="A5837" s="100">
        <v>40592</v>
      </c>
      <c r="B5837" s="99">
        <v>2259.459961</v>
      </c>
      <c r="C5837" s="99">
        <v>2265.6298830000001</v>
      </c>
      <c r="D5837" s="99">
        <v>2255.4799800000001</v>
      </c>
      <c r="E5837" s="99">
        <v>2263.790039</v>
      </c>
      <c r="F5837" s="99">
        <v>2263.790039</v>
      </c>
      <c r="G5837" s="99">
        <v>0</v>
      </c>
    </row>
    <row r="5838" spans="1:7" x14ac:dyDescent="0.2">
      <c r="A5838" s="100">
        <v>40596</v>
      </c>
      <c r="B5838" s="99">
        <v>2263.790039</v>
      </c>
      <c r="C5838" s="99">
        <v>2263.790039</v>
      </c>
      <c r="D5838" s="99">
        <v>2211.969971</v>
      </c>
      <c r="E5838" s="99">
        <v>2217.3500979999999</v>
      </c>
      <c r="F5838" s="99">
        <v>2217.3500979999999</v>
      </c>
      <c r="G5838" s="99">
        <v>0</v>
      </c>
    </row>
    <row r="5839" spans="1:7" x14ac:dyDescent="0.2">
      <c r="A5839" s="100">
        <v>40597</v>
      </c>
      <c r="B5839" s="99">
        <v>2217.3500979999999</v>
      </c>
      <c r="C5839" s="99">
        <v>2221.4399410000001</v>
      </c>
      <c r="D5839" s="99">
        <v>2191.040039</v>
      </c>
      <c r="E5839" s="99">
        <v>2203.889893</v>
      </c>
      <c r="F5839" s="99">
        <v>2203.889893</v>
      </c>
      <c r="G5839" s="99">
        <v>0</v>
      </c>
    </row>
    <row r="5840" spans="1:7" x14ac:dyDescent="0.2">
      <c r="A5840" s="100">
        <v>40598</v>
      </c>
      <c r="B5840" s="99">
        <v>2203.889893</v>
      </c>
      <c r="C5840" s="99">
        <v>2210.110107</v>
      </c>
      <c r="D5840" s="99">
        <v>2181.820068</v>
      </c>
      <c r="E5840" s="99">
        <v>2202.2299800000001</v>
      </c>
      <c r="F5840" s="99">
        <v>2202.2299800000001</v>
      </c>
      <c r="G5840" s="99">
        <v>0</v>
      </c>
    </row>
    <row r="5841" spans="1:7" x14ac:dyDescent="0.2">
      <c r="A5841" s="100">
        <v>40599</v>
      </c>
      <c r="B5841" s="99">
        <v>2203.6201169999999</v>
      </c>
      <c r="C5841" s="99">
        <v>2226.6899410000001</v>
      </c>
      <c r="D5841" s="99">
        <v>2203.6201169999999</v>
      </c>
      <c r="E5841" s="99">
        <v>2226.0500489999999</v>
      </c>
      <c r="F5841" s="99">
        <v>2226.0500489999999</v>
      </c>
      <c r="G5841" s="99">
        <v>0</v>
      </c>
    </row>
    <row r="5842" spans="1:7" x14ac:dyDescent="0.2">
      <c r="A5842" s="100">
        <v>40602</v>
      </c>
      <c r="B5842" s="99">
        <v>2226.030029</v>
      </c>
      <c r="C5842" s="99">
        <v>2242.360107</v>
      </c>
      <c r="D5842" s="99">
        <v>2226.030029</v>
      </c>
      <c r="E5842" s="99">
        <v>2238.5500489999999</v>
      </c>
      <c r="F5842" s="99">
        <v>2238.5500489999999</v>
      </c>
      <c r="G5842" s="99">
        <v>0</v>
      </c>
    </row>
    <row r="5843" spans="1:7" x14ac:dyDescent="0.2">
      <c r="A5843" s="100">
        <v>40603</v>
      </c>
      <c r="B5843" s="99">
        <v>2239.1201169999999</v>
      </c>
      <c r="C5843" s="99">
        <v>2246.540039</v>
      </c>
      <c r="D5843" s="99">
        <v>2202.929932</v>
      </c>
      <c r="E5843" s="99">
        <v>2203.320068</v>
      </c>
      <c r="F5843" s="99">
        <v>2203.320068</v>
      </c>
      <c r="G5843" s="99">
        <v>0</v>
      </c>
    </row>
    <row r="5844" spans="1:7" x14ac:dyDescent="0.2">
      <c r="A5844" s="100">
        <v>40604</v>
      </c>
      <c r="B5844" s="99">
        <v>2203.219971</v>
      </c>
      <c r="C5844" s="99">
        <v>2216.719971</v>
      </c>
      <c r="D5844" s="99">
        <v>2197.0500489999999</v>
      </c>
      <c r="E5844" s="99">
        <v>2207.23999</v>
      </c>
      <c r="F5844" s="99">
        <v>2207.23999</v>
      </c>
      <c r="G5844" s="99">
        <v>0</v>
      </c>
    </row>
    <row r="5845" spans="1:7" x14ac:dyDescent="0.2">
      <c r="A5845" s="100">
        <v>40605</v>
      </c>
      <c r="B5845" s="99">
        <v>2207.4099120000001</v>
      </c>
      <c r="C5845" s="99">
        <v>2247.5</v>
      </c>
      <c r="D5845" s="99">
        <v>2207.4099120000001</v>
      </c>
      <c r="E5845" s="99">
        <v>2245.330078</v>
      </c>
      <c r="F5845" s="99">
        <v>2245.330078</v>
      </c>
      <c r="G5845" s="99">
        <v>0</v>
      </c>
    </row>
    <row r="5846" spans="1:7" x14ac:dyDescent="0.2">
      <c r="A5846" s="100">
        <v>40606</v>
      </c>
      <c r="B5846" s="99">
        <v>2245.280029</v>
      </c>
      <c r="C5846" s="99">
        <v>2245.6201169999999</v>
      </c>
      <c r="D5846" s="99">
        <v>2214.330078</v>
      </c>
      <c r="E5846" s="99">
        <v>2228.780029</v>
      </c>
      <c r="F5846" s="99">
        <v>2228.780029</v>
      </c>
      <c r="G5846" s="99">
        <v>0</v>
      </c>
    </row>
    <row r="5847" spans="1:7" x14ac:dyDescent="0.2">
      <c r="A5847" s="100">
        <v>40609</v>
      </c>
      <c r="B5847" s="99">
        <v>2229.98999</v>
      </c>
      <c r="C5847" s="99">
        <v>2239.76001</v>
      </c>
      <c r="D5847" s="99">
        <v>2199.8400879999999</v>
      </c>
      <c r="E5847" s="99">
        <v>2210.26001</v>
      </c>
      <c r="F5847" s="99">
        <v>2210.26001</v>
      </c>
      <c r="G5847" s="99">
        <v>0</v>
      </c>
    </row>
    <row r="5848" spans="1:7" x14ac:dyDescent="0.2">
      <c r="A5848" s="100">
        <v>40610</v>
      </c>
      <c r="B5848" s="99">
        <v>2210.040039</v>
      </c>
      <c r="C5848" s="99">
        <v>2236.580078</v>
      </c>
      <c r="D5848" s="99">
        <v>2204.830078</v>
      </c>
      <c r="E5848" s="99">
        <v>2230.3999020000001</v>
      </c>
      <c r="F5848" s="99">
        <v>2230.3999020000001</v>
      </c>
      <c r="G5848" s="99">
        <v>0</v>
      </c>
    </row>
    <row r="5849" spans="1:7" x14ac:dyDescent="0.2">
      <c r="A5849" s="100">
        <v>40611</v>
      </c>
      <c r="B5849" s="99">
        <v>2230.3500979999999</v>
      </c>
      <c r="C5849" s="99">
        <v>2232.6599120000001</v>
      </c>
      <c r="D5849" s="99">
        <v>2214.169922</v>
      </c>
      <c r="E5849" s="99">
        <v>2227.6999510000001</v>
      </c>
      <c r="F5849" s="99">
        <v>2227.6999510000001</v>
      </c>
      <c r="G5849" s="99">
        <v>0</v>
      </c>
    </row>
    <row r="5850" spans="1:7" x14ac:dyDescent="0.2">
      <c r="A5850" s="100">
        <v>40612</v>
      </c>
      <c r="B5850" s="99">
        <v>2226.0500489999999</v>
      </c>
      <c r="C5850" s="99">
        <v>2226.0500489999999</v>
      </c>
      <c r="D5850" s="99">
        <v>2184.219971</v>
      </c>
      <c r="E5850" s="99">
        <v>2185.6499020000001</v>
      </c>
      <c r="F5850" s="99">
        <v>2185.6499020000001</v>
      </c>
      <c r="G5850" s="99">
        <v>0</v>
      </c>
    </row>
    <row r="5851" spans="1:7" x14ac:dyDescent="0.2">
      <c r="A5851" s="100">
        <v>40613</v>
      </c>
      <c r="B5851" s="99">
        <v>2184.8701169999999</v>
      </c>
      <c r="C5851" s="99">
        <v>2208.01001</v>
      </c>
      <c r="D5851" s="99">
        <v>2180.5</v>
      </c>
      <c r="E5851" s="99">
        <v>2201.8100589999999</v>
      </c>
      <c r="F5851" s="99">
        <v>2201.8100589999999</v>
      </c>
      <c r="G5851" s="99">
        <v>0</v>
      </c>
    </row>
    <row r="5852" spans="1:7" x14ac:dyDescent="0.2">
      <c r="A5852" s="100">
        <v>40616</v>
      </c>
      <c r="B5852" s="99">
        <v>2200.3701169999999</v>
      </c>
      <c r="C5852" s="99">
        <v>2200.3701169999999</v>
      </c>
      <c r="D5852" s="99">
        <v>2171.610107</v>
      </c>
      <c r="E5852" s="99">
        <v>2188.5600589999999</v>
      </c>
      <c r="F5852" s="99">
        <v>2188.5600589999999</v>
      </c>
      <c r="G5852" s="99">
        <v>0</v>
      </c>
    </row>
    <row r="5853" spans="1:7" x14ac:dyDescent="0.2">
      <c r="A5853" s="100">
        <v>40617</v>
      </c>
      <c r="B5853" s="99">
        <v>2188.5600589999999</v>
      </c>
      <c r="C5853" s="99">
        <v>2188.5600589999999</v>
      </c>
      <c r="D5853" s="99">
        <v>2129.1201169999999</v>
      </c>
      <c r="E5853" s="99">
        <v>2164.0600589999999</v>
      </c>
      <c r="F5853" s="99">
        <v>2164.0600589999999</v>
      </c>
      <c r="G5853" s="99">
        <v>0</v>
      </c>
    </row>
    <row r="5854" spans="1:7" x14ac:dyDescent="0.2">
      <c r="A5854" s="100">
        <v>40618</v>
      </c>
      <c r="B5854" s="99">
        <v>2121.9399410000001</v>
      </c>
      <c r="C5854" s="99">
        <v>2121.9399410000001</v>
      </c>
      <c r="D5854" s="99">
        <v>2121.9399410000001</v>
      </c>
      <c r="E5854" s="99">
        <v>2121.9399410000001</v>
      </c>
      <c r="F5854" s="99">
        <v>2121.9399410000001</v>
      </c>
      <c r="G5854" s="99">
        <v>0</v>
      </c>
    </row>
    <row r="5855" spans="1:7" x14ac:dyDescent="0.2">
      <c r="A5855" s="100">
        <v>40619</v>
      </c>
      <c r="B5855" s="99">
        <v>2122.01001</v>
      </c>
      <c r="C5855" s="99">
        <v>2159.080078</v>
      </c>
      <c r="D5855" s="99">
        <v>2122.01001</v>
      </c>
      <c r="E5855" s="99">
        <v>2150.429932</v>
      </c>
      <c r="F5855" s="99">
        <v>2150.429932</v>
      </c>
      <c r="G5855" s="99">
        <v>0</v>
      </c>
    </row>
    <row r="5856" spans="1:7" x14ac:dyDescent="0.2">
      <c r="A5856" s="100">
        <v>40620</v>
      </c>
      <c r="B5856" s="99">
        <v>2150.8500979999999</v>
      </c>
      <c r="C5856" s="99">
        <v>2175.969971</v>
      </c>
      <c r="D5856" s="99">
        <v>2150.8500979999999</v>
      </c>
      <c r="E5856" s="99">
        <v>2159.6899410000001</v>
      </c>
      <c r="F5856" s="99">
        <v>2159.6899410000001</v>
      </c>
      <c r="G5856" s="99">
        <v>0</v>
      </c>
    </row>
    <row r="5857" spans="1:7" x14ac:dyDescent="0.2">
      <c r="A5857" s="100">
        <v>40623</v>
      </c>
      <c r="B5857" s="99">
        <v>2162.780029</v>
      </c>
      <c r="C5857" s="99">
        <v>2195.790039</v>
      </c>
      <c r="D5857" s="99">
        <v>2162.780029</v>
      </c>
      <c r="E5857" s="99">
        <v>2192.0900879999999</v>
      </c>
      <c r="F5857" s="99">
        <v>2192.0900879999999</v>
      </c>
      <c r="G5857" s="99">
        <v>0</v>
      </c>
    </row>
    <row r="5858" spans="1:7" x14ac:dyDescent="0.2">
      <c r="A5858" s="100">
        <v>40624</v>
      </c>
      <c r="B5858" s="99">
        <v>2184.570068</v>
      </c>
      <c r="C5858" s="99">
        <v>2184.570068</v>
      </c>
      <c r="D5858" s="99">
        <v>2184.570068</v>
      </c>
      <c r="E5858" s="99">
        <v>2184.570068</v>
      </c>
      <c r="F5858" s="99">
        <v>2184.570068</v>
      </c>
      <c r="G5858" s="99">
        <v>0</v>
      </c>
    </row>
    <row r="5859" spans="1:7" x14ac:dyDescent="0.2">
      <c r="A5859" s="100">
        <v>40625</v>
      </c>
      <c r="B5859" s="99">
        <v>2184.570068</v>
      </c>
      <c r="C5859" s="99">
        <v>2195.929932</v>
      </c>
      <c r="D5859" s="99">
        <v>2168.2299800000001</v>
      </c>
      <c r="E5859" s="99">
        <v>2190.959961</v>
      </c>
      <c r="F5859" s="99">
        <v>2190.959961</v>
      </c>
      <c r="G5859" s="99">
        <v>0</v>
      </c>
    </row>
    <row r="5860" spans="1:7" x14ac:dyDescent="0.2">
      <c r="A5860" s="100">
        <v>40626</v>
      </c>
      <c r="B5860" s="99">
        <v>2211.419922</v>
      </c>
      <c r="C5860" s="99">
        <v>2211.419922</v>
      </c>
      <c r="D5860" s="99">
        <v>2211.419922</v>
      </c>
      <c r="E5860" s="99">
        <v>2211.419922</v>
      </c>
      <c r="F5860" s="99">
        <v>2211.419922</v>
      </c>
      <c r="G5860" s="99">
        <v>0</v>
      </c>
    </row>
    <row r="5861" spans="1:7" x14ac:dyDescent="0.2">
      <c r="A5861" s="100">
        <v>40627</v>
      </c>
      <c r="B5861" s="99">
        <v>2211.429932</v>
      </c>
      <c r="C5861" s="99">
        <v>2227.48999</v>
      </c>
      <c r="D5861" s="99">
        <v>2211.429932</v>
      </c>
      <c r="E5861" s="99">
        <v>2218.419922</v>
      </c>
      <c r="F5861" s="99">
        <v>2218.419922</v>
      </c>
      <c r="G5861" s="99">
        <v>0</v>
      </c>
    </row>
    <row r="5862" spans="1:7" x14ac:dyDescent="0.2">
      <c r="A5862" s="100">
        <v>40630</v>
      </c>
      <c r="B5862" s="99">
        <v>2218.610107</v>
      </c>
      <c r="C5862" s="99">
        <v>2228.3999020000001</v>
      </c>
      <c r="D5862" s="99">
        <v>2212.320068</v>
      </c>
      <c r="E5862" s="99">
        <v>2212.320068</v>
      </c>
      <c r="F5862" s="99">
        <v>2212.320068</v>
      </c>
      <c r="G5862" s="99">
        <v>0</v>
      </c>
    </row>
    <row r="5863" spans="1:7" x14ac:dyDescent="0.2">
      <c r="A5863" s="100">
        <v>40631</v>
      </c>
      <c r="B5863" s="99">
        <v>2212.4099120000001</v>
      </c>
      <c r="C5863" s="99">
        <v>2228.4099120000001</v>
      </c>
      <c r="D5863" s="99">
        <v>2203.9099120000001</v>
      </c>
      <c r="E5863" s="99">
        <v>2228.4099120000001</v>
      </c>
      <c r="F5863" s="99">
        <v>2228.4099120000001</v>
      </c>
      <c r="G5863" s="99">
        <v>0</v>
      </c>
    </row>
    <row r="5864" spans="1:7" x14ac:dyDescent="0.2">
      <c r="A5864" s="100">
        <v>40632</v>
      </c>
      <c r="B5864" s="99">
        <v>2228.8798830000001</v>
      </c>
      <c r="C5864" s="99">
        <v>2249.169922</v>
      </c>
      <c r="D5864" s="99">
        <v>2228.8798830000001</v>
      </c>
      <c r="E5864" s="99">
        <v>2243.5500489999999</v>
      </c>
      <c r="F5864" s="99">
        <v>2243.5500489999999</v>
      </c>
      <c r="G5864" s="99">
        <v>0</v>
      </c>
    </row>
    <row r="5865" spans="1:7" x14ac:dyDescent="0.2">
      <c r="A5865" s="100">
        <v>40633</v>
      </c>
      <c r="B5865" s="99">
        <v>2243.3999020000001</v>
      </c>
      <c r="C5865" s="99">
        <v>2246.1298830000001</v>
      </c>
      <c r="D5865" s="99">
        <v>2238.110107</v>
      </c>
      <c r="E5865" s="99">
        <v>2239.4399410000001</v>
      </c>
      <c r="F5865" s="99">
        <v>2239.4399410000001</v>
      </c>
      <c r="G5865" s="99">
        <v>0</v>
      </c>
    </row>
    <row r="5866" spans="1:7" x14ac:dyDescent="0.2">
      <c r="A5866" s="100">
        <v>40634</v>
      </c>
      <c r="B5866" s="99">
        <v>2239.4499510000001</v>
      </c>
      <c r="C5866" s="99">
        <v>2259.7299800000001</v>
      </c>
      <c r="D5866" s="99">
        <v>2239.4499510000001</v>
      </c>
      <c r="E5866" s="99">
        <v>2250.580078</v>
      </c>
      <c r="F5866" s="99">
        <v>2250.580078</v>
      </c>
      <c r="G5866" s="99">
        <v>0</v>
      </c>
    </row>
    <row r="5867" spans="1:7" x14ac:dyDescent="0.2">
      <c r="A5867" s="100">
        <v>40637</v>
      </c>
      <c r="B5867" s="99">
        <v>2250.8100589999999</v>
      </c>
      <c r="C5867" s="99">
        <v>2257.8100589999999</v>
      </c>
      <c r="D5867" s="99">
        <v>2244.9499510000001</v>
      </c>
      <c r="E5867" s="99">
        <v>2251.639893</v>
      </c>
      <c r="F5867" s="99">
        <v>2251.639893</v>
      </c>
      <c r="G5867" s="99">
        <v>0</v>
      </c>
    </row>
    <row r="5868" spans="1:7" x14ac:dyDescent="0.2">
      <c r="A5868" s="100">
        <v>40638</v>
      </c>
      <c r="B5868" s="99">
        <v>2251.639893</v>
      </c>
      <c r="C5868" s="99">
        <v>2260.639893</v>
      </c>
      <c r="D5868" s="99">
        <v>2246.8500979999999</v>
      </c>
      <c r="E5868" s="99">
        <v>2251.26001</v>
      </c>
      <c r="F5868" s="99">
        <v>2251.26001</v>
      </c>
      <c r="G5868" s="99">
        <v>0</v>
      </c>
    </row>
    <row r="5869" spans="1:7" x14ac:dyDescent="0.2">
      <c r="A5869" s="100">
        <v>40639</v>
      </c>
      <c r="B5869" s="99">
        <v>2251.8100589999999</v>
      </c>
      <c r="C5869" s="99">
        <v>2262.6298830000001</v>
      </c>
      <c r="D5869" s="99">
        <v>2248.8500979999999</v>
      </c>
      <c r="E5869" s="99">
        <v>2257.110107</v>
      </c>
      <c r="F5869" s="99">
        <v>2257.110107</v>
      </c>
      <c r="G5869" s="99">
        <v>0</v>
      </c>
    </row>
    <row r="5870" spans="1:7" x14ac:dyDescent="0.2">
      <c r="A5870" s="100">
        <v>40640</v>
      </c>
      <c r="B5870" s="99">
        <v>2257.1000979999999</v>
      </c>
      <c r="C5870" s="99">
        <v>2262.580078</v>
      </c>
      <c r="D5870" s="99">
        <v>2242.280029</v>
      </c>
      <c r="E5870" s="99">
        <v>2253.76001</v>
      </c>
      <c r="F5870" s="99">
        <v>2253.76001</v>
      </c>
      <c r="G5870" s="99">
        <v>0</v>
      </c>
    </row>
    <row r="5871" spans="1:7" x14ac:dyDescent="0.2">
      <c r="A5871" s="100">
        <v>40641</v>
      </c>
      <c r="B5871" s="99">
        <v>2254.0500489999999</v>
      </c>
      <c r="C5871" s="99">
        <v>2263.8000489999999</v>
      </c>
      <c r="D5871" s="99">
        <v>2235.9099120000001</v>
      </c>
      <c r="E5871" s="99">
        <v>2244.73999</v>
      </c>
      <c r="F5871" s="99">
        <v>2244.73999</v>
      </c>
      <c r="G5871" s="99">
        <v>0</v>
      </c>
    </row>
    <row r="5872" spans="1:7" x14ac:dyDescent="0.2">
      <c r="A5872" s="100">
        <v>40644</v>
      </c>
      <c r="B5872" s="99">
        <v>2244.76001</v>
      </c>
      <c r="C5872" s="99">
        <v>2254.25</v>
      </c>
      <c r="D5872" s="99">
        <v>2232.679932</v>
      </c>
      <c r="E5872" s="99">
        <v>2238.51001</v>
      </c>
      <c r="F5872" s="99">
        <v>2238.51001</v>
      </c>
      <c r="G5872" s="99">
        <v>0</v>
      </c>
    </row>
    <row r="5873" spans="1:7" x14ac:dyDescent="0.2">
      <c r="A5873" s="100">
        <v>40645</v>
      </c>
      <c r="B5873" s="99">
        <v>2221.1201169999999</v>
      </c>
      <c r="C5873" s="99">
        <v>2221.1201169999999</v>
      </c>
      <c r="D5873" s="99">
        <v>2221.1201169999999</v>
      </c>
      <c r="E5873" s="99">
        <v>2221.1201169999999</v>
      </c>
      <c r="F5873" s="99">
        <v>2221.1201169999999</v>
      </c>
      <c r="G5873" s="99">
        <v>0</v>
      </c>
    </row>
    <row r="5874" spans="1:7" x14ac:dyDescent="0.2">
      <c r="A5874" s="100">
        <v>40646</v>
      </c>
      <c r="B5874" s="99">
        <v>2221.1201169999999</v>
      </c>
      <c r="C5874" s="99">
        <v>2233.2700199999999</v>
      </c>
      <c r="D5874" s="99">
        <v>2212.7299800000001</v>
      </c>
      <c r="E5874" s="99">
        <v>2221.7700199999999</v>
      </c>
      <c r="F5874" s="99">
        <v>2221.7700199999999</v>
      </c>
      <c r="G5874" s="99">
        <v>0</v>
      </c>
    </row>
    <row r="5875" spans="1:7" x14ac:dyDescent="0.2">
      <c r="A5875" s="100">
        <v>40647</v>
      </c>
      <c r="B5875" s="99">
        <v>2221.51001</v>
      </c>
      <c r="C5875" s="99">
        <v>2225.780029</v>
      </c>
      <c r="D5875" s="99">
        <v>2201.639893</v>
      </c>
      <c r="E5875" s="99">
        <v>2221.98999</v>
      </c>
      <c r="F5875" s="99">
        <v>2221.98999</v>
      </c>
      <c r="G5875" s="99">
        <v>0</v>
      </c>
    </row>
    <row r="5876" spans="1:7" x14ac:dyDescent="0.2">
      <c r="A5876" s="100">
        <v>40648</v>
      </c>
      <c r="B5876" s="99">
        <v>2222.320068</v>
      </c>
      <c r="C5876" s="99">
        <v>2236.1499020000001</v>
      </c>
      <c r="D5876" s="99">
        <v>2220.570068</v>
      </c>
      <c r="E5876" s="99">
        <v>2230.6999510000001</v>
      </c>
      <c r="F5876" s="99">
        <v>2230.6999510000001</v>
      </c>
      <c r="G5876" s="99">
        <v>0</v>
      </c>
    </row>
    <row r="5877" spans="1:7" x14ac:dyDescent="0.2">
      <c r="A5877" s="100">
        <v>40651</v>
      </c>
      <c r="B5877" s="99">
        <v>2229.9799800000001</v>
      </c>
      <c r="C5877" s="99">
        <v>2229.9799800000001</v>
      </c>
      <c r="D5877" s="99">
        <v>2188.469971</v>
      </c>
      <c r="E5877" s="99">
        <v>2206.1499020000001</v>
      </c>
      <c r="F5877" s="99">
        <v>2206.1499020000001</v>
      </c>
      <c r="G5877" s="99">
        <v>0</v>
      </c>
    </row>
    <row r="5878" spans="1:7" x14ac:dyDescent="0.2">
      <c r="A5878" s="100">
        <v>40652</v>
      </c>
      <c r="B5878" s="99">
        <v>2206.23999</v>
      </c>
      <c r="C5878" s="99">
        <v>2218.8999020000001</v>
      </c>
      <c r="D5878" s="99">
        <v>2204.179932</v>
      </c>
      <c r="E5878" s="99">
        <v>2218.860107</v>
      </c>
      <c r="F5878" s="99">
        <v>2218.860107</v>
      </c>
      <c r="G5878" s="99">
        <v>0</v>
      </c>
    </row>
    <row r="5879" spans="1:7" x14ac:dyDescent="0.2">
      <c r="A5879" s="100">
        <v>40653</v>
      </c>
      <c r="B5879" s="99">
        <v>2219.040039</v>
      </c>
      <c r="C5879" s="99">
        <v>2252.639893</v>
      </c>
      <c r="D5879" s="99">
        <v>2219.040039</v>
      </c>
      <c r="E5879" s="99">
        <v>2248.8999020000001</v>
      </c>
      <c r="F5879" s="99">
        <v>2248.8999020000001</v>
      </c>
      <c r="G5879" s="99">
        <v>0</v>
      </c>
    </row>
    <row r="5880" spans="1:7" x14ac:dyDescent="0.2">
      <c r="A5880" s="100">
        <v>40654</v>
      </c>
      <c r="B5880" s="99">
        <v>2249.25</v>
      </c>
      <c r="C5880" s="99">
        <v>2260.929932</v>
      </c>
      <c r="D5880" s="99">
        <v>2249.25</v>
      </c>
      <c r="E5880" s="99">
        <v>2260.8400879999999</v>
      </c>
      <c r="F5880" s="99">
        <v>2260.8400879999999</v>
      </c>
      <c r="G5880" s="99">
        <v>0</v>
      </c>
    </row>
    <row r="5881" spans="1:7" x14ac:dyDescent="0.2">
      <c r="A5881" s="100">
        <v>40658</v>
      </c>
      <c r="B5881" s="99">
        <v>2260.830078</v>
      </c>
      <c r="C5881" s="99">
        <v>2261.179932</v>
      </c>
      <c r="D5881" s="99">
        <v>2250.8400879999999</v>
      </c>
      <c r="E5881" s="99">
        <v>2257.23999</v>
      </c>
      <c r="F5881" s="99">
        <v>2257.23999</v>
      </c>
      <c r="G5881" s="99">
        <v>0</v>
      </c>
    </row>
    <row r="5882" spans="1:7" x14ac:dyDescent="0.2">
      <c r="A5882" s="100">
        <v>40659</v>
      </c>
      <c r="B5882" s="99">
        <v>2257.4799800000001</v>
      </c>
      <c r="C5882" s="99">
        <v>2281.5600589999999</v>
      </c>
      <c r="D5882" s="99">
        <v>2257.4799800000001</v>
      </c>
      <c r="E5882" s="99">
        <v>2277.51001</v>
      </c>
      <c r="F5882" s="99">
        <v>2277.51001</v>
      </c>
      <c r="G5882" s="99">
        <v>0</v>
      </c>
    </row>
    <row r="5883" spans="1:7" x14ac:dyDescent="0.2">
      <c r="A5883" s="100">
        <v>40660</v>
      </c>
      <c r="B5883" s="99">
        <v>2277.830078</v>
      </c>
      <c r="C5883" s="99">
        <v>2295.1000979999999</v>
      </c>
      <c r="D5883" s="99">
        <v>2272.469971</v>
      </c>
      <c r="E5883" s="99">
        <v>2292.1298830000001</v>
      </c>
      <c r="F5883" s="99">
        <v>2292.1298830000001</v>
      </c>
      <c r="G5883" s="99">
        <v>0</v>
      </c>
    </row>
    <row r="5884" spans="1:7" x14ac:dyDescent="0.2">
      <c r="A5884" s="100">
        <v>40661</v>
      </c>
      <c r="B5884" s="99">
        <v>2292.030029</v>
      </c>
      <c r="C5884" s="99">
        <v>2302.3100589999999</v>
      </c>
      <c r="D5884" s="99">
        <v>2288.5900879999999</v>
      </c>
      <c r="E5884" s="99">
        <v>2300.459961</v>
      </c>
      <c r="F5884" s="99">
        <v>2300.459961</v>
      </c>
      <c r="G5884" s="99">
        <v>0</v>
      </c>
    </row>
    <row r="5885" spans="1:7" x14ac:dyDescent="0.2">
      <c r="A5885" s="100">
        <v>40662</v>
      </c>
      <c r="B5885" s="99">
        <v>2300.419922</v>
      </c>
      <c r="C5885" s="99">
        <v>2307.320068</v>
      </c>
      <c r="D5885" s="99">
        <v>2297.429932</v>
      </c>
      <c r="E5885" s="99">
        <v>2305.76001</v>
      </c>
      <c r="F5885" s="99">
        <v>2305.76001</v>
      </c>
      <c r="G5885" s="99">
        <v>0</v>
      </c>
    </row>
    <row r="5886" spans="1:7" x14ac:dyDescent="0.2">
      <c r="A5886" s="100">
        <v>40665</v>
      </c>
      <c r="B5886" s="99">
        <v>2305.76001</v>
      </c>
      <c r="C5886" s="99">
        <v>2317.5500489999999</v>
      </c>
      <c r="D5886" s="99">
        <v>2297.23999</v>
      </c>
      <c r="E5886" s="99">
        <v>2301.719971</v>
      </c>
      <c r="F5886" s="99">
        <v>2301.719971</v>
      </c>
      <c r="G5886" s="99">
        <v>0</v>
      </c>
    </row>
    <row r="5887" spans="1:7" x14ac:dyDescent="0.2">
      <c r="A5887" s="100">
        <v>40666</v>
      </c>
      <c r="B5887" s="99">
        <v>2301.719971</v>
      </c>
      <c r="C5887" s="99">
        <v>2301.719971</v>
      </c>
      <c r="D5887" s="99">
        <v>2281.9099120000001</v>
      </c>
      <c r="E5887" s="99">
        <v>2293.9499510000001</v>
      </c>
      <c r="F5887" s="99">
        <v>2293.9499510000001</v>
      </c>
      <c r="G5887" s="99">
        <v>0</v>
      </c>
    </row>
    <row r="5888" spans="1:7" x14ac:dyDescent="0.2">
      <c r="A5888" s="100">
        <v>40667</v>
      </c>
      <c r="B5888" s="99">
        <v>2294.1499020000001</v>
      </c>
      <c r="C5888" s="99">
        <v>2294.1499020000001</v>
      </c>
      <c r="D5888" s="99">
        <v>2268.25</v>
      </c>
      <c r="E5888" s="99">
        <v>2278.6298830000001</v>
      </c>
      <c r="F5888" s="99">
        <v>2278.6298830000001</v>
      </c>
      <c r="G5888" s="99">
        <v>0</v>
      </c>
    </row>
    <row r="5889" spans="1:7" x14ac:dyDescent="0.2">
      <c r="A5889" s="100">
        <v>40668</v>
      </c>
      <c r="B5889" s="99">
        <v>2277.959961</v>
      </c>
      <c r="C5889" s="99">
        <v>2279.8100589999999</v>
      </c>
      <c r="D5889" s="99">
        <v>2247.820068</v>
      </c>
      <c r="E5889" s="99">
        <v>2258.080078</v>
      </c>
      <c r="F5889" s="99">
        <v>2258.080078</v>
      </c>
      <c r="G5889" s="99">
        <v>0</v>
      </c>
    </row>
    <row r="5890" spans="1:7" x14ac:dyDescent="0.2">
      <c r="A5890" s="100">
        <v>40669</v>
      </c>
      <c r="B5890" s="99">
        <v>2258.959961</v>
      </c>
      <c r="C5890" s="99">
        <v>2290.679932</v>
      </c>
      <c r="D5890" s="99">
        <v>2258.8400879999999</v>
      </c>
      <c r="E5890" s="99">
        <v>2266.969971</v>
      </c>
      <c r="F5890" s="99">
        <v>2266.969971</v>
      </c>
      <c r="G5890" s="99">
        <v>0</v>
      </c>
    </row>
    <row r="5891" spans="1:7" x14ac:dyDescent="0.2">
      <c r="A5891" s="100">
        <v>40672</v>
      </c>
      <c r="B5891" s="99">
        <v>2266.76001</v>
      </c>
      <c r="C5891" s="99">
        <v>2282.610107</v>
      </c>
      <c r="D5891" s="99">
        <v>2264.320068</v>
      </c>
      <c r="E5891" s="99">
        <v>2277.3000489999999</v>
      </c>
      <c r="F5891" s="99">
        <v>2277.3000489999999</v>
      </c>
      <c r="G5891" s="99">
        <v>0</v>
      </c>
    </row>
    <row r="5892" spans="1:7" x14ac:dyDescent="0.2">
      <c r="A5892" s="100">
        <v>40673</v>
      </c>
      <c r="B5892" s="99">
        <v>2295.719971</v>
      </c>
      <c r="C5892" s="99">
        <v>2295.719971</v>
      </c>
      <c r="D5892" s="99">
        <v>2295.719971</v>
      </c>
      <c r="E5892" s="99">
        <v>2295.719971</v>
      </c>
      <c r="F5892" s="99">
        <v>2295.719971</v>
      </c>
      <c r="G5892" s="99">
        <v>0</v>
      </c>
    </row>
    <row r="5893" spans="1:7" x14ac:dyDescent="0.2">
      <c r="A5893" s="100">
        <v>40674</v>
      </c>
      <c r="B5893" s="99">
        <v>2295.669922</v>
      </c>
      <c r="C5893" s="99">
        <v>2295.669922</v>
      </c>
      <c r="D5893" s="99">
        <v>2260.610107</v>
      </c>
      <c r="E5893" s="99">
        <v>2271.469971</v>
      </c>
      <c r="F5893" s="99">
        <v>2271.469971</v>
      </c>
      <c r="G5893" s="99">
        <v>0</v>
      </c>
    </row>
    <row r="5894" spans="1:7" x14ac:dyDescent="0.2">
      <c r="A5894" s="100">
        <v>40675</v>
      </c>
      <c r="B5894" s="99">
        <v>2282.8400879999999</v>
      </c>
      <c r="C5894" s="99">
        <v>2282.8400879999999</v>
      </c>
      <c r="D5894" s="99">
        <v>2282.8400879999999</v>
      </c>
      <c r="E5894" s="99">
        <v>2282.8400879999999</v>
      </c>
      <c r="F5894" s="99">
        <v>2282.8400879999999</v>
      </c>
      <c r="G5894" s="99">
        <v>0</v>
      </c>
    </row>
    <row r="5895" spans="1:7" x14ac:dyDescent="0.2">
      <c r="A5895" s="100">
        <v>40676</v>
      </c>
      <c r="B5895" s="99">
        <v>2282.8000489999999</v>
      </c>
      <c r="C5895" s="99">
        <v>2286.0900879999999</v>
      </c>
      <c r="D5895" s="99">
        <v>2257.139893</v>
      </c>
      <c r="E5895" s="99">
        <v>2264.5200199999999</v>
      </c>
      <c r="F5895" s="99">
        <v>2264.5200199999999</v>
      </c>
      <c r="G5895" s="99">
        <v>0</v>
      </c>
    </row>
    <row r="5896" spans="1:7" x14ac:dyDescent="0.2">
      <c r="A5896" s="100">
        <v>40679</v>
      </c>
      <c r="B5896" s="99">
        <v>2264.5</v>
      </c>
      <c r="C5896" s="99">
        <v>2273.860107</v>
      </c>
      <c r="D5896" s="99">
        <v>2246.8798830000001</v>
      </c>
      <c r="E5896" s="99">
        <v>2250.610107</v>
      </c>
      <c r="F5896" s="99">
        <v>2250.610107</v>
      </c>
      <c r="G5896" s="99">
        <v>0</v>
      </c>
    </row>
    <row r="5897" spans="1:7" x14ac:dyDescent="0.2">
      <c r="A5897" s="100">
        <v>40680</v>
      </c>
      <c r="B5897" s="99">
        <v>2250.610107</v>
      </c>
      <c r="C5897" s="99">
        <v>2252.01001</v>
      </c>
      <c r="D5897" s="99">
        <v>2232.110107</v>
      </c>
      <c r="E5897" s="99">
        <v>2250.3500979999999</v>
      </c>
      <c r="F5897" s="99">
        <v>2250.3500979999999</v>
      </c>
      <c r="G5897" s="99">
        <v>0</v>
      </c>
    </row>
    <row r="5898" spans="1:7" x14ac:dyDescent="0.2">
      <c r="A5898" s="100">
        <v>40681</v>
      </c>
      <c r="B5898" s="99">
        <v>2249.8400879999999</v>
      </c>
      <c r="C5898" s="99">
        <v>2272.1000979999999</v>
      </c>
      <c r="D5898" s="99">
        <v>2246.23999</v>
      </c>
      <c r="E5898" s="99">
        <v>2270.570068</v>
      </c>
      <c r="F5898" s="99">
        <v>2270.570068</v>
      </c>
      <c r="G5898" s="99">
        <v>0</v>
      </c>
    </row>
    <row r="5899" spans="1:7" x14ac:dyDescent="0.2">
      <c r="A5899" s="100">
        <v>40682</v>
      </c>
      <c r="B5899" s="99">
        <v>2270.570068</v>
      </c>
      <c r="C5899" s="99">
        <v>2281.0200199999999</v>
      </c>
      <c r="D5899" s="99">
        <v>2263.429932</v>
      </c>
      <c r="E5899" s="99">
        <v>2275.709961</v>
      </c>
      <c r="F5899" s="99">
        <v>2275.709961</v>
      </c>
      <c r="G5899" s="99">
        <v>0</v>
      </c>
    </row>
    <row r="5900" spans="1:7" x14ac:dyDescent="0.2">
      <c r="A5900" s="100">
        <v>40683</v>
      </c>
      <c r="B5900" s="99">
        <v>2275.389893</v>
      </c>
      <c r="C5900" s="99">
        <v>2275.389893</v>
      </c>
      <c r="D5900" s="99">
        <v>2253.76001</v>
      </c>
      <c r="E5900" s="99">
        <v>2258.209961</v>
      </c>
      <c r="F5900" s="99">
        <v>2258.209961</v>
      </c>
      <c r="G5900" s="99">
        <v>0</v>
      </c>
    </row>
    <row r="5901" spans="1:7" x14ac:dyDescent="0.2">
      <c r="A5901" s="100">
        <v>40686</v>
      </c>
      <c r="B5901" s="99">
        <v>2257.8798830000001</v>
      </c>
      <c r="C5901" s="99">
        <v>2257.8798830000001</v>
      </c>
      <c r="D5901" s="99">
        <v>2223.679932</v>
      </c>
      <c r="E5901" s="99">
        <v>2231.3100589999999</v>
      </c>
      <c r="F5901" s="99">
        <v>2231.3100589999999</v>
      </c>
      <c r="G5901" s="99">
        <v>0</v>
      </c>
    </row>
    <row r="5902" spans="1:7" x14ac:dyDescent="0.2">
      <c r="A5902" s="100">
        <v>40687</v>
      </c>
      <c r="B5902" s="99">
        <v>2231.8798830000001</v>
      </c>
      <c r="C5902" s="99">
        <v>2242.080078</v>
      </c>
      <c r="D5902" s="99">
        <v>2225.389893</v>
      </c>
      <c r="E5902" s="99">
        <v>2229.48999</v>
      </c>
      <c r="F5902" s="99">
        <v>2229.48999</v>
      </c>
      <c r="G5902" s="99">
        <v>0</v>
      </c>
    </row>
    <row r="5903" spans="1:7" x14ac:dyDescent="0.2">
      <c r="A5903" s="100">
        <v>40688</v>
      </c>
      <c r="B5903" s="99">
        <v>2229.6298830000001</v>
      </c>
      <c r="C5903" s="99">
        <v>2245.719971</v>
      </c>
      <c r="D5903" s="99">
        <v>2221.9099120000001</v>
      </c>
      <c r="E5903" s="99">
        <v>2236.75</v>
      </c>
      <c r="F5903" s="99">
        <v>2236.75</v>
      </c>
      <c r="G5903" s="99">
        <v>0</v>
      </c>
    </row>
    <row r="5904" spans="1:7" x14ac:dyDescent="0.2">
      <c r="A5904" s="100">
        <v>40689</v>
      </c>
      <c r="B5904" s="99">
        <v>2237.040039</v>
      </c>
      <c r="C5904" s="99">
        <v>2250.360107</v>
      </c>
      <c r="D5904" s="99">
        <v>2226.48999</v>
      </c>
      <c r="E5904" s="99">
        <v>2246.1298830000001</v>
      </c>
      <c r="F5904" s="99">
        <v>2246.1298830000001</v>
      </c>
      <c r="G5904" s="99">
        <v>0</v>
      </c>
    </row>
    <row r="5905" spans="1:7" x14ac:dyDescent="0.2">
      <c r="A5905" s="100">
        <v>40690</v>
      </c>
      <c r="B5905" s="99">
        <v>2246.1298830000001</v>
      </c>
      <c r="C5905" s="99">
        <v>2261.2700199999999</v>
      </c>
      <c r="D5905" s="99">
        <v>2246.1298830000001</v>
      </c>
      <c r="E5905" s="99">
        <v>2255.73999</v>
      </c>
      <c r="F5905" s="99">
        <v>2255.73999</v>
      </c>
      <c r="G5905" s="99">
        <v>0</v>
      </c>
    </row>
    <row r="5906" spans="1:7" x14ac:dyDescent="0.2">
      <c r="A5906" s="100">
        <v>40694</v>
      </c>
      <c r="B5906" s="99">
        <v>2279.6599120000001</v>
      </c>
      <c r="C5906" s="99">
        <v>2279.6599120000001</v>
      </c>
      <c r="D5906" s="99">
        <v>2279.6599120000001</v>
      </c>
      <c r="E5906" s="99">
        <v>2279.6599120000001</v>
      </c>
      <c r="F5906" s="99">
        <v>2279.6599120000001</v>
      </c>
      <c r="G5906" s="99">
        <v>0</v>
      </c>
    </row>
    <row r="5907" spans="1:7" x14ac:dyDescent="0.2">
      <c r="A5907" s="100">
        <v>40695</v>
      </c>
      <c r="B5907" s="99">
        <v>2279.6599120000001</v>
      </c>
      <c r="C5907" s="99">
        <v>2279.6599120000001</v>
      </c>
      <c r="D5907" s="99">
        <v>2226.3100589999999</v>
      </c>
      <c r="E5907" s="99">
        <v>2227.959961</v>
      </c>
      <c r="F5907" s="99">
        <v>2227.959961</v>
      </c>
      <c r="G5907" s="99">
        <v>0</v>
      </c>
    </row>
    <row r="5908" spans="1:7" x14ac:dyDescent="0.2">
      <c r="A5908" s="100">
        <v>40696</v>
      </c>
      <c r="B5908" s="99">
        <v>2227.959961</v>
      </c>
      <c r="C5908" s="99">
        <v>2233.8701169999999</v>
      </c>
      <c r="D5908" s="99">
        <v>2212.8100589999999</v>
      </c>
      <c r="E5908" s="99">
        <v>2225.360107</v>
      </c>
      <c r="F5908" s="99">
        <v>2225.360107</v>
      </c>
      <c r="G5908" s="99">
        <v>0</v>
      </c>
    </row>
    <row r="5909" spans="1:7" x14ac:dyDescent="0.2">
      <c r="A5909" s="100">
        <v>40697</v>
      </c>
      <c r="B5909" s="99">
        <v>2225.360107</v>
      </c>
      <c r="C5909" s="99">
        <v>2225.360107</v>
      </c>
      <c r="D5909" s="99">
        <v>2199.8798830000001</v>
      </c>
      <c r="E5909" s="99">
        <v>2203.8100589999999</v>
      </c>
      <c r="F5909" s="99">
        <v>2203.8100589999999</v>
      </c>
      <c r="G5909" s="99">
        <v>0</v>
      </c>
    </row>
    <row r="5910" spans="1:7" x14ac:dyDescent="0.2">
      <c r="A5910" s="100">
        <v>40700</v>
      </c>
      <c r="B5910" s="99">
        <v>2203.9799800000001</v>
      </c>
      <c r="C5910" s="99">
        <v>2203.9799800000001</v>
      </c>
      <c r="D5910" s="99">
        <v>2177.6298830000001</v>
      </c>
      <c r="E5910" s="99">
        <v>2180.139893</v>
      </c>
      <c r="F5910" s="99">
        <v>2180.139893</v>
      </c>
      <c r="G5910" s="99">
        <v>0</v>
      </c>
    </row>
    <row r="5911" spans="1:7" x14ac:dyDescent="0.2">
      <c r="A5911" s="100">
        <v>40701</v>
      </c>
      <c r="B5911" s="99">
        <v>2180.3798830000001</v>
      </c>
      <c r="C5911" s="99">
        <v>2197.169922</v>
      </c>
      <c r="D5911" s="99">
        <v>2177.709961</v>
      </c>
      <c r="E5911" s="99">
        <v>2178.1499020000001</v>
      </c>
      <c r="F5911" s="99">
        <v>2178.1499020000001</v>
      </c>
      <c r="G5911" s="99">
        <v>0</v>
      </c>
    </row>
    <row r="5912" spans="1:7" x14ac:dyDescent="0.2">
      <c r="A5912" s="100">
        <v>40702</v>
      </c>
      <c r="B5912" s="99">
        <v>2177.6201169999999</v>
      </c>
      <c r="C5912" s="99">
        <v>2181.6999510000001</v>
      </c>
      <c r="D5912" s="99">
        <v>2165.3798830000001</v>
      </c>
      <c r="E5912" s="99">
        <v>2169.5</v>
      </c>
      <c r="F5912" s="99">
        <v>2169.5</v>
      </c>
      <c r="G5912" s="99">
        <v>0</v>
      </c>
    </row>
    <row r="5913" spans="1:7" x14ac:dyDescent="0.2">
      <c r="A5913" s="100">
        <v>40703</v>
      </c>
      <c r="B5913" s="99">
        <v>2169.6298830000001</v>
      </c>
      <c r="C5913" s="99">
        <v>2194.9099120000001</v>
      </c>
      <c r="D5913" s="99">
        <v>2169.6298830000001</v>
      </c>
      <c r="E5913" s="99">
        <v>2185.5200199999999</v>
      </c>
      <c r="F5913" s="99">
        <v>2185.5200199999999</v>
      </c>
      <c r="G5913" s="99">
        <v>0</v>
      </c>
    </row>
    <row r="5914" spans="1:7" x14ac:dyDescent="0.2">
      <c r="A5914" s="100">
        <v>40704</v>
      </c>
      <c r="B5914" s="99">
        <v>2184.8400879999999</v>
      </c>
      <c r="C5914" s="99">
        <v>2184.8400879999999</v>
      </c>
      <c r="D5914" s="99">
        <v>2150.3798830000001</v>
      </c>
      <c r="E5914" s="99">
        <v>2155</v>
      </c>
      <c r="F5914" s="99">
        <v>2155</v>
      </c>
      <c r="G5914" s="99">
        <v>0</v>
      </c>
    </row>
    <row r="5915" spans="1:7" x14ac:dyDescent="0.2">
      <c r="A5915" s="100">
        <v>40707</v>
      </c>
      <c r="B5915" s="99">
        <v>2157.1499020000001</v>
      </c>
      <c r="C5915" s="99">
        <v>2157.1499020000001</v>
      </c>
      <c r="D5915" s="99">
        <v>2157.1499020000001</v>
      </c>
      <c r="E5915" s="99">
        <v>2157.1499020000001</v>
      </c>
      <c r="F5915" s="99">
        <v>2157.1499020000001</v>
      </c>
      <c r="G5915" s="99">
        <v>0</v>
      </c>
    </row>
    <row r="5916" spans="1:7" x14ac:dyDescent="0.2">
      <c r="A5916" s="100">
        <v>40708</v>
      </c>
      <c r="B5916" s="99">
        <v>2157.8100589999999</v>
      </c>
      <c r="C5916" s="99">
        <v>2192.209961</v>
      </c>
      <c r="D5916" s="99">
        <v>2157.8100589999999</v>
      </c>
      <c r="E5916" s="99">
        <v>2184.4799800000001</v>
      </c>
      <c r="F5916" s="99">
        <v>2184.4799800000001</v>
      </c>
      <c r="G5916" s="99">
        <v>0</v>
      </c>
    </row>
    <row r="5917" spans="1:7" x14ac:dyDescent="0.2">
      <c r="A5917" s="100">
        <v>40709</v>
      </c>
      <c r="B5917" s="99">
        <v>2146.4499510000001</v>
      </c>
      <c r="C5917" s="99">
        <v>2146.4499510000001</v>
      </c>
      <c r="D5917" s="99">
        <v>2146.4499510000001</v>
      </c>
      <c r="E5917" s="99">
        <v>2146.4499510000001</v>
      </c>
      <c r="F5917" s="99">
        <v>2146.4499510000001</v>
      </c>
      <c r="G5917" s="99">
        <v>0</v>
      </c>
    </row>
    <row r="5918" spans="1:7" x14ac:dyDescent="0.2">
      <c r="A5918" s="100">
        <v>40710</v>
      </c>
      <c r="B5918" s="99">
        <v>2146.6298830000001</v>
      </c>
      <c r="C5918" s="99">
        <v>2161.1899410000001</v>
      </c>
      <c r="D5918" s="99">
        <v>2133.969971</v>
      </c>
      <c r="E5918" s="99">
        <v>2150.580078</v>
      </c>
      <c r="F5918" s="99">
        <v>2150.580078</v>
      </c>
      <c r="G5918" s="99">
        <v>0</v>
      </c>
    </row>
    <row r="5919" spans="1:7" x14ac:dyDescent="0.2">
      <c r="A5919" s="100">
        <v>40711</v>
      </c>
      <c r="B5919" s="99">
        <v>2152.179932</v>
      </c>
      <c r="C5919" s="99">
        <v>2171.25</v>
      </c>
      <c r="D5919" s="99">
        <v>2150.169922</v>
      </c>
      <c r="E5919" s="99">
        <v>2157.139893</v>
      </c>
      <c r="F5919" s="99">
        <v>2157.139893</v>
      </c>
      <c r="G5919" s="99">
        <v>0</v>
      </c>
    </row>
    <row r="5920" spans="1:7" x14ac:dyDescent="0.2">
      <c r="A5920" s="100">
        <v>40714</v>
      </c>
      <c r="B5920" s="99">
        <v>2157.1298830000001</v>
      </c>
      <c r="C5920" s="99">
        <v>2172.280029</v>
      </c>
      <c r="D5920" s="99">
        <v>2150.4499510000001</v>
      </c>
      <c r="E5920" s="99">
        <v>2168.8000489999999</v>
      </c>
      <c r="F5920" s="99">
        <v>2168.8000489999999</v>
      </c>
      <c r="G5920" s="99">
        <v>0</v>
      </c>
    </row>
    <row r="5921" spans="1:7" x14ac:dyDescent="0.2">
      <c r="A5921" s="100">
        <v>40715</v>
      </c>
      <c r="B5921" s="99">
        <v>2168.860107</v>
      </c>
      <c r="C5921" s="99">
        <v>2201.469971</v>
      </c>
      <c r="D5921" s="99">
        <v>2168.860107</v>
      </c>
      <c r="E5921" s="99">
        <v>2198.1499020000001</v>
      </c>
      <c r="F5921" s="99">
        <v>2198.1499020000001</v>
      </c>
      <c r="G5921" s="99">
        <v>0</v>
      </c>
    </row>
    <row r="5922" spans="1:7" x14ac:dyDescent="0.2">
      <c r="A5922" s="100">
        <v>40716</v>
      </c>
      <c r="B5922" s="99">
        <v>2198.080078</v>
      </c>
      <c r="C5922" s="99">
        <v>2203.389893</v>
      </c>
      <c r="D5922" s="99">
        <v>2183.3400879999999</v>
      </c>
      <c r="E5922" s="99">
        <v>2184.030029</v>
      </c>
      <c r="F5922" s="99">
        <v>2184.030029</v>
      </c>
      <c r="G5922" s="99">
        <v>0</v>
      </c>
    </row>
    <row r="5923" spans="1:7" x14ac:dyDescent="0.2">
      <c r="A5923" s="100">
        <v>40717</v>
      </c>
      <c r="B5923" s="99">
        <v>2183.1201169999999</v>
      </c>
      <c r="C5923" s="99">
        <v>2183.1201169999999</v>
      </c>
      <c r="D5923" s="99">
        <v>2142.8400879999999</v>
      </c>
      <c r="E5923" s="99">
        <v>2177.8500979999999</v>
      </c>
      <c r="F5923" s="99">
        <v>2177.8500979999999</v>
      </c>
      <c r="G5923" s="99">
        <v>0</v>
      </c>
    </row>
    <row r="5924" spans="1:7" x14ac:dyDescent="0.2">
      <c r="A5924" s="100">
        <v>40718</v>
      </c>
      <c r="B5924" s="99">
        <v>2177.080078</v>
      </c>
      <c r="C5924" s="99">
        <v>2178.5900879999999</v>
      </c>
      <c r="D5924" s="99">
        <v>2150.2700199999999</v>
      </c>
      <c r="E5924" s="99">
        <v>2152.3100589999999</v>
      </c>
      <c r="F5924" s="99">
        <v>2152.3100589999999</v>
      </c>
      <c r="G5924" s="99">
        <v>0</v>
      </c>
    </row>
    <row r="5925" spans="1:7" x14ac:dyDescent="0.2">
      <c r="A5925" s="100">
        <v>40721</v>
      </c>
      <c r="B5925" s="99">
        <v>2152.3000489999999</v>
      </c>
      <c r="C5925" s="99">
        <v>2180.25</v>
      </c>
      <c r="D5925" s="99">
        <v>2150.76001</v>
      </c>
      <c r="E5925" s="99">
        <v>2172.080078</v>
      </c>
      <c r="F5925" s="99">
        <v>2172.080078</v>
      </c>
      <c r="G5925" s="99">
        <v>0</v>
      </c>
    </row>
    <row r="5926" spans="1:7" x14ac:dyDescent="0.2">
      <c r="A5926" s="100">
        <v>40722</v>
      </c>
      <c r="B5926" s="99">
        <v>2172.2700199999999</v>
      </c>
      <c r="C5926" s="99">
        <v>2200.679932</v>
      </c>
      <c r="D5926" s="99">
        <v>2172.2700199999999</v>
      </c>
      <c r="E5926" s="99">
        <v>2200.679932</v>
      </c>
      <c r="F5926" s="99">
        <v>2200.679932</v>
      </c>
      <c r="G5926" s="99">
        <v>0</v>
      </c>
    </row>
    <row r="5927" spans="1:7" x14ac:dyDescent="0.2">
      <c r="A5927" s="100">
        <v>40723</v>
      </c>
      <c r="B5927" s="99">
        <v>2200.9799800000001</v>
      </c>
      <c r="C5927" s="99">
        <v>2221.959961</v>
      </c>
      <c r="D5927" s="99">
        <v>2200.9799800000001</v>
      </c>
      <c r="E5927" s="99">
        <v>2219.1999510000001</v>
      </c>
      <c r="F5927" s="99">
        <v>2219.1999510000001</v>
      </c>
      <c r="G5927" s="99">
        <v>0</v>
      </c>
    </row>
    <row r="5928" spans="1:7" x14ac:dyDescent="0.2">
      <c r="A5928" s="100">
        <v>40724</v>
      </c>
      <c r="B5928" s="99">
        <v>2219.5900879999999</v>
      </c>
      <c r="C5928" s="99">
        <v>2243.9099120000001</v>
      </c>
      <c r="D5928" s="99">
        <v>2219.5900879999999</v>
      </c>
      <c r="E5928" s="99">
        <v>2241.6599120000001</v>
      </c>
      <c r="F5928" s="99">
        <v>2241.6599120000001</v>
      </c>
      <c r="G5928" s="99">
        <v>0</v>
      </c>
    </row>
    <row r="5929" spans="1:7" x14ac:dyDescent="0.2">
      <c r="A5929" s="100">
        <v>40725</v>
      </c>
      <c r="B5929" s="99">
        <v>2241.6599120000001</v>
      </c>
      <c r="C5929" s="99">
        <v>2276.23999</v>
      </c>
      <c r="D5929" s="99">
        <v>2237.4799800000001</v>
      </c>
      <c r="E5929" s="99">
        <v>2274.26001</v>
      </c>
      <c r="F5929" s="99">
        <v>2274.26001</v>
      </c>
      <c r="G5929" s="99">
        <v>0</v>
      </c>
    </row>
    <row r="5930" spans="1:7" x14ac:dyDescent="0.2">
      <c r="A5930" s="100">
        <v>40729</v>
      </c>
      <c r="B5930" s="99">
        <v>2274.1298830000001</v>
      </c>
      <c r="C5930" s="99">
        <v>2276.320068</v>
      </c>
      <c r="D5930" s="99">
        <v>2265.139893</v>
      </c>
      <c r="E5930" s="99">
        <v>2271.290039</v>
      </c>
      <c r="F5930" s="99">
        <v>2271.290039</v>
      </c>
      <c r="G5930" s="99">
        <v>0</v>
      </c>
    </row>
    <row r="5931" spans="1:7" x14ac:dyDescent="0.2">
      <c r="A5931" s="100">
        <v>40730</v>
      </c>
      <c r="B5931" s="99">
        <v>2270.75</v>
      </c>
      <c r="C5931" s="99">
        <v>2276.4799800000001</v>
      </c>
      <c r="D5931" s="99">
        <v>2259.4799800000001</v>
      </c>
      <c r="E5931" s="99">
        <v>2274.419922</v>
      </c>
      <c r="F5931" s="99">
        <v>2274.419922</v>
      </c>
      <c r="G5931" s="99">
        <v>0</v>
      </c>
    </row>
    <row r="5932" spans="1:7" x14ac:dyDescent="0.2">
      <c r="A5932" s="100">
        <v>40731</v>
      </c>
      <c r="B5932" s="99">
        <v>2275.0900879999999</v>
      </c>
      <c r="C5932" s="99">
        <v>2303.7299800000001</v>
      </c>
      <c r="D5932" s="99">
        <v>2275.0900879999999</v>
      </c>
      <c r="E5932" s="99">
        <v>2298.3100589999999</v>
      </c>
      <c r="F5932" s="99">
        <v>2298.3100589999999</v>
      </c>
      <c r="G5932" s="99">
        <v>0</v>
      </c>
    </row>
    <row r="5933" spans="1:7" x14ac:dyDescent="0.2">
      <c r="A5933" s="100">
        <v>40732</v>
      </c>
      <c r="B5933" s="99">
        <v>2296.9099120000001</v>
      </c>
      <c r="C5933" s="99">
        <v>2296.9099120000001</v>
      </c>
      <c r="D5933" s="99">
        <v>2265.169922</v>
      </c>
      <c r="E5933" s="99">
        <v>2282.320068</v>
      </c>
      <c r="F5933" s="99">
        <v>2282.320068</v>
      </c>
      <c r="G5933" s="99">
        <v>0</v>
      </c>
    </row>
    <row r="5934" spans="1:7" x14ac:dyDescent="0.2">
      <c r="A5934" s="100">
        <v>40735</v>
      </c>
      <c r="B5934" s="99">
        <v>2281.4799800000001</v>
      </c>
      <c r="C5934" s="99">
        <v>2281.4799800000001</v>
      </c>
      <c r="D5934" s="99">
        <v>2235.8100589999999</v>
      </c>
      <c r="E5934" s="99">
        <v>2241.070068</v>
      </c>
      <c r="F5934" s="99">
        <v>2241.070068</v>
      </c>
      <c r="G5934" s="99">
        <v>0</v>
      </c>
    </row>
    <row r="5935" spans="1:7" x14ac:dyDescent="0.2">
      <c r="A5935" s="100">
        <v>40736</v>
      </c>
      <c r="B5935" s="99">
        <v>2241.280029</v>
      </c>
      <c r="C5935" s="99">
        <v>2254.110107</v>
      </c>
      <c r="D5935" s="99">
        <v>2230.610107</v>
      </c>
      <c r="E5935" s="99">
        <v>2231.1499020000001</v>
      </c>
      <c r="F5935" s="99">
        <v>2231.1499020000001</v>
      </c>
      <c r="G5935" s="99">
        <v>0</v>
      </c>
    </row>
    <row r="5936" spans="1:7" x14ac:dyDescent="0.2">
      <c r="A5936" s="100">
        <v>40737</v>
      </c>
      <c r="B5936" s="99">
        <v>2232.5200199999999</v>
      </c>
      <c r="C5936" s="99">
        <v>2261.4399410000001</v>
      </c>
      <c r="D5936" s="99">
        <v>2232.5200199999999</v>
      </c>
      <c r="E5936" s="99">
        <v>2238.290039</v>
      </c>
      <c r="F5936" s="99">
        <v>2238.290039</v>
      </c>
      <c r="G5936" s="99">
        <v>0</v>
      </c>
    </row>
    <row r="5937" spans="1:7" x14ac:dyDescent="0.2">
      <c r="A5937" s="100">
        <v>40738</v>
      </c>
      <c r="B5937" s="99">
        <v>2238.330078</v>
      </c>
      <c r="C5937" s="99">
        <v>2253.8500979999999</v>
      </c>
      <c r="D5937" s="99">
        <v>2219.23999</v>
      </c>
      <c r="E5937" s="99">
        <v>2223.290039</v>
      </c>
      <c r="F5937" s="99">
        <v>2223.290039</v>
      </c>
      <c r="G5937" s="99">
        <v>0</v>
      </c>
    </row>
    <row r="5938" spans="1:7" x14ac:dyDescent="0.2">
      <c r="A5938" s="100">
        <v>40739</v>
      </c>
      <c r="B5938" s="99">
        <v>2223.290039</v>
      </c>
      <c r="C5938" s="99">
        <v>2238.280029</v>
      </c>
      <c r="D5938" s="99">
        <v>2220.98999</v>
      </c>
      <c r="E5938" s="99">
        <v>2235.6499020000001</v>
      </c>
      <c r="F5938" s="99">
        <v>2235.6499020000001</v>
      </c>
      <c r="G5938" s="99">
        <v>0</v>
      </c>
    </row>
    <row r="5939" spans="1:7" x14ac:dyDescent="0.2">
      <c r="A5939" s="100">
        <v>40742</v>
      </c>
      <c r="B5939" s="99">
        <v>2235.3000489999999</v>
      </c>
      <c r="C5939" s="99">
        <v>2235.3000489999999</v>
      </c>
      <c r="D5939" s="99">
        <v>2201.3000489999999</v>
      </c>
      <c r="E5939" s="99">
        <v>2217.5500489999999</v>
      </c>
      <c r="F5939" s="99">
        <v>2217.5500489999999</v>
      </c>
      <c r="G5939" s="99">
        <v>0</v>
      </c>
    </row>
    <row r="5940" spans="1:7" x14ac:dyDescent="0.2">
      <c r="A5940" s="100">
        <v>40743</v>
      </c>
      <c r="B5940" s="99">
        <v>2253.709961</v>
      </c>
      <c r="C5940" s="99">
        <v>2253.709961</v>
      </c>
      <c r="D5940" s="99">
        <v>2253.709961</v>
      </c>
      <c r="E5940" s="99">
        <v>2253.709961</v>
      </c>
      <c r="F5940" s="99">
        <v>2253.709961</v>
      </c>
      <c r="G5940" s="99">
        <v>0</v>
      </c>
    </row>
    <row r="5941" spans="1:7" x14ac:dyDescent="0.2">
      <c r="A5941" s="100">
        <v>40744</v>
      </c>
      <c r="B5941" s="99">
        <v>2257</v>
      </c>
      <c r="C5941" s="99">
        <v>2260</v>
      </c>
      <c r="D5941" s="99">
        <v>2248.48999</v>
      </c>
      <c r="E5941" s="99">
        <v>2252.5200199999999</v>
      </c>
      <c r="F5941" s="99">
        <v>2252.5200199999999</v>
      </c>
      <c r="G5941" s="99">
        <v>0</v>
      </c>
    </row>
    <row r="5942" spans="1:7" x14ac:dyDescent="0.2">
      <c r="A5942" s="100">
        <v>40745</v>
      </c>
      <c r="B5942" s="99">
        <v>2252.1999510000001</v>
      </c>
      <c r="C5942" s="99">
        <v>2288.469971</v>
      </c>
      <c r="D5942" s="99">
        <v>2252.1999510000001</v>
      </c>
      <c r="E5942" s="99">
        <v>2283.2299800000001</v>
      </c>
      <c r="F5942" s="99">
        <v>2283.2299800000001</v>
      </c>
      <c r="G5942" s="99">
        <v>0</v>
      </c>
    </row>
    <row r="5943" spans="1:7" x14ac:dyDescent="0.2">
      <c r="A5943" s="100">
        <v>40746</v>
      </c>
      <c r="B5943" s="99">
        <v>2283.2299800000001</v>
      </c>
      <c r="C5943" s="99">
        <v>2287.1298830000001</v>
      </c>
      <c r="D5943" s="99">
        <v>2271.5900879999999</v>
      </c>
      <c r="E5943" s="99">
        <v>2285.3400879999999</v>
      </c>
      <c r="F5943" s="99">
        <v>2285.3400879999999</v>
      </c>
      <c r="G5943" s="99">
        <v>0</v>
      </c>
    </row>
    <row r="5944" spans="1:7" x14ac:dyDescent="0.2">
      <c r="A5944" s="100">
        <v>40749</v>
      </c>
      <c r="B5944" s="99">
        <v>2284.1599120000001</v>
      </c>
      <c r="C5944" s="99">
        <v>2284.1599120000001</v>
      </c>
      <c r="D5944" s="99">
        <v>2261.679932</v>
      </c>
      <c r="E5944" s="99">
        <v>2272.469971</v>
      </c>
      <c r="F5944" s="99">
        <v>2272.469971</v>
      </c>
      <c r="G5944" s="99">
        <v>0</v>
      </c>
    </row>
    <row r="5945" spans="1:7" x14ac:dyDescent="0.2">
      <c r="A5945" s="100">
        <v>40750</v>
      </c>
      <c r="B5945" s="99">
        <v>2272.4099120000001</v>
      </c>
      <c r="C5945" s="99">
        <v>2274.3100589999999</v>
      </c>
      <c r="D5945" s="99">
        <v>2259.1499020000001</v>
      </c>
      <c r="E5945" s="99">
        <v>2263.1499020000001</v>
      </c>
      <c r="F5945" s="99">
        <v>2263.1499020000001</v>
      </c>
      <c r="G5945" s="99">
        <v>0</v>
      </c>
    </row>
    <row r="5946" spans="1:7" x14ac:dyDescent="0.2">
      <c r="A5946" s="100">
        <v>40751</v>
      </c>
      <c r="B5946" s="99">
        <v>2263.1000979999999</v>
      </c>
      <c r="C5946" s="99">
        <v>2263.1000979999999</v>
      </c>
      <c r="D5946" s="99">
        <v>2214.8000489999999</v>
      </c>
      <c r="E5946" s="99">
        <v>2217.290039</v>
      </c>
      <c r="F5946" s="99">
        <v>2217.290039</v>
      </c>
      <c r="G5946" s="99">
        <v>0</v>
      </c>
    </row>
    <row r="5947" spans="1:7" x14ac:dyDescent="0.2">
      <c r="A5947" s="100">
        <v>40752</v>
      </c>
      <c r="B5947" s="99">
        <v>2217.1999510000001</v>
      </c>
      <c r="C5947" s="99">
        <v>2236.719971</v>
      </c>
      <c r="D5947" s="99">
        <v>2207.540039</v>
      </c>
      <c r="E5947" s="99">
        <v>2210.330078</v>
      </c>
      <c r="F5947" s="99">
        <v>2210.330078</v>
      </c>
      <c r="G5947" s="99">
        <v>0</v>
      </c>
    </row>
    <row r="5948" spans="1:7" x14ac:dyDescent="0.2">
      <c r="A5948" s="100">
        <v>40753</v>
      </c>
      <c r="B5948" s="99">
        <v>2209.389893</v>
      </c>
      <c r="C5948" s="99">
        <v>2216.2700199999999</v>
      </c>
      <c r="D5948" s="99">
        <v>2180.070068</v>
      </c>
      <c r="E5948" s="99">
        <v>2196.080078</v>
      </c>
      <c r="F5948" s="99">
        <v>2196.080078</v>
      </c>
      <c r="G5948" s="99">
        <v>0</v>
      </c>
    </row>
    <row r="5949" spans="1:7" x14ac:dyDescent="0.2">
      <c r="A5949" s="100">
        <v>40756</v>
      </c>
      <c r="B5949" s="99">
        <v>2196.6000979999999</v>
      </c>
      <c r="C5949" s="99">
        <v>2221.73999</v>
      </c>
      <c r="D5949" s="99">
        <v>2166.25</v>
      </c>
      <c r="E5949" s="99">
        <v>2187</v>
      </c>
      <c r="F5949" s="99">
        <v>2187</v>
      </c>
      <c r="G5949" s="99">
        <v>0</v>
      </c>
    </row>
    <row r="5950" spans="1:7" x14ac:dyDescent="0.2">
      <c r="A5950" s="100">
        <v>40757</v>
      </c>
      <c r="B5950" s="99">
        <v>2186.3500979999999</v>
      </c>
      <c r="C5950" s="99">
        <v>2186.3500979999999</v>
      </c>
      <c r="D5950" s="99">
        <v>2131.070068</v>
      </c>
      <c r="E5950" s="99">
        <v>2131.1000979999999</v>
      </c>
      <c r="F5950" s="99">
        <v>2131.1000979999999</v>
      </c>
      <c r="G5950" s="99">
        <v>0</v>
      </c>
    </row>
    <row r="5951" spans="1:7" x14ac:dyDescent="0.2">
      <c r="A5951" s="100">
        <v>40758</v>
      </c>
      <c r="B5951" s="99">
        <v>2131.459961</v>
      </c>
      <c r="C5951" s="99">
        <v>2143.26001</v>
      </c>
      <c r="D5951" s="99">
        <v>2097.98999</v>
      </c>
      <c r="E5951" s="99">
        <v>2142.5600589999999</v>
      </c>
      <c r="F5951" s="99">
        <v>2142.5600589999999</v>
      </c>
      <c r="G5951" s="99">
        <v>0</v>
      </c>
    </row>
    <row r="5952" spans="1:7" x14ac:dyDescent="0.2">
      <c r="A5952" s="100">
        <v>40759</v>
      </c>
      <c r="B5952" s="99">
        <v>2142.3798830000001</v>
      </c>
      <c r="C5952" s="99">
        <v>2142.3798830000001</v>
      </c>
      <c r="D5952" s="99">
        <v>2039.209961</v>
      </c>
      <c r="E5952" s="99">
        <v>2040.1999510000001</v>
      </c>
      <c r="F5952" s="99">
        <v>2040.1999510000001</v>
      </c>
      <c r="G5952" s="99">
        <v>0</v>
      </c>
    </row>
    <row r="5953" spans="1:7" x14ac:dyDescent="0.2">
      <c r="A5953" s="100">
        <v>40760</v>
      </c>
      <c r="B5953" s="99">
        <v>2040.5600589999999</v>
      </c>
      <c r="C5953" s="99">
        <v>2070.8701169999999</v>
      </c>
      <c r="D5953" s="99">
        <v>1985.829956</v>
      </c>
      <c r="E5953" s="99">
        <v>2039.040039</v>
      </c>
      <c r="F5953" s="99">
        <v>2039.040039</v>
      </c>
      <c r="G5953" s="99">
        <v>0</v>
      </c>
    </row>
    <row r="5954" spans="1:7" x14ac:dyDescent="0.2">
      <c r="A5954" s="100">
        <v>40763</v>
      </c>
      <c r="B5954" s="99">
        <v>1903.469971</v>
      </c>
      <c r="C5954" s="99">
        <v>1903.469971</v>
      </c>
      <c r="D5954" s="99">
        <v>1903.469971</v>
      </c>
      <c r="E5954" s="99">
        <v>1903.469971</v>
      </c>
      <c r="F5954" s="99">
        <v>1903.469971</v>
      </c>
      <c r="G5954" s="99">
        <v>0</v>
      </c>
    </row>
    <row r="5955" spans="1:7" x14ac:dyDescent="0.2">
      <c r="A5955" s="100">
        <v>40764</v>
      </c>
      <c r="B5955" s="99">
        <v>1993.76001</v>
      </c>
      <c r="C5955" s="99">
        <v>1993.76001</v>
      </c>
      <c r="D5955" s="99">
        <v>1993.76001</v>
      </c>
      <c r="E5955" s="99">
        <v>1993.76001</v>
      </c>
      <c r="F5955" s="99">
        <v>1993.76001</v>
      </c>
      <c r="G5955" s="99">
        <v>0</v>
      </c>
    </row>
    <row r="5956" spans="1:7" x14ac:dyDescent="0.2">
      <c r="A5956" s="100">
        <v>40765</v>
      </c>
      <c r="B5956" s="99">
        <v>1992.459961</v>
      </c>
      <c r="C5956" s="99">
        <v>1992.459961</v>
      </c>
      <c r="D5956" s="99">
        <v>1901.0500489999999</v>
      </c>
      <c r="E5956" s="99">
        <v>1906.530029</v>
      </c>
      <c r="F5956" s="99">
        <v>1906.530029</v>
      </c>
      <c r="G5956" s="99">
        <v>0</v>
      </c>
    </row>
    <row r="5957" spans="1:7" x14ac:dyDescent="0.2">
      <c r="A5957" s="100">
        <v>40766</v>
      </c>
      <c r="B5957" s="99">
        <v>1907.459961</v>
      </c>
      <c r="C5957" s="99">
        <v>2018.01001</v>
      </c>
      <c r="D5957" s="99">
        <v>1907.459961</v>
      </c>
      <c r="E5957" s="99">
        <v>1995.1400149999999</v>
      </c>
      <c r="F5957" s="99">
        <v>1995.1400149999999</v>
      </c>
      <c r="G5957" s="99">
        <v>0</v>
      </c>
    </row>
    <row r="5958" spans="1:7" x14ac:dyDescent="0.2">
      <c r="A5958" s="100">
        <v>40767</v>
      </c>
      <c r="B5958" s="99">
        <v>1995.540039</v>
      </c>
      <c r="C5958" s="99">
        <v>2023.040039</v>
      </c>
      <c r="D5958" s="99">
        <v>1991.910034</v>
      </c>
      <c r="E5958" s="99">
        <v>2005.670044</v>
      </c>
      <c r="F5958" s="99">
        <v>2005.670044</v>
      </c>
      <c r="G5958" s="99">
        <v>0</v>
      </c>
    </row>
    <row r="5959" spans="1:7" x14ac:dyDescent="0.2">
      <c r="A5959" s="100">
        <v>40770</v>
      </c>
      <c r="B5959" s="99">
        <v>2005.76001</v>
      </c>
      <c r="C5959" s="99">
        <v>2049.51001</v>
      </c>
      <c r="D5959" s="99">
        <v>2005.76001</v>
      </c>
      <c r="E5959" s="99">
        <v>2049.51001</v>
      </c>
      <c r="F5959" s="99">
        <v>2049.51001</v>
      </c>
      <c r="G5959" s="99">
        <v>0</v>
      </c>
    </row>
    <row r="5960" spans="1:7" x14ac:dyDescent="0.2">
      <c r="A5960" s="100">
        <v>40771</v>
      </c>
      <c r="B5960" s="99">
        <v>2049.0600589999999</v>
      </c>
      <c r="C5960" s="99">
        <v>2049.0600589999999</v>
      </c>
      <c r="D5960" s="99">
        <v>2008.73999</v>
      </c>
      <c r="E5960" s="99">
        <v>2029.920044</v>
      </c>
      <c r="F5960" s="99">
        <v>2029.920044</v>
      </c>
      <c r="G5960" s="99">
        <v>0</v>
      </c>
    </row>
    <row r="5961" spans="1:7" x14ac:dyDescent="0.2">
      <c r="A5961" s="100">
        <v>40772</v>
      </c>
      <c r="B5961" s="99">
        <v>2030.1400149999999</v>
      </c>
      <c r="C5961" s="99">
        <v>2056.6599120000001</v>
      </c>
      <c r="D5961" s="99">
        <v>2015.619995</v>
      </c>
      <c r="E5961" s="99">
        <v>2032.410034</v>
      </c>
      <c r="F5961" s="99">
        <v>2032.410034</v>
      </c>
      <c r="G5961" s="99">
        <v>0</v>
      </c>
    </row>
    <row r="5962" spans="1:7" x14ac:dyDescent="0.2">
      <c r="A5962" s="100">
        <v>40773</v>
      </c>
      <c r="B5962" s="99">
        <v>1941.920044</v>
      </c>
      <c r="C5962" s="99">
        <v>1941.920044</v>
      </c>
      <c r="D5962" s="99">
        <v>1941.920044</v>
      </c>
      <c r="E5962" s="99">
        <v>1941.920044</v>
      </c>
      <c r="F5962" s="99">
        <v>1941.920044</v>
      </c>
      <c r="G5962" s="99">
        <v>0</v>
      </c>
    </row>
    <row r="5963" spans="1:7" x14ac:dyDescent="0.2">
      <c r="A5963" s="100">
        <v>40774</v>
      </c>
      <c r="B5963" s="99">
        <v>1941.6099850000001</v>
      </c>
      <c r="C5963" s="99">
        <v>1965.5699460000001</v>
      </c>
      <c r="D5963" s="99">
        <v>1910.2700199999999</v>
      </c>
      <c r="E5963" s="99">
        <v>1912.7700199999999</v>
      </c>
      <c r="F5963" s="99">
        <v>1912.7700199999999</v>
      </c>
      <c r="G5963" s="99">
        <v>0</v>
      </c>
    </row>
    <row r="5964" spans="1:7" x14ac:dyDescent="0.2">
      <c r="A5964" s="100">
        <v>40777</v>
      </c>
      <c r="B5964" s="99">
        <v>1913.2700199999999</v>
      </c>
      <c r="C5964" s="99">
        <v>1913.2700199999999</v>
      </c>
      <c r="D5964" s="99">
        <v>1913.2700199999999</v>
      </c>
      <c r="E5964" s="99">
        <v>1913.2700199999999</v>
      </c>
      <c r="F5964" s="99">
        <v>1913.2700199999999</v>
      </c>
      <c r="G5964" s="99">
        <v>0</v>
      </c>
    </row>
    <row r="5965" spans="1:7" x14ac:dyDescent="0.2">
      <c r="A5965" s="100">
        <v>40778</v>
      </c>
      <c r="B5965" s="99">
        <v>1914.1899410000001</v>
      </c>
      <c r="C5965" s="99">
        <v>1978.8900149999999</v>
      </c>
      <c r="D5965" s="99">
        <v>1911.719971</v>
      </c>
      <c r="E5965" s="99">
        <v>1978.8900149999999</v>
      </c>
      <c r="F5965" s="99">
        <v>1978.8900149999999</v>
      </c>
      <c r="G5965" s="99">
        <v>0</v>
      </c>
    </row>
    <row r="5966" spans="1:7" x14ac:dyDescent="0.2">
      <c r="A5966" s="100">
        <v>40779</v>
      </c>
      <c r="B5966" s="99">
        <v>1978.5699460000001</v>
      </c>
      <c r="C5966" s="99">
        <v>2006.48999</v>
      </c>
      <c r="D5966" s="99">
        <v>1968.589966</v>
      </c>
      <c r="E5966" s="99">
        <v>2005.130005</v>
      </c>
      <c r="F5966" s="99">
        <v>2005.130005</v>
      </c>
      <c r="G5966" s="99">
        <v>0</v>
      </c>
    </row>
    <row r="5967" spans="1:7" x14ac:dyDescent="0.2">
      <c r="A5967" s="100">
        <v>40780</v>
      </c>
      <c r="B5967" s="99">
        <v>2003.589966</v>
      </c>
      <c r="C5967" s="99">
        <v>2027.400024</v>
      </c>
      <c r="D5967" s="99">
        <v>1967.459961</v>
      </c>
      <c r="E5967" s="99">
        <v>1973.959961</v>
      </c>
      <c r="F5967" s="99">
        <v>1973.959961</v>
      </c>
      <c r="G5967" s="99">
        <v>0</v>
      </c>
    </row>
    <row r="5968" spans="1:7" x14ac:dyDescent="0.2">
      <c r="A5968" s="100">
        <v>40781</v>
      </c>
      <c r="B5968" s="99">
        <v>1973.25</v>
      </c>
      <c r="C5968" s="99">
        <v>2011.349976</v>
      </c>
      <c r="D5968" s="99">
        <v>1934.1800539999999</v>
      </c>
      <c r="E5968" s="99">
        <v>2004.1099850000001</v>
      </c>
      <c r="F5968" s="99">
        <v>2004.1099850000001</v>
      </c>
      <c r="G5968" s="99">
        <v>0</v>
      </c>
    </row>
    <row r="5969" spans="1:7" x14ac:dyDescent="0.2">
      <c r="A5969" s="100">
        <v>40784</v>
      </c>
      <c r="B5969" s="99">
        <v>2006</v>
      </c>
      <c r="C5969" s="99">
        <v>2061.1298830000001</v>
      </c>
      <c r="D5969" s="99">
        <v>2006</v>
      </c>
      <c r="E5969" s="99">
        <v>2061.0500489999999</v>
      </c>
      <c r="F5969" s="99">
        <v>2061.0500489999999</v>
      </c>
      <c r="G5969" s="99">
        <v>0</v>
      </c>
    </row>
    <row r="5970" spans="1:7" x14ac:dyDescent="0.2">
      <c r="A5970" s="100">
        <v>40785</v>
      </c>
      <c r="B5970" s="99">
        <v>2060.48999</v>
      </c>
      <c r="C5970" s="99">
        <v>2078.1000979999999</v>
      </c>
      <c r="D5970" s="99">
        <v>2036.670044</v>
      </c>
      <c r="E5970" s="99">
        <v>2066.3701169999999</v>
      </c>
      <c r="F5970" s="99">
        <v>2066.3701169999999</v>
      </c>
      <c r="G5970" s="99">
        <v>0</v>
      </c>
    </row>
    <row r="5971" spans="1:7" x14ac:dyDescent="0.2">
      <c r="A5971" s="100">
        <v>40786</v>
      </c>
      <c r="B5971" s="99">
        <v>2066.51001</v>
      </c>
      <c r="C5971" s="99">
        <v>2096.669922</v>
      </c>
      <c r="D5971" s="99">
        <v>2060.280029</v>
      </c>
      <c r="E5971" s="99">
        <v>2076.780029</v>
      </c>
      <c r="F5971" s="99">
        <v>2076.780029</v>
      </c>
      <c r="G5971" s="99">
        <v>0</v>
      </c>
    </row>
    <row r="5972" spans="1:7" x14ac:dyDescent="0.2">
      <c r="A5972" s="100">
        <v>40787</v>
      </c>
      <c r="B5972" s="99">
        <v>2077.1599120000001</v>
      </c>
      <c r="C5972" s="99">
        <v>2094.48999</v>
      </c>
      <c r="D5972" s="99">
        <v>2051.1499020000001</v>
      </c>
      <c r="E5972" s="99">
        <v>2052.3000489999999</v>
      </c>
      <c r="F5972" s="99">
        <v>2052.3000489999999</v>
      </c>
      <c r="G5972" s="99">
        <v>0</v>
      </c>
    </row>
    <row r="5973" spans="1:7" x14ac:dyDescent="0.2">
      <c r="A5973" s="100">
        <v>40788</v>
      </c>
      <c r="B5973" s="99">
        <v>2051.419922</v>
      </c>
      <c r="C5973" s="99">
        <v>2051.419922</v>
      </c>
      <c r="D5973" s="99">
        <v>1994.6099850000001</v>
      </c>
      <c r="E5973" s="99">
        <v>2000.5</v>
      </c>
      <c r="F5973" s="99">
        <v>2000.5</v>
      </c>
      <c r="G5973" s="99">
        <v>0</v>
      </c>
    </row>
    <row r="5974" spans="1:7" x14ac:dyDescent="0.2">
      <c r="A5974" s="100">
        <v>40792</v>
      </c>
      <c r="B5974" s="99">
        <v>2000.5</v>
      </c>
      <c r="C5974" s="99">
        <v>2000.5</v>
      </c>
      <c r="D5974" s="99">
        <v>1942.839966</v>
      </c>
      <c r="E5974" s="99">
        <v>1985.670044</v>
      </c>
      <c r="F5974" s="99">
        <v>1985.670044</v>
      </c>
      <c r="G5974" s="99">
        <v>0</v>
      </c>
    </row>
    <row r="5975" spans="1:7" x14ac:dyDescent="0.2">
      <c r="A5975" s="100">
        <v>40793</v>
      </c>
      <c r="B5975" s="99">
        <v>1986.709961</v>
      </c>
      <c r="C5975" s="99">
        <v>2043.0500489999999</v>
      </c>
      <c r="D5975" s="99">
        <v>1986.709961</v>
      </c>
      <c r="E5975" s="99">
        <v>2043.0500489999999</v>
      </c>
      <c r="F5975" s="99">
        <v>2043.0500489999999</v>
      </c>
      <c r="G5975" s="99">
        <v>0</v>
      </c>
    </row>
    <row r="5976" spans="1:7" x14ac:dyDescent="0.2">
      <c r="A5976" s="100">
        <v>40794</v>
      </c>
      <c r="B5976" s="99">
        <v>2041.9499510000001</v>
      </c>
      <c r="C5976" s="99">
        <v>2052.889893</v>
      </c>
      <c r="D5976" s="99">
        <v>2016.98999</v>
      </c>
      <c r="E5976" s="99">
        <v>2021.420044</v>
      </c>
      <c r="F5976" s="99">
        <v>2021.420044</v>
      </c>
      <c r="G5976" s="99">
        <v>0</v>
      </c>
    </row>
    <row r="5977" spans="1:7" x14ac:dyDescent="0.2">
      <c r="A5977" s="100">
        <v>40795</v>
      </c>
      <c r="B5977" s="99">
        <v>2020.5200199999999</v>
      </c>
      <c r="C5977" s="99">
        <v>2020.5200199999999</v>
      </c>
      <c r="D5977" s="99">
        <v>1957.4499510000001</v>
      </c>
      <c r="E5977" s="99">
        <v>1967.469971</v>
      </c>
      <c r="F5977" s="99">
        <v>1967.469971</v>
      </c>
      <c r="G5977" s="99">
        <v>0</v>
      </c>
    </row>
    <row r="5978" spans="1:7" x14ac:dyDescent="0.2">
      <c r="A5978" s="100">
        <v>40798</v>
      </c>
      <c r="B5978" s="99">
        <v>1966.219971</v>
      </c>
      <c r="C5978" s="99">
        <v>1981.6099850000001</v>
      </c>
      <c r="D5978" s="99">
        <v>1936.51001</v>
      </c>
      <c r="E5978" s="99">
        <v>1981.3000489999999</v>
      </c>
      <c r="F5978" s="99">
        <v>1981.3000489999999</v>
      </c>
      <c r="G5978" s="99">
        <v>0</v>
      </c>
    </row>
    <row r="5979" spans="1:7" x14ac:dyDescent="0.2">
      <c r="A5979" s="100">
        <v>40799</v>
      </c>
      <c r="B5979" s="99">
        <v>1981.849976</v>
      </c>
      <c r="C5979" s="99">
        <v>2005.410034</v>
      </c>
      <c r="D5979" s="99">
        <v>1973.0699460000001</v>
      </c>
      <c r="E5979" s="99">
        <v>2000.079956</v>
      </c>
      <c r="F5979" s="99">
        <v>2000.079956</v>
      </c>
      <c r="G5979" s="99">
        <v>0</v>
      </c>
    </row>
    <row r="5980" spans="1:7" x14ac:dyDescent="0.2">
      <c r="A5980" s="100">
        <v>40800</v>
      </c>
      <c r="B5980" s="99">
        <v>2000.839966</v>
      </c>
      <c r="C5980" s="99">
        <v>2050.389893</v>
      </c>
      <c r="D5980" s="99">
        <v>1982.780029</v>
      </c>
      <c r="E5980" s="99">
        <v>2027.040039</v>
      </c>
      <c r="F5980" s="99">
        <v>2027.040039</v>
      </c>
      <c r="G5980" s="99">
        <v>0</v>
      </c>
    </row>
    <row r="5981" spans="1:7" x14ac:dyDescent="0.2">
      <c r="A5981" s="100">
        <v>40801</v>
      </c>
      <c r="B5981" s="99">
        <v>2028.339966</v>
      </c>
      <c r="C5981" s="99">
        <v>2062.25</v>
      </c>
      <c r="D5981" s="99">
        <v>2028.339966</v>
      </c>
      <c r="E5981" s="99">
        <v>2062.25</v>
      </c>
      <c r="F5981" s="99">
        <v>2062.25</v>
      </c>
      <c r="G5981" s="99">
        <v>0</v>
      </c>
    </row>
    <row r="5982" spans="1:7" x14ac:dyDescent="0.2">
      <c r="A5982" s="100">
        <v>40802</v>
      </c>
      <c r="B5982" s="99">
        <v>2062.419922</v>
      </c>
      <c r="C5982" s="99">
        <v>2080.919922</v>
      </c>
      <c r="D5982" s="99">
        <v>2054.3100589999999</v>
      </c>
      <c r="E5982" s="99">
        <v>2074.0600589999999</v>
      </c>
      <c r="F5982" s="99">
        <v>2074.0600589999999</v>
      </c>
      <c r="G5982" s="99">
        <v>0</v>
      </c>
    </row>
    <row r="5983" spans="1:7" x14ac:dyDescent="0.2">
      <c r="A5983" s="100">
        <v>40805</v>
      </c>
      <c r="B5983" s="99">
        <v>2072.320068</v>
      </c>
      <c r="C5983" s="99">
        <v>2072.320068</v>
      </c>
      <c r="D5983" s="99">
        <v>2026.8900149999999</v>
      </c>
      <c r="E5983" s="99">
        <v>2053.73999</v>
      </c>
      <c r="F5983" s="99">
        <v>2053.73999</v>
      </c>
      <c r="G5983" s="99">
        <v>0</v>
      </c>
    </row>
    <row r="5984" spans="1:7" x14ac:dyDescent="0.2">
      <c r="A5984" s="100">
        <v>40806</v>
      </c>
      <c r="B5984" s="99">
        <v>2054.4399410000001</v>
      </c>
      <c r="C5984" s="99">
        <v>2081.5500489999999</v>
      </c>
      <c r="D5984" s="99">
        <v>2048.959961</v>
      </c>
      <c r="E5984" s="99">
        <v>2050.389893</v>
      </c>
      <c r="F5984" s="99">
        <v>2050.389893</v>
      </c>
      <c r="G5984" s="99">
        <v>0</v>
      </c>
    </row>
    <row r="5985" spans="1:7" x14ac:dyDescent="0.2">
      <c r="A5985" s="100">
        <v>40807</v>
      </c>
      <c r="B5985" s="99">
        <v>2053.0200199999999</v>
      </c>
      <c r="C5985" s="99">
        <v>2057.580078</v>
      </c>
      <c r="D5985" s="99">
        <v>1989.1899410000001</v>
      </c>
      <c r="E5985" s="99">
        <v>1990.1999510000001</v>
      </c>
      <c r="F5985" s="99">
        <v>1990.1999510000001</v>
      </c>
      <c r="G5985" s="99">
        <v>0</v>
      </c>
    </row>
    <row r="5986" spans="1:7" x14ac:dyDescent="0.2">
      <c r="A5986" s="100">
        <v>40808</v>
      </c>
      <c r="B5986" s="99">
        <v>1986.4300539999999</v>
      </c>
      <c r="C5986" s="99">
        <v>1986.4300539999999</v>
      </c>
      <c r="D5986" s="99">
        <v>1900.5699460000001</v>
      </c>
      <c r="E5986" s="99">
        <v>1926.76001</v>
      </c>
      <c r="F5986" s="99">
        <v>1926.76001</v>
      </c>
      <c r="G5986" s="99">
        <v>0</v>
      </c>
    </row>
    <row r="5987" spans="1:7" x14ac:dyDescent="0.2">
      <c r="A5987" s="100">
        <v>40809</v>
      </c>
      <c r="B5987" s="99">
        <v>1925.48999</v>
      </c>
      <c r="C5987" s="99">
        <v>1947.5</v>
      </c>
      <c r="D5987" s="99">
        <v>1912.7700199999999</v>
      </c>
      <c r="E5987" s="99">
        <v>1938.7299800000001</v>
      </c>
      <c r="F5987" s="99">
        <v>1938.7299800000001</v>
      </c>
      <c r="G5987" s="99">
        <v>0</v>
      </c>
    </row>
    <row r="5988" spans="1:7" x14ac:dyDescent="0.2">
      <c r="A5988" s="100">
        <v>40812</v>
      </c>
      <c r="B5988" s="99">
        <v>1939.540039</v>
      </c>
      <c r="C5988" s="99">
        <v>1986.099976</v>
      </c>
      <c r="D5988" s="99">
        <v>1929.589966</v>
      </c>
      <c r="E5988" s="99">
        <v>1983.969971</v>
      </c>
      <c r="F5988" s="99">
        <v>1983.969971</v>
      </c>
      <c r="G5988" s="99">
        <v>0</v>
      </c>
    </row>
    <row r="5989" spans="1:7" x14ac:dyDescent="0.2">
      <c r="A5989" s="100">
        <v>40813</v>
      </c>
      <c r="B5989" s="99">
        <v>1984.6099850000001</v>
      </c>
      <c r="C5989" s="99">
        <v>2040.1099850000001</v>
      </c>
      <c r="D5989" s="99">
        <v>1984.6099850000001</v>
      </c>
      <c r="E5989" s="99">
        <v>2005.1899410000001</v>
      </c>
      <c r="F5989" s="99">
        <v>2005.1899410000001</v>
      </c>
      <c r="G5989" s="99">
        <v>0</v>
      </c>
    </row>
    <row r="5990" spans="1:7" x14ac:dyDescent="0.2">
      <c r="A5990" s="100">
        <v>40814</v>
      </c>
      <c r="B5990" s="99">
        <v>2005.219971</v>
      </c>
      <c r="C5990" s="99">
        <v>2021.130005</v>
      </c>
      <c r="D5990" s="99">
        <v>1962.589966</v>
      </c>
      <c r="E5990" s="99">
        <v>1964.1999510000001</v>
      </c>
      <c r="F5990" s="99">
        <v>1964.1999510000001</v>
      </c>
      <c r="G5990" s="99">
        <v>0</v>
      </c>
    </row>
    <row r="5991" spans="1:7" x14ac:dyDescent="0.2">
      <c r="A5991" s="100">
        <v>40815</v>
      </c>
      <c r="B5991" s="99">
        <v>1965.3599850000001</v>
      </c>
      <c r="C5991" s="99">
        <v>2006.530029</v>
      </c>
      <c r="D5991" s="99">
        <v>1945.1999510000001</v>
      </c>
      <c r="E5991" s="99">
        <v>1980.2299800000001</v>
      </c>
      <c r="F5991" s="99">
        <v>1980.2299800000001</v>
      </c>
      <c r="G5991" s="99">
        <v>0</v>
      </c>
    </row>
    <row r="5992" spans="1:7" x14ac:dyDescent="0.2">
      <c r="A5992" s="100">
        <v>40816</v>
      </c>
      <c r="B5992" s="99">
        <v>1979.4300539999999</v>
      </c>
      <c r="C5992" s="99">
        <v>1979.4300539999999</v>
      </c>
      <c r="D5992" s="99">
        <v>1930.650024</v>
      </c>
      <c r="E5992" s="99">
        <v>1930.790039</v>
      </c>
      <c r="F5992" s="99">
        <v>1930.790039</v>
      </c>
      <c r="G5992" s="99">
        <v>0</v>
      </c>
    </row>
    <row r="5993" spans="1:7" x14ac:dyDescent="0.2">
      <c r="A5993" s="100">
        <v>40819</v>
      </c>
      <c r="B5993" s="99">
        <v>1930.4300539999999</v>
      </c>
      <c r="C5993" s="99">
        <v>1943.709961</v>
      </c>
      <c r="D5993" s="99">
        <v>1875.3199460000001</v>
      </c>
      <c r="E5993" s="99">
        <v>1875.9499510000001</v>
      </c>
      <c r="F5993" s="99">
        <v>1875.9499510000001</v>
      </c>
      <c r="G5993" s="99">
        <v>0</v>
      </c>
    </row>
    <row r="5994" spans="1:7" x14ac:dyDescent="0.2">
      <c r="A5994" s="100">
        <v>40820</v>
      </c>
      <c r="B5994" s="99">
        <v>1872.869995</v>
      </c>
      <c r="C5994" s="99">
        <v>1920.1400149999999</v>
      </c>
      <c r="D5994" s="99">
        <v>1834.209961</v>
      </c>
      <c r="E5994" s="99">
        <v>1918.3900149999999</v>
      </c>
      <c r="F5994" s="99">
        <v>1918.3900149999999</v>
      </c>
      <c r="G5994" s="99">
        <v>0</v>
      </c>
    </row>
    <row r="5995" spans="1:7" x14ac:dyDescent="0.2">
      <c r="A5995" s="100">
        <v>40821</v>
      </c>
      <c r="B5995" s="99">
        <v>1918.530029</v>
      </c>
      <c r="C5995" s="99">
        <v>1956.150024</v>
      </c>
      <c r="D5995" s="99">
        <v>1904.280029</v>
      </c>
      <c r="E5995" s="99">
        <v>1953.670044</v>
      </c>
      <c r="F5995" s="99">
        <v>1953.670044</v>
      </c>
      <c r="G5995" s="99">
        <v>0</v>
      </c>
    </row>
    <row r="5996" spans="1:7" x14ac:dyDescent="0.2">
      <c r="A5996" s="100">
        <v>40822</v>
      </c>
      <c r="B5996" s="99">
        <v>1953.8000489999999</v>
      </c>
      <c r="C5996" s="99">
        <v>1990.410034</v>
      </c>
      <c r="D5996" s="99">
        <v>1938.1400149999999</v>
      </c>
      <c r="E5996" s="99">
        <v>1989.6099850000001</v>
      </c>
      <c r="F5996" s="99">
        <v>1989.6099850000001</v>
      </c>
      <c r="G5996" s="99">
        <v>0</v>
      </c>
    </row>
    <row r="5997" spans="1:7" x14ac:dyDescent="0.2">
      <c r="A5997" s="100">
        <v>40823</v>
      </c>
      <c r="B5997" s="99">
        <v>1989.6999510000001</v>
      </c>
      <c r="C5997" s="99">
        <v>2000.589966</v>
      </c>
      <c r="D5997" s="99">
        <v>1964.4799800000001</v>
      </c>
      <c r="E5997" s="99">
        <v>1973.420044</v>
      </c>
      <c r="F5997" s="99">
        <v>1973.420044</v>
      </c>
      <c r="G5997" s="99">
        <v>0</v>
      </c>
    </row>
    <row r="5998" spans="1:7" x14ac:dyDescent="0.2">
      <c r="A5998" s="100">
        <v>40826</v>
      </c>
      <c r="B5998" s="99">
        <v>1978</v>
      </c>
      <c r="C5998" s="99">
        <v>2040.8000489999999</v>
      </c>
      <c r="D5998" s="99">
        <v>1978</v>
      </c>
      <c r="E5998" s="99">
        <v>2040.76001</v>
      </c>
      <c r="F5998" s="99">
        <v>2040.76001</v>
      </c>
      <c r="G5998" s="99">
        <v>0</v>
      </c>
    </row>
    <row r="5999" spans="1:7" x14ac:dyDescent="0.2">
      <c r="A5999" s="100">
        <v>40827</v>
      </c>
      <c r="B5999" s="99">
        <v>2040.2700199999999</v>
      </c>
      <c r="C5999" s="99">
        <v>2048.1899410000001</v>
      </c>
      <c r="D5999" s="99">
        <v>2027.8000489999999</v>
      </c>
      <c r="E5999" s="99">
        <v>2041.900024</v>
      </c>
      <c r="F5999" s="99">
        <v>2041.900024</v>
      </c>
      <c r="G5999" s="99">
        <v>0</v>
      </c>
    </row>
    <row r="6000" spans="1:7" x14ac:dyDescent="0.2">
      <c r="A6000" s="100">
        <v>40828</v>
      </c>
      <c r="B6000" s="99">
        <v>2043.0200199999999</v>
      </c>
      <c r="C6000" s="99">
        <v>2084.1000979999999</v>
      </c>
      <c r="D6000" s="99">
        <v>2043.0200199999999</v>
      </c>
      <c r="E6000" s="99">
        <v>2062.219971</v>
      </c>
      <c r="F6000" s="99">
        <v>2062.219971</v>
      </c>
      <c r="G6000" s="99">
        <v>0</v>
      </c>
    </row>
    <row r="6001" spans="1:7" x14ac:dyDescent="0.2">
      <c r="A6001" s="100">
        <v>40829</v>
      </c>
      <c r="B6001" s="99">
        <v>2061.719971</v>
      </c>
      <c r="C6001" s="99">
        <v>2062.580078</v>
      </c>
      <c r="D6001" s="99">
        <v>2033.73999</v>
      </c>
      <c r="E6001" s="99">
        <v>2056.26001</v>
      </c>
      <c r="F6001" s="99">
        <v>2056.26001</v>
      </c>
      <c r="G6001" s="99">
        <v>0</v>
      </c>
    </row>
    <row r="6002" spans="1:7" x14ac:dyDescent="0.2">
      <c r="A6002" s="100">
        <v>40830</v>
      </c>
      <c r="B6002" s="99">
        <v>2059.6599120000001</v>
      </c>
      <c r="C6002" s="99">
        <v>2092.0500489999999</v>
      </c>
      <c r="D6002" s="99">
        <v>2059.6599120000001</v>
      </c>
      <c r="E6002" s="99">
        <v>2091.98999</v>
      </c>
      <c r="F6002" s="99">
        <v>2091.98999</v>
      </c>
      <c r="G6002" s="99">
        <v>0</v>
      </c>
    </row>
    <row r="6003" spans="1:7" x14ac:dyDescent="0.2">
      <c r="A6003" s="100">
        <v>40833</v>
      </c>
      <c r="B6003" s="99">
        <v>2091.820068</v>
      </c>
      <c r="C6003" s="99">
        <v>2091.820068</v>
      </c>
      <c r="D6003" s="99">
        <v>2047.530029</v>
      </c>
      <c r="E6003" s="99">
        <v>2051.540039</v>
      </c>
      <c r="F6003" s="99">
        <v>2051.540039</v>
      </c>
      <c r="G6003" s="99">
        <v>0</v>
      </c>
    </row>
    <row r="6004" spans="1:7" x14ac:dyDescent="0.2">
      <c r="A6004" s="100">
        <v>40834</v>
      </c>
      <c r="B6004" s="99">
        <v>2051.360107</v>
      </c>
      <c r="C6004" s="99">
        <v>2106.6298830000001</v>
      </c>
      <c r="D6004" s="99">
        <v>2035.5200199999999</v>
      </c>
      <c r="E6004" s="99">
        <v>2093.429932</v>
      </c>
      <c r="F6004" s="99">
        <v>2093.429932</v>
      </c>
      <c r="G6004" s="99">
        <v>0</v>
      </c>
    </row>
    <row r="6005" spans="1:7" x14ac:dyDescent="0.2">
      <c r="A6005" s="100">
        <v>40835</v>
      </c>
      <c r="B6005" s="99">
        <v>2090.1599120000001</v>
      </c>
      <c r="C6005" s="99">
        <v>2100.709961</v>
      </c>
      <c r="D6005" s="99">
        <v>2060.8701169999999</v>
      </c>
      <c r="E6005" s="99">
        <v>2067.280029</v>
      </c>
      <c r="F6005" s="99">
        <v>2067.280029</v>
      </c>
      <c r="G6005" s="99">
        <v>0</v>
      </c>
    </row>
    <row r="6006" spans="1:7" x14ac:dyDescent="0.2">
      <c r="A6006" s="100">
        <v>40836</v>
      </c>
      <c r="B6006" s="99">
        <v>2067.3500979999999</v>
      </c>
      <c r="C6006" s="99">
        <v>2083.7700199999999</v>
      </c>
      <c r="D6006" s="99">
        <v>2045.849976</v>
      </c>
      <c r="E6006" s="99">
        <v>2076.75</v>
      </c>
      <c r="F6006" s="99">
        <v>2076.75</v>
      </c>
      <c r="G6006" s="99">
        <v>0</v>
      </c>
    </row>
    <row r="6007" spans="1:7" x14ac:dyDescent="0.2">
      <c r="A6007" s="100">
        <v>40837</v>
      </c>
      <c r="B6007" s="99">
        <v>2076.76001</v>
      </c>
      <c r="C6007" s="99">
        <v>2117.139893</v>
      </c>
      <c r="D6007" s="99">
        <v>2076.76001</v>
      </c>
      <c r="E6007" s="99">
        <v>2115.860107</v>
      </c>
      <c r="F6007" s="99">
        <v>2115.860107</v>
      </c>
      <c r="G6007" s="99">
        <v>0</v>
      </c>
    </row>
    <row r="6008" spans="1:7" x14ac:dyDescent="0.2">
      <c r="A6008" s="100">
        <v>40840</v>
      </c>
      <c r="B6008" s="99">
        <v>2116.6599120000001</v>
      </c>
      <c r="C6008" s="99">
        <v>2147.139893</v>
      </c>
      <c r="D6008" s="99">
        <v>2116.6599120000001</v>
      </c>
      <c r="E6008" s="99">
        <v>2143.1298830000001</v>
      </c>
      <c r="F6008" s="99">
        <v>2143.1298830000001</v>
      </c>
      <c r="G6008" s="99">
        <v>0</v>
      </c>
    </row>
    <row r="6009" spans="1:7" x14ac:dyDescent="0.2">
      <c r="A6009" s="100">
        <v>40841</v>
      </c>
      <c r="B6009" s="99">
        <v>2142.570068</v>
      </c>
      <c r="C6009" s="99">
        <v>2142.570068</v>
      </c>
      <c r="D6009" s="99">
        <v>2096.3000489999999</v>
      </c>
      <c r="E6009" s="99">
        <v>2100.169922</v>
      </c>
      <c r="F6009" s="99">
        <v>2100.169922</v>
      </c>
      <c r="G6009" s="99">
        <v>0</v>
      </c>
    </row>
    <row r="6010" spans="1:7" x14ac:dyDescent="0.2">
      <c r="A6010" s="100">
        <v>40842</v>
      </c>
      <c r="B6010" s="99">
        <v>2100.3701169999999</v>
      </c>
      <c r="C6010" s="99">
        <v>2129.6000979999999</v>
      </c>
      <c r="D6010" s="99">
        <v>2086.5200199999999</v>
      </c>
      <c r="E6010" s="99">
        <v>2122.320068</v>
      </c>
      <c r="F6010" s="99">
        <v>2122.320068</v>
      </c>
      <c r="G6010" s="99">
        <v>0</v>
      </c>
    </row>
    <row r="6011" spans="1:7" x14ac:dyDescent="0.2">
      <c r="A6011" s="100">
        <v>40843</v>
      </c>
      <c r="B6011" s="99">
        <v>2125.6899410000001</v>
      </c>
      <c r="C6011" s="99">
        <v>2208.8798830000001</v>
      </c>
      <c r="D6011" s="99">
        <v>2125.6899410000001</v>
      </c>
      <c r="E6011" s="99">
        <v>2195.219971</v>
      </c>
      <c r="F6011" s="99">
        <v>2195.219971</v>
      </c>
      <c r="G6011" s="99">
        <v>0</v>
      </c>
    </row>
    <row r="6012" spans="1:7" x14ac:dyDescent="0.2">
      <c r="A6012" s="100">
        <v>40844</v>
      </c>
      <c r="B6012" s="99">
        <v>2194.8701169999999</v>
      </c>
      <c r="C6012" s="99">
        <v>2199.469971</v>
      </c>
      <c r="D6012" s="99">
        <v>2182.26001</v>
      </c>
      <c r="E6012" s="99">
        <v>2196.1298830000001</v>
      </c>
      <c r="F6012" s="99">
        <v>2196.1298830000001</v>
      </c>
      <c r="G6012" s="99">
        <v>0</v>
      </c>
    </row>
    <row r="6013" spans="1:7" x14ac:dyDescent="0.2">
      <c r="A6013" s="100">
        <v>40847</v>
      </c>
      <c r="B6013" s="99">
        <v>2195.9099120000001</v>
      </c>
      <c r="C6013" s="99">
        <v>2195.9099120000001</v>
      </c>
      <c r="D6013" s="99">
        <v>2141.5600589999999</v>
      </c>
      <c r="E6013" s="99">
        <v>2141.8100589999999</v>
      </c>
      <c r="F6013" s="99">
        <v>2141.8100589999999</v>
      </c>
      <c r="G6013" s="99">
        <v>0</v>
      </c>
    </row>
    <row r="6014" spans="1:7" x14ac:dyDescent="0.2">
      <c r="A6014" s="100">
        <v>40848</v>
      </c>
      <c r="B6014" s="99">
        <v>2137.8798830000001</v>
      </c>
      <c r="C6014" s="99">
        <v>2137.8798830000001</v>
      </c>
      <c r="D6014" s="99">
        <v>2077.070068</v>
      </c>
      <c r="E6014" s="99">
        <v>2081.969971</v>
      </c>
      <c r="F6014" s="99">
        <v>2081.969971</v>
      </c>
      <c r="G6014" s="99">
        <v>0</v>
      </c>
    </row>
    <row r="6015" spans="1:7" x14ac:dyDescent="0.2">
      <c r="A6015" s="100">
        <v>40849</v>
      </c>
      <c r="B6015" s="99">
        <v>2084.2700199999999</v>
      </c>
      <c r="C6015" s="99">
        <v>2123.330078</v>
      </c>
      <c r="D6015" s="99">
        <v>2084.2700199999999</v>
      </c>
      <c r="E6015" s="99">
        <v>2115.6999510000001</v>
      </c>
      <c r="F6015" s="99">
        <v>2115.6999510000001</v>
      </c>
      <c r="G6015" s="99">
        <v>0</v>
      </c>
    </row>
    <row r="6016" spans="1:7" x14ac:dyDescent="0.2">
      <c r="A6016" s="100">
        <v>40850</v>
      </c>
      <c r="B6016" s="99">
        <v>2155.8701169999999</v>
      </c>
      <c r="C6016" s="99">
        <v>2155.8701169999999</v>
      </c>
      <c r="D6016" s="99">
        <v>2155.8701169999999</v>
      </c>
      <c r="E6016" s="99">
        <v>2155.8701169999999</v>
      </c>
      <c r="F6016" s="99">
        <v>2155.8701169999999</v>
      </c>
      <c r="G6016" s="99">
        <v>0</v>
      </c>
    </row>
    <row r="6017" spans="1:7" x14ac:dyDescent="0.2">
      <c r="A6017" s="100">
        <v>40851</v>
      </c>
      <c r="B6017" s="99">
        <v>2155.290039</v>
      </c>
      <c r="C6017" s="99">
        <v>2155.290039</v>
      </c>
      <c r="D6017" s="99">
        <v>2117.860107</v>
      </c>
      <c r="E6017" s="99">
        <v>2142.3400879999999</v>
      </c>
      <c r="F6017" s="99">
        <v>2142.3400879999999</v>
      </c>
      <c r="G6017" s="99">
        <v>0</v>
      </c>
    </row>
    <row r="6018" spans="1:7" x14ac:dyDescent="0.2">
      <c r="A6018" s="100">
        <v>40854</v>
      </c>
      <c r="B6018" s="99">
        <v>2142.3100589999999</v>
      </c>
      <c r="C6018" s="99">
        <v>2156.830078</v>
      </c>
      <c r="D6018" s="99">
        <v>2121.01001</v>
      </c>
      <c r="E6018" s="99">
        <v>2156</v>
      </c>
      <c r="F6018" s="99">
        <v>2156</v>
      </c>
      <c r="G6018" s="99">
        <v>0</v>
      </c>
    </row>
    <row r="6019" spans="1:7" x14ac:dyDescent="0.2">
      <c r="A6019" s="100">
        <v>40855</v>
      </c>
      <c r="B6019" s="99">
        <v>2156</v>
      </c>
      <c r="C6019" s="99">
        <v>2184.080078</v>
      </c>
      <c r="D6019" s="99">
        <v>2145.5200199999999</v>
      </c>
      <c r="E6019" s="99">
        <v>2182.610107</v>
      </c>
      <c r="F6019" s="99">
        <v>2182.610107</v>
      </c>
      <c r="G6019" s="99">
        <v>0</v>
      </c>
    </row>
    <row r="6020" spans="1:7" x14ac:dyDescent="0.2">
      <c r="A6020" s="100">
        <v>40856</v>
      </c>
      <c r="B6020" s="99">
        <v>2181.3400879999999</v>
      </c>
      <c r="C6020" s="99">
        <v>2181.3400879999999</v>
      </c>
      <c r="D6020" s="99">
        <v>2098.3000489999999</v>
      </c>
      <c r="E6020" s="99">
        <v>2102.719971</v>
      </c>
      <c r="F6020" s="99">
        <v>2102.719971</v>
      </c>
      <c r="G6020" s="99">
        <v>0</v>
      </c>
    </row>
    <row r="6021" spans="1:7" x14ac:dyDescent="0.2">
      <c r="A6021" s="100">
        <v>40857</v>
      </c>
      <c r="B6021" s="99">
        <v>2103.580078</v>
      </c>
      <c r="C6021" s="99">
        <v>2132.0200199999999</v>
      </c>
      <c r="D6021" s="99">
        <v>2100.330078</v>
      </c>
      <c r="E6021" s="99">
        <v>2121.139893</v>
      </c>
      <c r="F6021" s="99">
        <v>2121.139893</v>
      </c>
      <c r="G6021" s="99">
        <v>0</v>
      </c>
    </row>
    <row r="6022" spans="1:7" x14ac:dyDescent="0.2">
      <c r="A6022" s="100">
        <v>40858</v>
      </c>
      <c r="B6022" s="99">
        <v>2121.8701169999999</v>
      </c>
      <c r="C6022" s="99">
        <v>2167.830078</v>
      </c>
      <c r="D6022" s="99">
        <v>2121.8701169999999</v>
      </c>
      <c r="E6022" s="99">
        <v>2162.4799800000001</v>
      </c>
      <c r="F6022" s="99">
        <v>2162.4799800000001</v>
      </c>
      <c r="G6022" s="99">
        <v>0</v>
      </c>
    </row>
    <row r="6023" spans="1:7" x14ac:dyDescent="0.2">
      <c r="A6023" s="100">
        <v>40861</v>
      </c>
      <c r="B6023" s="99">
        <v>2162.4799800000001</v>
      </c>
      <c r="C6023" s="99">
        <v>2162.4799800000001</v>
      </c>
      <c r="D6023" s="99">
        <v>2133.1000979999999</v>
      </c>
      <c r="E6023" s="99">
        <v>2142.0900879999999</v>
      </c>
      <c r="F6023" s="99">
        <v>2142.0900879999999</v>
      </c>
      <c r="G6023" s="99">
        <v>0</v>
      </c>
    </row>
    <row r="6024" spans="1:7" x14ac:dyDescent="0.2">
      <c r="A6024" s="100">
        <v>40862</v>
      </c>
      <c r="B6024" s="99">
        <v>2142.0900879999999</v>
      </c>
      <c r="C6024" s="99">
        <v>2163.429932</v>
      </c>
      <c r="D6024" s="99">
        <v>2129.4799800000001</v>
      </c>
      <c r="E6024" s="99">
        <v>2152.8000489999999</v>
      </c>
      <c r="F6024" s="99">
        <v>2152.8000489999999</v>
      </c>
      <c r="G6024" s="99">
        <v>0</v>
      </c>
    </row>
    <row r="6025" spans="1:7" x14ac:dyDescent="0.2">
      <c r="A6025" s="100">
        <v>40863</v>
      </c>
      <c r="B6025" s="99">
        <v>2152.790039</v>
      </c>
      <c r="C6025" s="99">
        <v>2155.8701169999999</v>
      </c>
      <c r="D6025" s="99">
        <v>2114.8999020000001</v>
      </c>
      <c r="E6025" s="99">
        <v>2117.639893</v>
      </c>
      <c r="F6025" s="99">
        <v>2117.639893</v>
      </c>
      <c r="G6025" s="99">
        <v>0</v>
      </c>
    </row>
    <row r="6026" spans="1:7" x14ac:dyDescent="0.2">
      <c r="A6026" s="100">
        <v>40864</v>
      </c>
      <c r="B6026" s="99">
        <v>2117.639893</v>
      </c>
      <c r="C6026" s="99">
        <v>2119.040039</v>
      </c>
      <c r="D6026" s="99">
        <v>2070.5900879999999</v>
      </c>
      <c r="E6026" s="99">
        <v>2082.1000979999999</v>
      </c>
      <c r="F6026" s="99">
        <v>2082.1000979999999</v>
      </c>
      <c r="G6026" s="99">
        <v>0</v>
      </c>
    </row>
    <row r="6027" spans="1:7" x14ac:dyDescent="0.2">
      <c r="A6027" s="100">
        <v>40865</v>
      </c>
      <c r="B6027" s="99">
        <v>2082.1000979999999</v>
      </c>
      <c r="C6027" s="99">
        <v>2094.73999</v>
      </c>
      <c r="D6027" s="99">
        <v>2073.9399410000001</v>
      </c>
      <c r="E6027" s="99">
        <v>2081.419922</v>
      </c>
      <c r="F6027" s="99">
        <v>2081.419922</v>
      </c>
      <c r="G6027" s="99">
        <v>0</v>
      </c>
    </row>
    <row r="6028" spans="1:7" x14ac:dyDescent="0.2">
      <c r="A6028" s="100">
        <v>40868</v>
      </c>
      <c r="B6028" s="99">
        <v>2081.419922</v>
      </c>
      <c r="C6028" s="99">
        <v>2081.419922</v>
      </c>
      <c r="D6028" s="99">
        <v>2026.9499510000001</v>
      </c>
      <c r="E6028" s="99">
        <v>2042.709961</v>
      </c>
      <c r="F6028" s="99">
        <v>2042.709961</v>
      </c>
      <c r="G6028" s="99">
        <v>0</v>
      </c>
    </row>
    <row r="6029" spans="1:7" x14ac:dyDescent="0.2">
      <c r="A6029" s="100">
        <v>40869</v>
      </c>
      <c r="B6029" s="99">
        <v>2042.6999510000001</v>
      </c>
      <c r="C6029" s="99">
        <v>2049.26001</v>
      </c>
      <c r="D6029" s="99">
        <v>2023.3000489999999</v>
      </c>
      <c r="E6029" s="99">
        <v>2034.410034</v>
      </c>
      <c r="F6029" s="99">
        <v>2034.410034</v>
      </c>
      <c r="G6029" s="99">
        <v>0</v>
      </c>
    </row>
    <row r="6030" spans="1:7" x14ac:dyDescent="0.2">
      <c r="A6030" s="100">
        <v>40870</v>
      </c>
      <c r="B6030" s="99">
        <v>2034.420044</v>
      </c>
      <c r="C6030" s="99">
        <v>2034.420044</v>
      </c>
      <c r="D6030" s="99">
        <v>1989.469971</v>
      </c>
      <c r="E6030" s="99">
        <v>1989.540039</v>
      </c>
      <c r="F6030" s="99">
        <v>1989.540039</v>
      </c>
      <c r="G6030" s="99">
        <v>0</v>
      </c>
    </row>
    <row r="6031" spans="1:7" x14ac:dyDescent="0.2">
      <c r="A6031" s="100">
        <v>40872</v>
      </c>
      <c r="B6031" s="99">
        <v>1989.540039</v>
      </c>
      <c r="C6031" s="99">
        <v>2008.150024</v>
      </c>
      <c r="D6031" s="99">
        <v>1984.1800539999999</v>
      </c>
      <c r="E6031" s="99">
        <v>1984.5</v>
      </c>
      <c r="F6031" s="99">
        <v>1984.5</v>
      </c>
      <c r="G6031" s="99">
        <v>0</v>
      </c>
    </row>
    <row r="6032" spans="1:7" x14ac:dyDescent="0.2">
      <c r="A6032" s="100">
        <v>40875</v>
      </c>
      <c r="B6032" s="99">
        <v>1984.51001</v>
      </c>
      <c r="C6032" s="99">
        <v>2050.76001</v>
      </c>
      <c r="D6032" s="99">
        <v>1984.51001</v>
      </c>
      <c r="E6032" s="99">
        <v>2042.8000489999999</v>
      </c>
      <c r="F6032" s="99">
        <v>2042.8000489999999</v>
      </c>
      <c r="G6032" s="99">
        <v>0</v>
      </c>
    </row>
    <row r="6033" spans="1:7" x14ac:dyDescent="0.2">
      <c r="A6033" s="100">
        <v>40876</v>
      </c>
      <c r="B6033" s="99">
        <v>2042.8100589999999</v>
      </c>
      <c r="C6033" s="99">
        <v>2061.860107</v>
      </c>
      <c r="D6033" s="99">
        <v>2041.5200199999999</v>
      </c>
      <c r="E6033" s="99">
        <v>2048.0600589999999</v>
      </c>
      <c r="F6033" s="99">
        <v>2048.0600589999999</v>
      </c>
      <c r="G6033" s="99">
        <v>0</v>
      </c>
    </row>
    <row r="6034" spans="1:7" x14ac:dyDescent="0.2">
      <c r="A6034" s="100">
        <v>40877</v>
      </c>
      <c r="B6034" s="99">
        <v>2050.679932</v>
      </c>
      <c r="C6034" s="99">
        <v>2137.080078</v>
      </c>
      <c r="D6034" s="99">
        <v>2050.679932</v>
      </c>
      <c r="E6034" s="99">
        <v>2137.080078</v>
      </c>
      <c r="F6034" s="99">
        <v>2137.080078</v>
      </c>
      <c r="G6034" s="99">
        <v>0</v>
      </c>
    </row>
    <row r="6035" spans="1:7" x14ac:dyDescent="0.2">
      <c r="A6035" s="100">
        <v>40878</v>
      </c>
      <c r="B6035" s="99">
        <v>2137.080078</v>
      </c>
      <c r="C6035" s="99">
        <v>2144.1599120000001</v>
      </c>
      <c r="D6035" s="99">
        <v>2124.6899410000001</v>
      </c>
      <c r="E6035" s="99">
        <v>2133.070068</v>
      </c>
      <c r="F6035" s="99">
        <v>2133.070068</v>
      </c>
      <c r="G6035" s="99">
        <v>0</v>
      </c>
    </row>
    <row r="6036" spans="1:7" x14ac:dyDescent="0.2">
      <c r="A6036" s="100">
        <v>40879</v>
      </c>
      <c r="B6036" s="99">
        <v>2133.070068</v>
      </c>
      <c r="C6036" s="99">
        <v>2159.6298830000001</v>
      </c>
      <c r="D6036" s="99">
        <v>2130.959961</v>
      </c>
      <c r="E6036" s="99">
        <v>2132.639893</v>
      </c>
      <c r="F6036" s="99">
        <v>2132.639893</v>
      </c>
      <c r="G6036" s="99">
        <v>0</v>
      </c>
    </row>
    <row r="6037" spans="1:7" x14ac:dyDescent="0.2">
      <c r="A6037" s="100">
        <v>40882</v>
      </c>
      <c r="B6037" s="99">
        <v>2132.7299800000001</v>
      </c>
      <c r="C6037" s="99">
        <v>2171.1201169999999</v>
      </c>
      <c r="D6037" s="99">
        <v>2132.7299800000001</v>
      </c>
      <c r="E6037" s="99">
        <v>2154.679932</v>
      </c>
      <c r="F6037" s="99">
        <v>2154.679932</v>
      </c>
      <c r="G6037" s="99">
        <v>0</v>
      </c>
    </row>
    <row r="6038" spans="1:7" x14ac:dyDescent="0.2">
      <c r="A6038" s="100">
        <v>40883</v>
      </c>
      <c r="B6038" s="99">
        <v>2154.679932</v>
      </c>
      <c r="C6038" s="99">
        <v>2170.0200199999999</v>
      </c>
      <c r="D6038" s="99">
        <v>2147.73999</v>
      </c>
      <c r="E6038" s="99">
        <v>2157.1000979999999</v>
      </c>
      <c r="F6038" s="99">
        <v>2157.1000979999999</v>
      </c>
      <c r="G6038" s="99">
        <v>0</v>
      </c>
    </row>
    <row r="6039" spans="1:7" x14ac:dyDescent="0.2">
      <c r="A6039" s="100">
        <v>40884</v>
      </c>
      <c r="B6039" s="99">
        <v>2157.1000979999999</v>
      </c>
      <c r="C6039" s="99">
        <v>2171.820068</v>
      </c>
      <c r="D6039" s="99">
        <v>2133.6599120000001</v>
      </c>
      <c r="E6039" s="99">
        <v>2162.070068</v>
      </c>
      <c r="F6039" s="99">
        <v>2162.070068</v>
      </c>
      <c r="G6039" s="99">
        <v>0</v>
      </c>
    </row>
    <row r="6040" spans="1:7" x14ac:dyDescent="0.2">
      <c r="A6040" s="100">
        <v>40885</v>
      </c>
      <c r="B6040" s="99">
        <v>2162.070068</v>
      </c>
      <c r="C6040" s="99">
        <v>2162.070068</v>
      </c>
      <c r="D6040" s="99">
        <v>2111.429932</v>
      </c>
      <c r="E6040" s="99">
        <v>2116.4099120000001</v>
      </c>
      <c r="F6040" s="99">
        <v>2116.4099120000001</v>
      </c>
      <c r="G6040" s="99">
        <v>0</v>
      </c>
    </row>
    <row r="6041" spans="1:7" x14ac:dyDescent="0.2">
      <c r="A6041" s="100">
        <v>40886</v>
      </c>
      <c r="B6041" s="99">
        <v>2116.3999020000001</v>
      </c>
      <c r="C6041" s="99">
        <v>2157.3798830000001</v>
      </c>
      <c r="D6041" s="99">
        <v>2116.3999020000001</v>
      </c>
      <c r="E6041" s="99">
        <v>2152.1499020000001</v>
      </c>
      <c r="F6041" s="99">
        <v>2152.1499020000001</v>
      </c>
      <c r="G6041" s="99">
        <v>0</v>
      </c>
    </row>
    <row r="6042" spans="1:7" x14ac:dyDescent="0.2">
      <c r="A6042" s="100">
        <v>40889</v>
      </c>
      <c r="B6042" s="99">
        <v>2151.8999020000001</v>
      </c>
      <c r="C6042" s="99">
        <v>2151.8999020000001</v>
      </c>
      <c r="D6042" s="99">
        <v>2104.23999</v>
      </c>
      <c r="E6042" s="99">
        <v>2120.1499020000001</v>
      </c>
      <c r="F6042" s="99">
        <v>2120.1499020000001</v>
      </c>
      <c r="G6042" s="99">
        <v>0</v>
      </c>
    </row>
    <row r="6043" spans="1:7" x14ac:dyDescent="0.2">
      <c r="A6043" s="100">
        <v>40890</v>
      </c>
      <c r="B6043" s="99">
        <v>2120.1499020000001</v>
      </c>
      <c r="C6043" s="99">
        <v>2143.110107</v>
      </c>
      <c r="D6043" s="99">
        <v>2090.929932</v>
      </c>
      <c r="E6043" s="99">
        <v>2102.1499020000001</v>
      </c>
      <c r="F6043" s="99">
        <v>2102.1499020000001</v>
      </c>
      <c r="G6043" s="99">
        <v>0</v>
      </c>
    </row>
    <row r="6044" spans="1:7" x14ac:dyDescent="0.2">
      <c r="A6044" s="100">
        <v>40891</v>
      </c>
      <c r="B6044" s="99">
        <v>2102.139893</v>
      </c>
      <c r="C6044" s="99">
        <v>2102.139893</v>
      </c>
      <c r="D6044" s="99">
        <v>2074.25</v>
      </c>
      <c r="E6044" s="99">
        <v>2078.51001</v>
      </c>
      <c r="F6044" s="99">
        <v>2078.51001</v>
      </c>
      <c r="G6044" s="99">
        <v>0</v>
      </c>
    </row>
    <row r="6045" spans="1:7" x14ac:dyDescent="0.2">
      <c r="A6045" s="100">
        <v>40892</v>
      </c>
      <c r="B6045" s="99">
        <v>2078.51001</v>
      </c>
      <c r="C6045" s="99">
        <v>2102.1499020000001</v>
      </c>
      <c r="D6045" s="99">
        <v>2078.51001</v>
      </c>
      <c r="E6045" s="99">
        <v>2085.4399410000001</v>
      </c>
      <c r="F6045" s="99">
        <v>2085.4399410000001</v>
      </c>
      <c r="G6045" s="99">
        <v>0</v>
      </c>
    </row>
    <row r="6046" spans="1:7" x14ac:dyDescent="0.2">
      <c r="A6046" s="100">
        <v>40893</v>
      </c>
      <c r="B6046" s="99">
        <v>2085.429932</v>
      </c>
      <c r="C6046" s="99">
        <v>2111.6599120000001</v>
      </c>
      <c r="D6046" s="99">
        <v>2084.48999</v>
      </c>
      <c r="E6046" s="99">
        <v>2092.179932</v>
      </c>
      <c r="F6046" s="99">
        <v>2092.179932</v>
      </c>
      <c r="G6046" s="99">
        <v>0</v>
      </c>
    </row>
    <row r="6047" spans="1:7" x14ac:dyDescent="0.2">
      <c r="A6047" s="100">
        <v>40896</v>
      </c>
      <c r="B6047" s="99">
        <v>2092.330078</v>
      </c>
      <c r="C6047" s="99">
        <v>2100.610107</v>
      </c>
      <c r="D6047" s="99">
        <v>2062.530029</v>
      </c>
      <c r="E6047" s="99">
        <v>2067.669922</v>
      </c>
      <c r="F6047" s="99">
        <v>2067.669922</v>
      </c>
      <c r="G6047" s="99">
        <v>0</v>
      </c>
    </row>
    <row r="6048" spans="1:7" x14ac:dyDescent="0.2">
      <c r="A6048" s="100">
        <v>40897</v>
      </c>
      <c r="B6048" s="99">
        <v>2067.669922</v>
      </c>
      <c r="C6048" s="99">
        <v>2131.9399410000001</v>
      </c>
      <c r="D6048" s="99">
        <v>2067.669922</v>
      </c>
      <c r="E6048" s="99">
        <v>2129.669922</v>
      </c>
      <c r="F6048" s="99">
        <v>2129.669922</v>
      </c>
      <c r="G6048" s="99">
        <v>0</v>
      </c>
    </row>
    <row r="6049" spans="1:7" x14ac:dyDescent="0.2">
      <c r="A6049" s="100">
        <v>40898</v>
      </c>
      <c r="B6049" s="99">
        <v>2129.6599120000001</v>
      </c>
      <c r="C6049" s="99">
        <v>2136.169922</v>
      </c>
      <c r="D6049" s="99">
        <v>2109.4399410000001</v>
      </c>
      <c r="E6049" s="99">
        <v>2133.860107</v>
      </c>
      <c r="F6049" s="99">
        <v>2133.860107</v>
      </c>
      <c r="G6049" s="99">
        <v>0</v>
      </c>
    </row>
    <row r="6050" spans="1:7" x14ac:dyDescent="0.2">
      <c r="A6050" s="100">
        <v>40899</v>
      </c>
      <c r="B6050" s="99">
        <v>2133.860107</v>
      </c>
      <c r="C6050" s="99">
        <v>2153.5900879999999</v>
      </c>
      <c r="D6050" s="99">
        <v>2133.860107</v>
      </c>
      <c r="E6050" s="99">
        <v>2152.040039</v>
      </c>
      <c r="F6050" s="99">
        <v>2152.040039</v>
      </c>
      <c r="G6050" s="99">
        <v>0</v>
      </c>
    </row>
    <row r="6051" spans="1:7" x14ac:dyDescent="0.2">
      <c r="A6051" s="100">
        <v>40900</v>
      </c>
      <c r="B6051" s="99">
        <v>2152.040039</v>
      </c>
      <c r="C6051" s="99">
        <v>2171.6298830000001</v>
      </c>
      <c r="D6051" s="99">
        <v>2152.040039</v>
      </c>
      <c r="E6051" s="99">
        <v>2171.5</v>
      </c>
      <c r="F6051" s="99">
        <v>2171.5</v>
      </c>
      <c r="G6051" s="99">
        <v>0</v>
      </c>
    </row>
    <row r="6052" spans="1:7" x14ac:dyDescent="0.2">
      <c r="A6052" s="100">
        <v>40904</v>
      </c>
      <c r="B6052" s="99">
        <v>2171.5</v>
      </c>
      <c r="C6052" s="99">
        <v>2178.429932</v>
      </c>
      <c r="D6052" s="99">
        <v>2166.3000489999999</v>
      </c>
      <c r="E6052" s="99">
        <v>2171.709961</v>
      </c>
      <c r="F6052" s="99">
        <v>2171.709961</v>
      </c>
      <c r="G6052" s="99">
        <v>0</v>
      </c>
    </row>
    <row r="6053" spans="1:7" x14ac:dyDescent="0.2">
      <c r="A6053" s="100">
        <v>40905</v>
      </c>
      <c r="B6053" s="99">
        <v>2171.6201169999999</v>
      </c>
      <c r="C6053" s="99">
        <v>2172.419922</v>
      </c>
      <c r="D6053" s="99">
        <v>2142.889893</v>
      </c>
      <c r="E6053" s="99">
        <v>2145.0900879999999</v>
      </c>
      <c r="F6053" s="99">
        <v>2145.0900879999999</v>
      </c>
      <c r="G6053" s="99">
        <v>0</v>
      </c>
    </row>
    <row r="6054" spans="1:7" x14ac:dyDescent="0.2">
      <c r="A6054" s="100">
        <v>40906</v>
      </c>
      <c r="B6054" s="99">
        <v>2145.1000979999999</v>
      </c>
      <c r="C6054" s="99">
        <v>2168.959961</v>
      </c>
      <c r="D6054" s="99">
        <v>2145.1000979999999</v>
      </c>
      <c r="E6054" s="99">
        <v>2168.1201169999999</v>
      </c>
      <c r="F6054" s="99">
        <v>2168.1201169999999</v>
      </c>
      <c r="G6054" s="99">
        <v>0</v>
      </c>
    </row>
    <row r="6055" spans="1:7" x14ac:dyDescent="0.2">
      <c r="A6055" s="100">
        <v>40907</v>
      </c>
      <c r="B6055" s="99">
        <v>2167.780029</v>
      </c>
      <c r="C6055" s="99">
        <v>2170.01001</v>
      </c>
      <c r="D6055" s="99">
        <v>2158.580078</v>
      </c>
      <c r="E6055" s="99">
        <v>2158.9399410000001</v>
      </c>
      <c r="F6055" s="99">
        <v>2158.9399410000001</v>
      </c>
      <c r="G6055" s="99">
        <v>0</v>
      </c>
    </row>
    <row r="6056" spans="1:7" x14ac:dyDescent="0.2">
      <c r="A6056" s="100">
        <v>40911</v>
      </c>
      <c r="B6056" s="99">
        <v>2158.929932</v>
      </c>
      <c r="C6056" s="99">
        <v>2205.2299800000001</v>
      </c>
      <c r="D6056" s="99">
        <v>2158.929932</v>
      </c>
      <c r="E6056" s="99">
        <v>2192.3999020000001</v>
      </c>
      <c r="F6056" s="99">
        <v>2192.3999020000001</v>
      </c>
      <c r="G6056" s="99">
        <v>0</v>
      </c>
    </row>
    <row r="6057" spans="1:7" x14ac:dyDescent="0.2">
      <c r="A6057" s="100">
        <v>40912</v>
      </c>
      <c r="B6057" s="99">
        <v>2192.3999020000001</v>
      </c>
      <c r="C6057" s="99">
        <v>2195.26001</v>
      </c>
      <c r="D6057" s="99">
        <v>2177.0200199999999</v>
      </c>
      <c r="E6057" s="99">
        <v>2193.280029</v>
      </c>
      <c r="F6057" s="99">
        <v>2193.280029</v>
      </c>
      <c r="G6057" s="99">
        <v>0</v>
      </c>
    </row>
    <row r="6058" spans="1:7" x14ac:dyDescent="0.2">
      <c r="A6058" s="100">
        <v>40913</v>
      </c>
      <c r="B6058" s="99">
        <v>2193.2700199999999</v>
      </c>
      <c r="C6058" s="99">
        <v>2203.1499020000001</v>
      </c>
      <c r="D6058" s="99">
        <v>2172.6000979999999</v>
      </c>
      <c r="E6058" s="99">
        <v>2199.7299800000001</v>
      </c>
      <c r="F6058" s="99">
        <v>2199.7299800000001</v>
      </c>
      <c r="G6058" s="99">
        <v>0</v>
      </c>
    </row>
    <row r="6059" spans="1:7" x14ac:dyDescent="0.2">
      <c r="A6059" s="100">
        <v>40914</v>
      </c>
      <c r="B6059" s="99">
        <v>2199.5200199999999</v>
      </c>
      <c r="C6059" s="99">
        <v>2201.080078</v>
      </c>
      <c r="D6059" s="99">
        <v>2186.4799800000001</v>
      </c>
      <c r="E6059" s="99">
        <v>2194.9799800000001</v>
      </c>
      <c r="F6059" s="99">
        <v>2194.9799800000001</v>
      </c>
      <c r="G6059" s="99">
        <v>0</v>
      </c>
    </row>
    <row r="6060" spans="1:7" x14ac:dyDescent="0.2">
      <c r="A6060" s="100">
        <v>40917</v>
      </c>
      <c r="B6060" s="99">
        <v>2194.98999</v>
      </c>
      <c r="C6060" s="99">
        <v>2202.169922</v>
      </c>
      <c r="D6060" s="99">
        <v>2189.5200199999999</v>
      </c>
      <c r="E6060" s="99">
        <v>2200</v>
      </c>
      <c r="F6060" s="99">
        <v>2200</v>
      </c>
      <c r="G6060" s="99">
        <v>0</v>
      </c>
    </row>
    <row r="6061" spans="1:7" x14ac:dyDescent="0.2">
      <c r="A6061" s="100">
        <v>40918</v>
      </c>
      <c r="B6061" s="99">
        <v>2200.1201169999999</v>
      </c>
      <c r="C6061" s="99">
        <v>2226.98999</v>
      </c>
      <c r="D6061" s="99">
        <v>2200.1201169999999</v>
      </c>
      <c r="E6061" s="99">
        <v>2219.580078</v>
      </c>
      <c r="F6061" s="99">
        <v>2219.580078</v>
      </c>
      <c r="G6061" s="99">
        <v>0</v>
      </c>
    </row>
    <row r="6062" spans="1:7" x14ac:dyDescent="0.2">
      <c r="A6062" s="100">
        <v>40919</v>
      </c>
      <c r="B6062" s="99">
        <v>2219.469971</v>
      </c>
      <c r="C6062" s="99">
        <v>2222.5</v>
      </c>
      <c r="D6062" s="99">
        <v>2208.139893</v>
      </c>
      <c r="E6062" s="99">
        <v>2220.4799800000001</v>
      </c>
      <c r="F6062" s="99">
        <v>2220.4799800000001</v>
      </c>
      <c r="G6062" s="99">
        <v>0</v>
      </c>
    </row>
    <row r="6063" spans="1:7" x14ac:dyDescent="0.2">
      <c r="A6063" s="100">
        <v>40920</v>
      </c>
      <c r="B6063" s="99">
        <v>2220.48999</v>
      </c>
      <c r="C6063" s="99">
        <v>2227.780029</v>
      </c>
      <c r="D6063" s="99">
        <v>2209.1201169999999</v>
      </c>
      <c r="E6063" s="99">
        <v>2225.73999</v>
      </c>
      <c r="F6063" s="99">
        <v>2225.73999</v>
      </c>
      <c r="G6063" s="99">
        <v>0</v>
      </c>
    </row>
    <row r="6064" spans="1:7" x14ac:dyDescent="0.2">
      <c r="A6064" s="100">
        <v>40921</v>
      </c>
      <c r="B6064" s="99">
        <v>2225.73999</v>
      </c>
      <c r="C6064" s="99">
        <v>2225.73999</v>
      </c>
      <c r="D6064" s="99">
        <v>2195.070068</v>
      </c>
      <c r="E6064" s="99">
        <v>2214.7299800000001</v>
      </c>
      <c r="F6064" s="99">
        <v>2214.7299800000001</v>
      </c>
      <c r="G6064" s="99">
        <v>0</v>
      </c>
    </row>
    <row r="6065" spans="1:7" x14ac:dyDescent="0.2">
      <c r="A6065" s="100">
        <v>40925</v>
      </c>
      <c r="B6065" s="99">
        <v>2214.719971</v>
      </c>
      <c r="C6065" s="99">
        <v>2238.5500489999999</v>
      </c>
      <c r="D6065" s="99">
        <v>2214.719971</v>
      </c>
      <c r="E6065" s="99">
        <v>2222.5900879999999</v>
      </c>
      <c r="F6065" s="99">
        <v>2222.5900879999999</v>
      </c>
      <c r="G6065" s="99">
        <v>0</v>
      </c>
    </row>
    <row r="6066" spans="1:7" x14ac:dyDescent="0.2">
      <c r="A6066" s="100">
        <v>40926</v>
      </c>
      <c r="B6066" s="99">
        <v>2222.5900879999999</v>
      </c>
      <c r="C6066" s="99">
        <v>2247.639893</v>
      </c>
      <c r="D6066" s="99">
        <v>2218</v>
      </c>
      <c r="E6066" s="99">
        <v>2247.639893</v>
      </c>
      <c r="F6066" s="99">
        <v>2247.639893</v>
      </c>
      <c r="G6066" s="99">
        <v>0</v>
      </c>
    </row>
    <row r="6067" spans="1:7" x14ac:dyDescent="0.2">
      <c r="A6067" s="100">
        <v>40927</v>
      </c>
      <c r="B6067" s="99">
        <v>2247.639893</v>
      </c>
      <c r="C6067" s="99">
        <v>2260.4499510000001</v>
      </c>
      <c r="D6067" s="99">
        <v>2247.639893</v>
      </c>
      <c r="E6067" s="99">
        <v>2258.8000489999999</v>
      </c>
      <c r="F6067" s="99">
        <v>2258.8000489999999</v>
      </c>
      <c r="G6067" s="99">
        <v>0</v>
      </c>
    </row>
    <row r="6068" spans="1:7" x14ac:dyDescent="0.2">
      <c r="A6068" s="100">
        <v>40928</v>
      </c>
      <c r="B6068" s="99">
        <v>2258.790039</v>
      </c>
      <c r="C6068" s="99">
        <v>2260.3701169999999</v>
      </c>
      <c r="D6068" s="99">
        <v>2249.639893</v>
      </c>
      <c r="E6068" s="99">
        <v>2260.3701169999999</v>
      </c>
      <c r="F6068" s="99">
        <v>2260.3701169999999</v>
      </c>
      <c r="G6068" s="99">
        <v>0</v>
      </c>
    </row>
    <row r="6069" spans="1:7" x14ac:dyDescent="0.2">
      <c r="A6069" s="100">
        <v>40931</v>
      </c>
      <c r="B6069" s="99">
        <v>2260.3701169999999</v>
      </c>
      <c r="C6069" s="99">
        <v>2272.209961</v>
      </c>
      <c r="D6069" s="99">
        <v>2250.929932</v>
      </c>
      <c r="E6069" s="99">
        <v>2261.469971</v>
      </c>
      <c r="F6069" s="99">
        <v>2261.469971</v>
      </c>
      <c r="G6069" s="99">
        <v>0</v>
      </c>
    </row>
    <row r="6070" spans="1:7" x14ac:dyDescent="0.2">
      <c r="A6070" s="100">
        <v>40932</v>
      </c>
      <c r="B6070" s="99">
        <v>2261.3999020000001</v>
      </c>
      <c r="C6070" s="99">
        <v>2261.3999020000001</v>
      </c>
      <c r="D6070" s="99">
        <v>2244.389893</v>
      </c>
      <c r="E6070" s="99">
        <v>2259.219971</v>
      </c>
      <c r="F6070" s="99">
        <v>2259.219971</v>
      </c>
      <c r="G6070" s="99">
        <v>0</v>
      </c>
    </row>
    <row r="6071" spans="1:7" x14ac:dyDescent="0.2">
      <c r="A6071" s="100">
        <v>40933</v>
      </c>
      <c r="B6071" s="99">
        <v>2259.209961</v>
      </c>
      <c r="C6071" s="99">
        <v>2282.669922</v>
      </c>
      <c r="D6071" s="99">
        <v>2247.179932</v>
      </c>
      <c r="E6071" s="99">
        <v>2278.830078</v>
      </c>
      <c r="F6071" s="99">
        <v>2278.830078</v>
      </c>
      <c r="G6071" s="99">
        <v>0</v>
      </c>
    </row>
    <row r="6072" spans="1:7" x14ac:dyDescent="0.2">
      <c r="A6072" s="100">
        <v>40934</v>
      </c>
      <c r="B6072" s="99">
        <v>2278.830078</v>
      </c>
      <c r="C6072" s="99">
        <v>2291.580078</v>
      </c>
      <c r="D6072" s="99">
        <v>2257.4399410000001</v>
      </c>
      <c r="E6072" s="99">
        <v>2265.8400879999999</v>
      </c>
      <c r="F6072" s="99">
        <v>2265.8400879999999</v>
      </c>
      <c r="G6072" s="99">
        <v>0</v>
      </c>
    </row>
    <row r="6073" spans="1:7" x14ac:dyDescent="0.2">
      <c r="A6073" s="100">
        <v>40935</v>
      </c>
      <c r="B6073" s="99">
        <v>2265.8400879999999</v>
      </c>
      <c r="C6073" s="99">
        <v>2268.5900879999999</v>
      </c>
      <c r="D6073" s="99">
        <v>2254.3100589999999</v>
      </c>
      <c r="E6073" s="99">
        <v>2262.3500979999999</v>
      </c>
      <c r="F6073" s="99">
        <v>2262.3500979999999</v>
      </c>
      <c r="G6073" s="99">
        <v>0</v>
      </c>
    </row>
    <row r="6074" spans="1:7" x14ac:dyDescent="0.2">
      <c r="A6074" s="100">
        <v>40938</v>
      </c>
      <c r="B6074" s="99">
        <v>2262.3500979999999</v>
      </c>
      <c r="C6074" s="99">
        <v>2262.3500979999999</v>
      </c>
      <c r="D6074" s="99">
        <v>2235.2700199999999</v>
      </c>
      <c r="E6074" s="99">
        <v>2256.719971</v>
      </c>
      <c r="F6074" s="99">
        <v>2256.719971</v>
      </c>
      <c r="G6074" s="99">
        <v>0</v>
      </c>
    </row>
    <row r="6075" spans="1:7" x14ac:dyDescent="0.2">
      <c r="A6075" s="100">
        <v>40939</v>
      </c>
      <c r="B6075" s="99">
        <v>2256.709961</v>
      </c>
      <c r="C6075" s="99">
        <v>2271.1298830000001</v>
      </c>
      <c r="D6075" s="99">
        <v>2245.9399410000001</v>
      </c>
      <c r="E6075" s="99">
        <v>2255.6899410000001</v>
      </c>
      <c r="F6075" s="99">
        <v>2255.6899410000001</v>
      </c>
      <c r="G6075" s="99">
        <v>0</v>
      </c>
    </row>
    <row r="6076" spans="1:7" x14ac:dyDescent="0.2">
      <c r="A6076" s="100">
        <v>40940</v>
      </c>
      <c r="B6076" s="99">
        <v>2255.76001</v>
      </c>
      <c r="C6076" s="99">
        <v>2286.6499020000001</v>
      </c>
      <c r="D6076" s="99">
        <v>2255.76001</v>
      </c>
      <c r="E6076" s="99">
        <v>2276.23999</v>
      </c>
      <c r="F6076" s="99">
        <v>2276.23999</v>
      </c>
      <c r="G6076" s="99">
        <v>0</v>
      </c>
    </row>
    <row r="6077" spans="1:7" x14ac:dyDescent="0.2">
      <c r="A6077" s="100">
        <v>40941</v>
      </c>
      <c r="B6077" s="99">
        <v>2276.23999</v>
      </c>
      <c r="C6077" s="99">
        <v>2284.889893</v>
      </c>
      <c r="D6077" s="99">
        <v>2271.9099120000001</v>
      </c>
      <c r="E6077" s="99">
        <v>2278.919922</v>
      </c>
      <c r="F6077" s="99">
        <v>2278.919922</v>
      </c>
      <c r="G6077" s="99">
        <v>0</v>
      </c>
    </row>
    <row r="6078" spans="1:7" x14ac:dyDescent="0.2">
      <c r="A6078" s="100">
        <v>40942</v>
      </c>
      <c r="B6078" s="99">
        <v>2278.9099120000001</v>
      </c>
      <c r="C6078" s="99">
        <v>2312.9399410000001</v>
      </c>
      <c r="D6078" s="99">
        <v>2278.9099120000001</v>
      </c>
      <c r="E6078" s="99">
        <v>2312.48999</v>
      </c>
      <c r="F6078" s="99">
        <v>2312.48999</v>
      </c>
      <c r="G6078" s="99">
        <v>0</v>
      </c>
    </row>
    <row r="6079" spans="1:7" x14ac:dyDescent="0.2">
      <c r="A6079" s="100">
        <v>40945</v>
      </c>
      <c r="B6079" s="99">
        <v>2312.4799800000001</v>
      </c>
      <c r="C6079" s="99">
        <v>2312.4799800000001</v>
      </c>
      <c r="D6079" s="99">
        <v>2299.8999020000001</v>
      </c>
      <c r="E6079" s="99">
        <v>2311.5500489999999</v>
      </c>
      <c r="F6079" s="99">
        <v>2311.5500489999999</v>
      </c>
      <c r="G6079" s="99">
        <v>0</v>
      </c>
    </row>
    <row r="6080" spans="1:7" x14ac:dyDescent="0.2">
      <c r="A6080" s="100">
        <v>40946</v>
      </c>
      <c r="B6080" s="99">
        <v>2311.5500489999999</v>
      </c>
      <c r="C6080" s="99">
        <v>2319.98999</v>
      </c>
      <c r="D6080" s="99">
        <v>2297.3400879999999</v>
      </c>
      <c r="E6080" s="99">
        <v>2316.2700199999999</v>
      </c>
      <c r="F6080" s="99">
        <v>2316.2700199999999</v>
      </c>
      <c r="G6080" s="99">
        <v>0</v>
      </c>
    </row>
    <row r="6081" spans="1:7" x14ac:dyDescent="0.2">
      <c r="A6081" s="100">
        <v>40947</v>
      </c>
      <c r="B6081" s="99">
        <v>2316.25</v>
      </c>
      <c r="C6081" s="99">
        <v>2323.01001</v>
      </c>
      <c r="D6081" s="99">
        <v>2307.5900879999999</v>
      </c>
      <c r="E6081" s="99">
        <v>2322.110107</v>
      </c>
      <c r="F6081" s="99">
        <v>2322.110107</v>
      </c>
      <c r="G6081" s="99">
        <v>0</v>
      </c>
    </row>
    <row r="6082" spans="1:7" x14ac:dyDescent="0.2">
      <c r="A6082" s="100">
        <v>40948</v>
      </c>
      <c r="B6082" s="99">
        <v>2322.110107</v>
      </c>
      <c r="C6082" s="99">
        <v>2329.540039</v>
      </c>
      <c r="D6082" s="99">
        <v>2313.080078</v>
      </c>
      <c r="E6082" s="99">
        <v>2325.5600589999999</v>
      </c>
      <c r="F6082" s="99">
        <v>2325.5600589999999</v>
      </c>
      <c r="G6082" s="99">
        <v>0</v>
      </c>
    </row>
    <row r="6083" spans="1:7" x14ac:dyDescent="0.2">
      <c r="A6083" s="100">
        <v>40949</v>
      </c>
      <c r="B6083" s="99">
        <v>2325.5600589999999</v>
      </c>
      <c r="C6083" s="99">
        <v>2325.5600589999999</v>
      </c>
      <c r="D6083" s="99">
        <v>2300.5900879999999</v>
      </c>
      <c r="E6083" s="99">
        <v>2309.6000979999999</v>
      </c>
      <c r="F6083" s="99">
        <v>2309.6000979999999</v>
      </c>
      <c r="G6083" s="99">
        <v>0</v>
      </c>
    </row>
    <row r="6084" spans="1:7" x14ac:dyDescent="0.2">
      <c r="A6084" s="100">
        <v>40952</v>
      </c>
      <c r="B6084" s="99">
        <v>2309.6000979999999</v>
      </c>
      <c r="C6084" s="99">
        <v>2328.0200199999999</v>
      </c>
      <c r="D6084" s="99">
        <v>2309.6000979999999</v>
      </c>
      <c r="E6084" s="99">
        <v>2325.8100589999999</v>
      </c>
      <c r="F6084" s="99">
        <v>2325.8100589999999</v>
      </c>
      <c r="G6084" s="99">
        <v>0</v>
      </c>
    </row>
    <row r="6085" spans="1:7" x14ac:dyDescent="0.2">
      <c r="A6085" s="100">
        <v>40953</v>
      </c>
      <c r="B6085" s="99">
        <v>2325.8100589999999</v>
      </c>
      <c r="C6085" s="99">
        <v>2325.8100589999999</v>
      </c>
      <c r="D6085" s="99">
        <v>2307.0200199999999</v>
      </c>
      <c r="E6085" s="99">
        <v>2324</v>
      </c>
      <c r="F6085" s="99">
        <v>2324</v>
      </c>
      <c r="G6085" s="99">
        <v>0</v>
      </c>
    </row>
    <row r="6086" spans="1:7" x14ac:dyDescent="0.2">
      <c r="A6086" s="100">
        <v>40954</v>
      </c>
      <c r="B6086" s="99">
        <v>2324</v>
      </c>
      <c r="C6086" s="99">
        <v>2333.139893</v>
      </c>
      <c r="D6086" s="99">
        <v>2307.4499510000001</v>
      </c>
      <c r="E6086" s="99">
        <v>2312.280029</v>
      </c>
      <c r="F6086" s="99">
        <v>2312.280029</v>
      </c>
      <c r="G6086" s="99">
        <v>0</v>
      </c>
    </row>
    <row r="6087" spans="1:7" x14ac:dyDescent="0.2">
      <c r="A6087" s="100">
        <v>40955</v>
      </c>
      <c r="B6087" s="99">
        <v>2312.280029</v>
      </c>
      <c r="C6087" s="99">
        <v>2339.219971</v>
      </c>
      <c r="D6087" s="99">
        <v>2308.9399410000001</v>
      </c>
      <c r="E6087" s="99">
        <v>2338.1201169999999</v>
      </c>
      <c r="F6087" s="99">
        <v>2338.1201169999999</v>
      </c>
      <c r="G6087" s="99">
        <v>0</v>
      </c>
    </row>
    <row r="6088" spans="1:7" x14ac:dyDescent="0.2">
      <c r="A6088" s="100">
        <v>40956</v>
      </c>
      <c r="B6088" s="99">
        <v>2338.139893</v>
      </c>
      <c r="C6088" s="99">
        <v>2347.3400879999999</v>
      </c>
      <c r="D6088" s="99">
        <v>2336.7700199999999</v>
      </c>
      <c r="E6088" s="99">
        <v>2343.669922</v>
      </c>
      <c r="F6088" s="99">
        <v>2343.669922</v>
      </c>
      <c r="G6088" s="99">
        <v>0</v>
      </c>
    </row>
    <row r="6089" spans="1:7" x14ac:dyDescent="0.2">
      <c r="A6089" s="100">
        <v>40960</v>
      </c>
      <c r="B6089" s="99">
        <v>2343.669922</v>
      </c>
      <c r="C6089" s="99">
        <v>2354.8798830000001</v>
      </c>
      <c r="D6089" s="99">
        <v>2338.419922</v>
      </c>
      <c r="E6089" s="99">
        <v>2345.4099120000001</v>
      </c>
      <c r="F6089" s="99">
        <v>2345.4099120000001</v>
      </c>
      <c r="G6089" s="99">
        <v>0</v>
      </c>
    </row>
    <row r="6090" spans="1:7" x14ac:dyDescent="0.2">
      <c r="A6090" s="100">
        <v>40961</v>
      </c>
      <c r="B6090" s="99">
        <v>2345.4099120000001</v>
      </c>
      <c r="C6090" s="99">
        <v>2346.26001</v>
      </c>
      <c r="D6090" s="99">
        <v>2334.0500489999999</v>
      </c>
      <c r="E6090" s="99">
        <v>2337.669922</v>
      </c>
      <c r="F6090" s="99">
        <v>2337.669922</v>
      </c>
      <c r="G6090" s="99">
        <v>0</v>
      </c>
    </row>
    <row r="6091" spans="1:7" x14ac:dyDescent="0.2">
      <c r="A6091" s="100">
        <v>40962</v>
      </c>
      <c r="B6091" s="99">
        <v>2337.669922</v>
      </c>
      <c r="C6091" s="99">
        <v>2348.8999020000001</v>
      </c>
      <c r="D6091" s="99">
        <v>2328.4099120000001</v>
      </c>
      <c r="E6091" s="99">
        <v>2348.110107</v>
      </c>
      <c r="F6091" s="99">
        <v>2348.110107</v>
      </c>
      <c r="G6091" s="99">
        <v>0</v>
      </c>
    </row>
    <row r="6092" spans="1:7" x14ac:dyDescent="0.2">
      <c r="A6092" s="100">
        <v>40963</v>
      </c>
      <c r="B6092" s="99">
        <v>2348.110107</v>
      </c>
      <c r="C6092" s="99">
        <v>2357.4799800000001</v>
      </c>
      <c r="D6092" s="99">
        <v>2348.110107</v>
      </c>
      <c r="E6092" s="99">
        <v>2352.3400879999999</v>
      </c>
      <c r="F6092" s="99">
        <v>2352.3400879999999</v>
      </c>
      <c r="G6092" s="99">
        <v>0</v>
      </c>
    </row>
    <row r="6093" spans="1:7" x14ac:dyDescent="0.2">
      <c r="A6093" s="100">
        <v>40966</v>
      </c>
      <c r="B6093" s="99">
        <v>2352.3400879999999</v>
      </c>
      <c r="C6093" s="99">
        <v>2362.860107</v>
      </c>
      <c r="D6093" s="99">
        <v>2333.6999510000001</v>
      </c>
      <c r="E6093" s="99">
        <v>2355.73999</v>
      </c>
      <c r="F6093" s="99">
        <v>2355.73999</v>
      </c>
      <c r="G6093" s="99">
        <v>0</v>
      </c>
    </row>
    <row r="6094" spans="1:7" x14ac:dyDescent="0.2">
      <c r="A6094" s="100">
        <v>40967</v>
      </c>
      <c r="B6094" s="99">
        <v>2355.75</v>
      </c>
      <c r="C6094" s="99">
        <v>2365.1000979999999</v>
      </c>
      <c r="D6094" s="99">
        <v>2352.959961</v>
      </c>
      <c r="E6094" s="99">
        <v>2364.030029</v>
      </c>
      <c r="F6094" s="99">
        <v>2364.030029</v>
      </c>
      <c r="G6094" s="99">
        <v>0</v>
      </c>
    </row>
    <row r="6095" spans="1:7" x14ac:dyDescent="0.2">
      <c r="A6095" s="100">
        <v>40968</v>
      </c>
      <c r="B6095" s="99">
        <v>2364.040039</v>
      </c>
      <c r="C6095" s="99">
        <v>2374.110107</v>
      </c>
      <c r="D6095" s="99">
        <v>2349.8701169999999</v>
      </c>
      <c r="E6095" s="99">
        <v>2353.2299800000001</v>
      </c>
      <c r="F6095" s="99">
        <v>2353.2299800000001</v>
      </c>
      <c r="G6095" s="99">
        <v>0</v>
      </c>
    </row>
    <row r="6096" spans="1:7" x14ac:dyDescent="0.2">
      <c r="A6096" s="100">
        <v>40969</v>
      </c>
      <c r="B6096" s="99">
        <v>2353.2299800000001</v>
      </c>
      <c r="C6096" s="99">
        <v>2371.25</v>
      </c>
      <c r="D6096" s="99">
        <v>2353.2299800000001</v>
      </c>
      <c r="E6096" s="99">
        <v>2367.8701169999999</v>
      </c>
      <c r="F6096" s="99">
        <v>2367.8701169999999</v>
      </c>
      <c r="G6096" s="99">
        <v>0</v>
      </c>
    </row>
    <row r="6097" spans="1:7" x14ac:dyDescent="0.2">
      <c r="A6097" s="100">
        <v>40970</v>
      </c>
      <c r="B6097" s="99">
        <v>2367.8701169999999</v>
      </c>
      <c r="C6097" s="99">
        <v>2368.610107</v>
      </c>
      <c r="D6097" s="99">
        <v>2354.669922</v>
      </c>
      <c r="E6097" s="99">
        <v>2360.280029</v>
      </c>
      <c r="F6097" s="99">
        <v>2360.280029</v>
      </c>
      <c r="G6097" s="99">
        <v>0</v>
      </c>
    </row>
    <row r="6098" spans="1:7" x14ac:dyDescent="0.2">
      <c r="A6098" s="100">
        <v>40973</v>
      </c>
      <c r="B6098" s="99">
        <v>2360.209961</v>
      </c>
      <c r="C6098" s="99">
        <v>2360.209961</v>
      </c>
      <c r="D6098" s="99">
        <v>2342.1899410000001</v>
      </c>
      <c r="E6098" s="99">
        <v>2351.280029</v>
      </c>
      <c r="F6098" s="99">
        <v>2351.280029</v>
      </c>
      <c r="G6098" s="99">
        <v>0</v>
      </c>
    </row>
    <row r="6099" spans="1:7" x14ac:dyDescent="0.2">
      <c r="A6099" s="100">
        <v>40974</v>
      </c>
      <c r="B6099" s="99">
        <v>2351.2700199999999</v>
      </c>
      <c r="C6099" s="99">
        <v>2351.2700199999999</v>
      </c>
      <c r="D6099" s="99">
        <v>2309.51001</v>
      </c>
      <c r="E6099" s="99">
        <v>2315.209961</v>
      </c>
      <c r="F6099" s="99">
        <v>2315.209961</v>
      </c>
      <c r="G6099" s="99">
        <v>0</v>
      </c>
    </row>
    <row r="6100" spans="1:7" x14ac:dyDescent="0.2">
      <c r="A6100" s="100">
        <v>40975</v>
      </c>
      <c r="B6100" s="99">
        <v>2315.26001</v>
      </c>
      <c r="C6100" s="99">
        <v>2335</v>
      </c>
      <c r="D6100" s="99">
        <v>2315.26001</v>
      </c>
      <c r="E6100" s="99">
        <v>2331.889893</v>
      </c>
      <c r="F6100" s="99">
        <v>2331.889893</v>
      </c>
      <c r="G6100" s="99">
        <v>0</v>
      </c>
    </row>
    <row r="6101" spans="1:7" x14ac:dyDescent="0.2">
      <c r="A6101" s="100">
        <v>40976</v>
      </c>
      <c r="B6101" s="99">
        <v>2331.8999020000001</v>
      </c>
      <c r="C6101" s="99">
        <v>2359.6000979999999</v>
      </c>
      <c r="D6101" s="99">
        <v>2331.8999020000001</v>
      </c>
      <c r="E6101" s="99">
        <v>2355.01001</v>
      </c>
      <c r="F6101" s="99">
        <v>2355.01001</v>
      </c>
      <c r="G6101" s="99">
        <v>0</v>
      </c>
    </row>
    <row r="6102" spans="1:7" x14ac:dyDescent="0.2">
      <c r="A6102" s="100">
        <v>40977</v>
      </c>
      <c r="B6102" s="99">
        <v>2355.01001</v>
      </c>
      <c r="C6102" s="99">
        <v>2370.25</v>
      </c>
      <c r="D6102" s="99">
        <v>2355.01001</v>
      </c>
      <c r="E6102" s="99">
        <v>2363.5600589999999</v>
      </c>
      <c r="F6102" s="99">
        <v>2363.5600589999999</v>
      </c>
      <c r="G6102" s="99">
        <v>0</v>
      </c>
    </row>
    <row r="6103" spans="1:7" x14ac:dyDescent="0.2">
      <c r="A6103" s="100">
        <v>40980</v>
      </c>
      <c r="B6103" s="99">
        <v>2363.570068</v>
      </c>
      <c r="C6103" s="99">
        <v>2367.290039</v>
      </c>
      <c r="D6103" s="99">
        <v>2356.360107</v>
      </c>
      <c r="E6103" s="99">
        <v>2364.1000979999999</v>
      </c>
      <c r="F6103" s="99">
        <v>2364.1000979999999</v>
      </c>
      <c r="G6103" s="99">
        <v>0</v>
      </c>
    </row>
    <row r="6104" spans="1:7" x14ac:dyDescent="0.2">
      <c r="A6104" s="100">
        <v>40981</v>
      </c>
      <c r="B6104" s="99">
        <v>2364.0900879999999</v>
      </c>
      <c r="C6104" s="99">
        <v>2407.790039</v>
      </c>
      <c r="D6104" s="99">
        <v>2364.0900879999999</v>
      </c>
      <c r="E6104" s="99">
        <v>2407.790039</v>
      </c>
      <c r="F6104" s="99">
        <v>2407.790039</v>
      </c>
      <c r="G6104" s="99">
        <v>0</v>
      </c>
    </row>
    <row r="6105" spans="1:7" x14ac:dyDescent="0.2">
      <c r="A6105" s="100">
        <v>40982</v>
      </c>
      <c r="B6105" s="99">
        <v>2407.790039</v>
      </c>
      <c r="C6105" s="99">
        <v>2413.780029</v>
      </c>
      <c r="D6105" s="99">
        <v>2397.580078</v>
      </c>
      <c r="E6105" s="99">
        <v>2404.9799800000001</v>
      </c>
      <c r="F6105" s="99">
        <v>2404.9799800000001</v>
      </c>
      <c r="G6105" s="99">
        <v>0</v>
      </c>
    </row>
    <row r="6106" spans="1:7" x14ac:dyDescent="0.2">
      <c r="A6106" s="100">
        <v>40983</v>
      </c>
      <c r="B6106" s="99">
        <v>2404.8000489999999</v>
      </c>
      <c r="C6106" s="99">
        <v>2419.389893</v>
      </c>
      <c r="D6106" s="99">
        <v>2402.3999020000001</v>
      </c>
      <c r="E6106" s="99">
        <v>2419.3701169999999</v>
      </c>
      <c r="F6106" s="99">
        <v>2419.3701169999999</v>
      </c>
      <c r="G6106" s="99">
        <v>0</v>
      </c>
    </row>
    <row r="6107" spans="1:7" x14ac:dyDescent="0.2">
      <c r="A6107" s="100">
        <v>40984</v>
      </c>
      <c r="B6107" s="99">
        <v>2419.290039</v>
      </c>
      <c r="C6107" s="99">
        <v>2425.030029</v>
      </c>
      <c r="D6107" s="99">
        <v>2417.4399410000001</v>
      </c>
      <c r="E6107" s="99">
        <v>2422.0900879999999</v>
      </c>
      <c r="F6107" s="99">
        <v>2422.0900879999999</v>
      </c>
      <c r="G6107" s="99">
        <v>0</v>
      </c>
    </row>
    <row r="6108" spans="1:7" x14ac:dyDescent="0.2">
      <c r="A6108" s="100">
        <v>40987</v>
      </c>
      <c r="B6108" s="99">
        <v>2422.0900879999999</v>
      </c>
      <c r="C6108" s="99">
        <v>2438.9099120000001</v>
      </c>
      <c r="D6108" s="99">
        <v>2419.179932</v>
      </c>
      <c r="E6108" s="99">
        <v>2431.7299800000001</v>
      </c>
      <c r="F6108" s="99">
        <v>2431.7299800000001</v>
      </c>
      <c r="G6108" s="99">
        <v>0</v>
      </c>
    </row>
    <row r="6109" spans="1:7" x14ac:dyDescent="0.2">
      <c r="A6109" s="100">
        <v>40988</v>
      </c>
      <c r="B6109" s="99">
        <v>2431.7299800000001</v>
      </c>
      <c r="C6109" s="99">
        <v>2431.7299800000001</v>
      </c>
      <c r="D6109" s="99">
        <v>2410.9099120000001</v>
      </c>
      <c r="E6109" s="99">
        <v>2424.459961</v>
      </c>
      <c r="F6109" s="99">
        <v>2424.459961</v>
      </c>
      <c r="G6109" s="99">
        <v>0</v>
      </c>
    </row>
    <row r="6110" spans="1:7" x14ac:dyDescent="0.2">
      <c r="A6110" s="100">
        <v>40989</v>
      </c>
      <c r="B6110" s="99">
        <v>2424.469971</v>
      </c>
      <c r="C6110" s="99">
        <v>2428.26001</v>
      </c>
      <c r="D6110" s="99">
        <v>2416.1201169999999</v>
      </c>
      <c r="E6110" s="99">
        <v>2420.0200199999999</v>
      </c>
      <c r="F6110" s="99">
        <v>2420.0200199999999</v>
      </c>
      <c r="G6110" s="99">
        <v>0</v>
      </c>
    </row>
    <row r="6111" spans="1:7" x14ac:dyDescent="0.2">
      <c r="A6111" s="100">
        <v>40990</v>
      </c>
      <c r="B6111" s="99">
        <v>2420.01001</v>
      </c>
      <c r="C6111" s="99">
        <v>2420.01001</v>
      </c>
      <c r="D6111" s="99">
        <v>2395.580078</v>
      </c>
      <c r="E6111" s="99">
        <v>2402.709961</v>
      </c>
      <c r="F6111" s="99">
        <v>2402.709961</v>
      </c>
      <c r="G6111" s="99">
        <v>0</v>
      </c>
    </row>
    <row r="6112" spans="1:7" x14ac:dyDescent="0.2">
      <c r="A6112" s="100">
        <v>40991</v>
      </c>
      <c r="B6112" s="99">
        <v>2402.6999510000001</v>
      </c>
      <c r="C6112" s="99">
        <v>2413.73999</v>
      </c>
      <c r="D6112" s="99">
        <v>2392.6201169999999</v>
      </c>
      <c r="E6112" s="99">
        <v>2410.1599120000001</v>
      </c>
      <c r="F6112" s="99">
        <v>2410.1599120000001</v>
      </c>
      <c r="G6112" s="99">
        <v>0</v>
      </c>
    </row>
    <row r="6113" spans="1:7" x14ac:dyDescent="0.2">
      <c r="A6113" s="100">
        <v>40994</v>
      </c>
      <c r="B6113" s="99">
        <v>2410.169922</v>
      </c>
      <c r="C6113" s="99">
        <v>2443.6999510000001</v>
      </c>
      <c r="D6113" s="99">
        <v>2410.169922</v>
      </c>
      <c r="E6113" s="99">
        <v>2443.639893</v>
      </c>
      <c r="F6113" s="99">
        <v>2443.639893</v>
      </c>
      <c r="G6113" s="99">
        <v>0</v>
      </c>
    </row>
    <row r="6114" spans="1:7" x14ac:dyDescent="0.2">
      <c r="A6114" s="100">
        <v>40995</v>
      </c>
      <c r="B6114" s="99">
        <v>2443.639893</v>
      </c>
      <c r="C6114" s="99">
        <v>2448.1599120000001</v>
      </c>
      <c r="D6114" s="99">
        <v>2435.7700199999999</v>
      </c>
      <c r="E6114" s="99">
        <v>2437.01001</v>
      </c>
      <c r="F6114" s="99">
        <v>2437.01001</v>
      </c>
      <c r="G6114" s="99">
        <v>0</v>
      </c>
    </row>
    <row r="6115" spans="1:7" x14ac:dyDescent="0.2">
      <c r="A6115" s="100">
        <v>40996</v>
      </c>
      <c r="B6115" s="99">
        <v>2437.01001</v>
      </c>
      <c r="C6115" s="99">
        <v>2438.929932</v>
      </c>
      <c r="D6115" s="99">
        <v>2410.580078</v>
      </c>
      <c r="E6115" s="99">
        <v>2425.5500489999999</v>
      </c>
      <c r="F6115" s="99">
        <v>2425.5500489999999</v>
      </c>
      <c r="G6115" s="99">
        <v>0</v>
      </c>
    </row>
    <row r="6116" spans="1:7" x14ac:dyDescent="0.2">
      <c r="A6116" s="100">
        <v>40997</v>
      </c>
      <c r="B6116" s="99">
        <v>2425.290039</v>
      </c>
      <c r="C6116" s="99">
        <v>2425.290039</v>
      </c>
      <c r="D6116" s="99">
        <v>2402.0600589999999</v>
      </c>
      <c r="E6116" s="99">
        <v>2421.6999510000001</v>
      </c>
      <c r="F6116" s="99">
        <v>2421.6999510000001</v>
      </c>
      <c r="G6116" s="99">
        <v>0</v>
      </c>
    </row>
    <row r="6117" spans="1:7" x14ac:dyDescent="0.2">
      <c r="A6117" s="100">
        <v>40998</v>
      </c>
      <c r="B6117" s="99">
        <v>2421.709961</v>
      </c>
      <c r="C6117" s="99">
        <v>2434.8400879999999</v>
      </c>
      <c r="D6117" s="99">
        <v>2418.669922</v>
      </c>
      <c r="E6117" s="99">
        <v>2430.669922</v>
      </c>
      <c r="F6117" s="99">
        <v>2430.669922</v>
      </c>
      <c r="G6117" s="99">
        <v>0</v>
      </c>
    </row>
    <row r="6118" spans="1:7" x14ac:dyDescent="0.2">
      <c r="A6118" s="100">
        <v>41001</v>
      </c>
      <c r="B6118" s="99">
        <v>2430.679932</v>
      </c>
      <c r="C6118" s="99">
        <v>2454.6298830000001</v>
      </c>
      <c r="D6118" s="99">
        <v>2423.780029</v>
      </c>
      <c r="E6118" s="99">
        <v>2449.080078</v>
      </c>
      <c r="F6118" s="99">
        <v>2449.080078</v>
      </c>
      <c r="G6118" s="99">
        <v>0</v>
      </c>
    </row>
    <row r="6119" spans="1:7" x14ac:dyDescent="0.2">
      <c r="A6119" s="100">
        <v>41002</v>
      </c>
      <c r="B6119" s="99">
        <v>2448.969971</v>
      </c>
      <c r="C6119" s="99">
        <v>2448.969971</v>
      </c>
      <c r="D6119" s="99">
        <v>2424.179932</v>
      </c>
      <c r="E6119" s="99">
        <v>2439.889893</v>
      </c>
      <c r="F6119" s="99">
        <v>2439.889893</v>
      </c>
      <c r="G6119" s="99">
        <v>0</v>
      </c>
    </row>
    <row r="6120" spans="1:7" x14ac:dyDescent="0.2">
      <c r="A6120" s="100">
        <v>41003</v>
      </c>
      <c r="B6120" s="99">
        <v>2439.889893</v>
      </c>
      <c r="C6120" s="99">
        <v>2439.889893</v>
      </c>
      <c r="D6120" s="99">
        <v>2406.5900879999999</v>
      </c>
      <c r="E6120" s="99">
        <v>2415.0500489999999</v>
      </c>
      <c r="F6120" s="99">
        <v>2415.0500489999999</v>
      </c>
      <c r="G6120" s="99">
        <v>0</v>
      </c>
    </row>
    <row r="6121" spans="1:7" x14ac:dyDescent="0.2">
      <c r="A6121" s="100">
        <v>41004</v>
      </c>
      <c r="B6121" s="99">
        <v>2415.0500489999999</v>
      </c>
      <c r="C6121" s="99">
        <v>2419.610107</v>
      </c>
      <c r="D6121" s="99">
        <v>2404.6999510000001</v>
      </c>
      <c r="E6121" s="99">
        <v>2414.3999020000001</v>
      </c>
      <c r="F6121" s="99">
        <v>2414.3999020000001</v>
      </c>
      <c r="G6121" s="99">
        <v>0</v>
      </c>
    </row>
    <row r="6122" spans="1:7" x14ac:dyDescent="0.2">
      <c r="A6122" s="100">
        <v>41008</v>
      </c>
      <c r="B6122" s="99">
        <v>2414.389893</v>
      </c>
      <c r="C6122" s="99">
        <v>2414.389893</v>
      </c>
      <c r="D6122" s="99">
        <v>2380.1298830000001</v>
      </c>
      <c r="E6122" s="99">
        <v>2387.030029</v>
      </c>
      <c r="F6122" s="99">
        <v>2387.030029</v>
      </c>
      <c r="G6122" s="99">
        <v>0</v>
      </c>
    </row>
    <row r="6123" spans="1:7" x14ac:dyDescent="0.2">
      <c r="A6123" s="100">
        <v>41009</v>
      </c>
      <c r="B6123" s="99">
        <v>2387.030029</v>
      </c>
      <c r="C6123" s="99">
        <v>2388.429932</v>
      </c>
      <c r="D6123" s="99">
        <v>2344.1599120000001</v>
      </c>
      <c r="E6123" s="99">
        <v>2346.2700199999999</v>
      </c>
      <c r="F6123" s="99">
        <v>2346.2700199999999</v>
      </c>
      <c r="G6123" s="99">
        <v>0</v>
      </c>
    </row>
    <row r="6124" spans="1:7" x14ac:dyDescent="0.2">
      <c r="A6124" s="100">
        <v>41010</v>
      </c>
      <c r="B6124" s="99">
        <v>2346.9399410000001</v>
      </c>
      <c r="C6124" s="99">
        <v>2374.0500489999999</v>
      </c>
      <c r="D6124" s="99">
        <v>2346.9399410000001</v>
      </c>
      <c r="E6124" s="99">
        <v>2364.0900879999999</v>
      </c>
      <c r="F6124" s="99">
        <v>2364.0900879999999</v>
      </c>
      <c r="G6124" s="99">
        <v>0</v>
      </c>
    </row>
    <row r="6125" spans="1:7" x14ac:dyDescent="0.2">
      <c r="A6125" s="100">
        <v>41011</v>
      </c>
      <c r="B6125" s="99">
        <v>2364.1000979999999</v>
      </c>
      <c r="C6125" s="99">
        <v>2397.639893</v>
      </c>
      <c r="D6125" s="99">
        <v>2364.1000979999999</v>
      </c>
      <c r="E6125" s="99">
        <v>2396.6899410000001</v>
      </c>
      <c r="F6125" s="99">
        <v>2396.6899410000001</v>
      </c>
      <c r="G6125" s="99">
        <v>0</v>
      </c>
    </row>
    <row r="6126" spans="1:7" x14ac:dyDescent="0.2">
      <c r="A6126" s="100">
        <v>41012</v>
      </c>
      <c r="B6126" s="99">
        <v>2396.6999510000001</v>
      </c>
      <c r="C6126" s="99">
        <v>2396.6999510000001</v>
      </c>
      <c r="D6126" s="99">
        <v>2366.0900879999999</v>
      </c>
      <c r="E6126" s="99">
        <v>2366.8400879999999</v>
      </c>
      <c r="F6126" s="99">
        <v>2366.8400879999999</v>
      </c>
      <c r="G6126" s="99">
        <v>0</v>
      </c>
    </row>
    <row r="6127" spans="1:7" x14ac:dyDescent="0.2">
      <c r="A6127" s="100">
        <v>41015</v>
      </c>
      <c r="B6127" s="99">
        <v>2366.860107</v>
      </c>
      <c r="C6127" s="99">
        <v>2382.919922</v>
      </c>
      <c r="D6127" s="99">
        <v>2358.4099120000001</v>
      </c>
      <c r="E6127" s="99">
        <v>2365.6499020000001</v>
      </c>
      <c r="F6127" s="99">
        <v>2365.6499020000001</v>
      </c>
      <c r="G6127" s="99">
        <v>0</v>
      </c>
    </row>
    <row r="6128" spans="1:7" x14ac:dyDescent="0.2">
      <c r="A6128" s="100">
        <v>41016</v>
      </c>
      <c r="B6128" s="99">
        <v>2365.6499020000001</v>
      </c>
      <c r="C6128" s="99">
        <v>2405.6899410000001</v>
      </c>
      <c r="D6128" s="99">
        <v>2365.6499020000001</v>
      </c>
      <c r="E6128" s="99">
        <v>2402.290039</v>
      </c>
      <c r="F6128" s="99">
        <v>2402.290039</v>
      </c>
      <c r="G6128" s="99">
        <v>0</v>
      </c>
    </row>
    <row r="6129" spans="1:7" x14ac:dyDescent="0.2">
      <c r="A6129" s="100">
        <v>41017</v>
      </c>
      <c r="B6129" s="99">
        <v>2402.3000489999999</v>
      </c>
      <c r="C6129" s="99">
        <v>2402.3000489999999</v>
      </c>
      <c r="D6129" s="99">
        <v>2389.429932</v>
      </c>
      <c r="E6129" s="99">
        <v>2392.570068</v>
      </c>
      <c r="F6129" s="99">
        <v>2392.570068</v>
      </c>
      <c r="G6129" s="99">
        <v>0</v>
      </c>
    </row>
    <row r="6130" spans="1:7" x14ac:dyDescent="0.2">
      <c r="A6130" s="100">
        <v>41018</v>
      </c>
      <c r="B6130" s="99">
        <v>2392.5600589999999</v>
      </c>
      <c r="C6130" s="99">
        <v>2401.679932</v>
      </c>
      <c r="D6130" s="99">
        <v>2367.030029</v>
      </c>
      <c r="E6130" s="99">
        <v>2378.4799800000001</v>
      </c>
      <c r="F6130" s="99">
        <v>2378.4799800000001</v>
      </c>
      <c r="G6130" s="99">
        <v>0</v>
      </c>
    </row>
    <row r="6131" spans="1:7" x14ac:dyDescent="0.2">
      <c r="A6131" s="100">
        <v>41019</v>
      </c>
      <c r="B6131" s="99">
        <v>2378.4799800000001</v>
      </c>
      <c r="C6131" s="99">
        <v>2396.4799800000001</v>
      </c>
      <c r="D6131" s="99">
        <v>2378.4799800000001</v>
      </c>
      <c r="E6131" s="99">
        <v>2381.320068</v>
      </c>
      <c r="F6131" s="99">
        <v>2381.320068</v>
      </c>
      <c r="G6131" s="99">
        <v>0</v>
      </c>
    </row>
    <row r="6132" spans="1:7" x14ac:dyDescent="0.2">
      <c r="A6132" s="100">
        <v>41022</v>
      </c>
      <c r="B6132" s="99">
        <v>2381.320068</v>
      </c>
      <c r="C6132" s="99">
        <v>2381.320068</v>
      </c>
      <c r="D6132" s="99">
        <v>2347.3400879999999</v>
      </c>
      <c r="E6132" s="99">
        <v>2361.3500979999999</v>
      </c>
      <c r="F6132" s="99">
        <v>2361.3500979999999</v>
      </c>
      <c r="G6132" s="99">
        <v>0</v>
      </c>
    </row>
    <row r="6133" spans="1:7" x14ac:dyDescent="0.2">
      <c r="A6133" s="100">
        <v>41023</v>
      </c>
      <c r="B6133" s="99">
        <v>2361.3999020000001</v>
      </c>
      <c r="C6133" s="99">
        <v>2376.219971</v>
      </c>
      <c r="D6133" s="99">
        <v>2361.3999020000001</v>
      </c>
      <c r="E6133" s="99">
        <v>2370.040039</v>
      </c>
      <c r="F6133" s="99">
        <v>2370.040039</v>
      </c>
      <c r="G6133" s="99">
        <v>0</v>
      </c>
    </row>
    <row r="6134" spans="1:7" x14ac:dyDescent="0.2">
      <c r="A6134" s="100">
        <v>41024</v>
      </c>
      <c r="B6134" s="99">
        <v>2370.040039</v>
      </c>
      <c r="C6134" s="99">
        <v>2403.51001</v>
      </c>
      <c r="D6134" s="99">
        <v>2370.040039</v>
      </c>
      <c r="E6134" s="99">
        <v>2402.709961</v>
      </c>
      <c r="F6134" s="99">
        <v>2402.709961</v>
      </c>
      <c r="G6134" s="99">
        <v>0</v>
      </c>
    </row>
    <row r="6135" spans="1:7" x14ac:dyDescent="0.2">
      <c r="A6135" s="100">
        <v>41025</v>
      </c>
      <c r="B6135" s="99">
        <v>2402.6201169999999</v>
      </c>
      <c r="C6135" s="99">
        <v>2422.4099120000001</v>
      </c>
      <c r="D6135" s="99">
        <v>2396.959961</v>
      </c>
      <c r="E6135" s="99">
        <v>2418.889893</v>
      </c>
      <c r="F6135" s="99">
        <v>2418.889893</v>
      </c>
      <c r="G6135" s="99">
        <v>0</v>
      </c>
    </row>
    <row r="6136" spans="1:7" x14ac:dyDescent="0.2">
      <c r="A6136" s="100">
        <v>41026</v>
      </c>
      <c r="B6136" s="99">
        <v>2419.26001</v>
      </c>
      <c r="C6136" s="99">
        <v>2430.3798830000001</v>
      </c>
      <c r="D6136" s="99">
        <v>2414.3701169999999</v>
      </c>
      <c r="E6136" s="99">
        <v>2424.780029</v>
      </c>
      <c r="F6136" s="99">
        <v>2424.780029</v>
      </c>
      <c r="G6136" s="99">
        <v>0</v>
      </c>
    </row>
    <row r="6137" spans="1:7" x14ac:dyDescent="0.2">
      <c r="A6137" s="100">
        <v>41029</v>
      </c>
      <c r="B6137" s="99">
        <v>2424.790039</v>
      </c>
      <c r="C6137" s="99">
        <v>2424.790039</v>
      </c>
      <c r="D6137" s="99">
        <v>2408.610107</v>
      </c>
      <c r="E6137" s="99">
        <v>2415.419922</v>
      </c>
      <c r="F6137" s="99">
        <v>2415.419922</v>
      </c>
      <c r="G6137" s="99">
        <v>0</v>
      </c>
    </row>
    <row r="6138" spans="1:7" x14ac:dyDescent="0.2">
      <c r="A6138" s="100">
        <v>41030</v>
      </c>
      <c r="B6138" s="99">
        <v>2415.4099120000001</v>
      </c>
      <c r="C6138" s="99">
        <v>2445.4799800000001</v>
      </c>
      <c r="D6138" s="99">
        <v>2411.6499020000001</v>
      </c>
      <c r="E6138" s="99">
        <v>2429.1000979999999</v>
      </c>
      <c r="F6138" s="99">
        <v>2429.1000979999999</v>
      </c>
      <c r="G6138" s="99">
        <v>0</v>
      </c>
    </row>
    <row r="6139" spans="1:7" x14ac:dyDescent="0.2">
      <c r="A6139" s="100">
        <v>41031</v>
      </c>
      <c r="B6139" s="99">
        <v>2428.540039</v>
      </c>
      <c r="C6139" s="99">
        <v>2428.540039</v>
      </c>
      <c r="D6139" s="99">
        <v>2408.8701169999999</v>
      </c>
      <c r="E6139" s="99">
        <v>2423.290039</v>
      </c>
      <c r="F6139" s="99">
        <v>2423.290039</v>
      </c>
      <c r="G6139" s="99">
        <v>0</v>
      </c>
    </row>
    <row r="6140" spans="1:7" x14ac:dyDescent="0.2">
      <c r="A6140" s="100">
        <v>41032</v>
      </c>
      <c r="B6140" s="99">
        <v>2423.3000489999999</v>
      </c>
      <c r="C6140" s="99">
        <v>2424.6201169999999</v>
      </c>
      <c r="D6140" s="99">
        <v>2399.820068</v>
      </c>
      <c r="E6140" s="99">
        <v>2405.169922</v>
      </c>
      <c r="F6140" s="99">
        <v>2405.169922</v>
      </c>
      <c r="G6140" s="99">
        <v>0</v>
      </c>
    </row>
    <row r="6141" spans="1:7" x14ac:dyDescent="0.2">
      <c r="A6141" s="100">
        <v>41033</v>
      </c>
      <c r="B6141" s="99">
        <v>2405.1599120000001</v>
      </c>
      <c r="C6141" s="99">
        <v>2405.1599120000001</v>
      </c>
      <c r="D6141" s="99">
        <v>2364.389893</v>
      </c>
      <c r="E6141" s="99">
        <v>2366.389893</v>
      </c>
      <c r="F6141" s="99">
        <v>2366.389893</v>
      </c>
      <c r="G6141" s="99">
        <v>0</v>
      </c>
    </row>
    <row r="6142" spans="1:7" x14ac:dyDescent="0.2">
      <c r="A6142" s="100">
        <v>41036</v>
      </c>
      <c r="B6142" s="99">
        <v>2366.389893</v>
      </c>
      <c r="C6142" s="99">
        <v>2374.679932</v>
      </c>
      <c r="D6142" s="99">
        <v>2357.5200199999999</v>
      </c>
      <c r="E6142" s="99">
        <v>2367.26001</v>
      </c>
      <c r="F6142" s="99">
        <v>2367.26001</v>
      </c>
      <c r="G6142" s="99">
        <v>0</v>
      </c>
    </row>
    <row r="6143" spans="1:7" x14ac:dyDescent="0.2">
      <c r="A6143" s="100">
        <v>41037</v>
      </c>
      <c r="B6143" s="99">
        <v>2367.26001</v>
      </c>
      <c r="C6143" s="99">
        <v>2367.26001</v>
      </c>
      <c r="D6143" s="99">
        <v>2329.610107</v>
      </c>
      <c r="E6143" s="99">
        <v>2357.4499510000001</v>
      </c>
      <c r="F6143" s="99">
        <v>2357.4499510000001</v>
      </c>
      <c r="G6143" s="99">
        <v>0</v>
      </c>
    </row>
    <row r="6144" spans="1:7" x14ac:dyDescent="0.2">
      <c r="A6144" s="100">
        <v>41038</v>
      </c>
      <c r="B6144" s="99">
        <v>2357.4499510000001</v>
      </c>
      <c r="C6144" s="99">
        <v>2357.4499510000001</v>
      </c>
      <c r="D6144" s="99">
        <v>2321.889893</v>
      </c>
      <c r="E6144" s="99">
        <v>2342.3100589999999</v>
      </c>
      <c r="F6144" s="99">
        <v>2342.3100589999999</v>
      </c>
      <c r="G6144" s="99">
        <v>0</v>
      </c>
    </row>
    <row r="6145" spans="1:7" x14ac:dyDescent="0.2">
      <c r="A6145" s="100">
        <v>41039</v>
      </c>
      <c r="B6145" s="99">
        <v>2342.320068</v>
      </c>
      <c r="C6145" s="99">
        <v>2361.860107</v>
      </c>
      <c r="D6145" s="99">
        <v>2342.320068</v>
      </c>
      <c r="E6145" s="99">
        <v>2348.929932</v>
      </c>
      <c r="F6145" s="99">
        <v>2348.929932</v>
      </c>
      <c r="G6145" s="99">
        <v>0</v>
      </c>
    </row>
    <row r="6146" spans="1:7" x14ac:dyDescent="0.2">
      <c r="A6146" s="100">
        <v>41040</v>
      </c>
      <c r="B6146" s="99">
        <v>2348.919922</v>
      </c>
      <c r="C6146" s="99">
        <v>2362.1599120000001</v>
      </c>
      <c r="D6146" s="99">
        <v>2333.3100589999999</v>
      </c>
      <c r="E6146" s="99">
        <v>2341.2299800000001</v>
      </c>
      <c r="F6146" s="99">
        <v>2341.2299800000001</v>
      </c>
      <c r="G6146" s="99">
        <v>0</v>
      </c>
    </row>
    <row r="6147" spans="1:7" x14ac:dyDescent="0.2">
      <c r="A6147" s="100">
        <v>41043</v>
      </c>
      <c r="B6147" s="99">
        <v>2341.2299800000001</v>
      </c>
      <c r="C6147" s="99">
        <v>2341.2299800000001</v>
      </c>
      <c r="D6147" s="99">
        <v>2312.23999</v>
      </c>
      <c r="E6147" s="99">
        <v>2315.4499510000001</v>
      </c>
      <c r="F6147" s="99">
        <v>2315.4499510000001</v>
      </c>
      <c r="G6147" s="99">
        <v>0</v>
      </c>
    </row>
    <row r="6148" spans="1:7" x14ac:dyDescent="0.2">
      <c r="A6148" s="100">
        <v>41044</v>
      </c>
      <c r="B6148" s="99">
        <v>2315.469971</v>
      </c>
      <c r="C6148" s="99">
        <v>2326.830078</v>
      </c>
      <c r="D6148" s="99">
        <v>2298.25</v>
      </c>
      <c r="E6148" s="99">
        <v>2302.5600589999999</v>
      </c>
      <c r="F6148" s="99">
        <v>2302.5600589999999</v>
      </c>
      <c r="G6148" s="99">
        <v>0</v>
      </c>
    </row>
    <row r="6149" spans="1:7" x14ac:dyDescent="0.2">
      <c r="A6149" s="100">
        <v>41045</v>
      </c>
      <c r="B6149" s="99">
        <v>2302.7700199999999</v>
      </c>
      <c r="C6149" s="99">
        <v>2321.790039</v>
      </c>
      <c r="D6149" s="99">
        <v>2292.419922</v>
      </c>
      <c r="E6149" s="99">
        <v>2293.209961</v>
      </c>
      <c r="F6149" s="99">
        <v>2293.209961</v>
      </c>
      <c r="G6149" s="99">
        <v>0</v>
      </c>
    </row>
    <row r="6150" spans="1:7" x14ac:dyDescent="0.2">
      <c r="A6150" s="100">
        <v>41046</v>
      </c>
      <c r="B6150" s="99">
        <v>2293.23999</v>
      </c>
      <c r="C6150" s="99">
        <v>2295.7700199999999</v>
      </c>
      <c r="D6150" s="99">
        <v>2258.6899410000001</v>
      </c>
      <c r="E6150" s="99">
        <v>2258.929932</v>
      </c>
      <c r="F6150" s="99">
        <v>2258.929932</v>
      </c>
      <c r="G6150" s="99">
        <v>0</v>
      </c>
    </row>
    <row r="6151" spans="1:7" x14ac:dyDescent="0.2">
      <c r="A6151" s="100">
        <v>41047</v>
      </c>
      <c r="B6151" s="99">
        <v>2258.929932</v>
      </c>
      <c r="C6151" s="99">
        <v>2271.6999510000001</v>
      </c>
      <c r="D6151" s="99">
        <v>2236.7299800000001</v>
      </c>
      <c r="E6151" s="99">
        <v>2242.25</v>
      </c>
      <c r="F6151" s="99">
        <v>2242.25</v>
      </c>
      <c r="G6151" s="99">
        <v>0</v>
      </c>
    </row>
    <row r="6152" spans="1:7" x14ac:dyDescent="0.2">
      <c r="A6152" s="100">
        <v>41050</v>
      </c>
      <c r="B6152" s="99">
        <v>2242.25</v>
      </c>
      <c r="C6152" s="99">
        <v>2278.8999020000001</v>
      </c>
      <c r="D6152" s="99">
        <v>2242.25</v>
      </c>
      <c r="E6152" s="99">
        <v>2278.23999</v>
      </c>
      <c r="F6152" s="99">
        <v>2278.23999</v>
      </c>
      <c r="G6152" s="99">
        <v>0</v>
      </c>
    </row>
    <row r="6153" spans="1:7" x14ac:dyDescent="0.2">
      <c r="A6153" s="100">
        <v>41051</v>
      </c>
      <c r="B6153" s="99">
        <v>2278.419922</v>
      </c>
      <c r="C6153" s="99">
        <v>2299.780029</v>
      </c>
      <c r="D6153" s="99">
        <v>2268.1899410000001</v>
      </c>
      <c r="E6153" s="99">
        <v>2279.3999020000001</v>
      </c>
      <c r="F6153" s="99">
        <v>2279.3999020000001</v>
      </c>
      <c r="G6153" s="99">
        <v>0</v>
      </c>
    </row>
    <row r="6154" spans="1:7" x14ac:dyDescent="0.2">
      <c r="A6154" s="100">
        <v>41052</v>
      </c>
      <c r="B6154" s="99">
        <v>2279.4099120000001</v>
      </c>
      <c r="C6154" s="99">
        <v>2286.469971</v>
      </c>
      <c r="D6154" s="99">
        <v>2244.610107</v>
      </c>
      <c r="E6154" s="99">
        <v>2283.360107</v>
      </c>
      <c r="F6154" s="99">
        <v>2283.360107</v>
      </c>
      <c r="G6154" s="99">
        <v>0</v>
      </c>
    </row>
    <row r="6155" spans="1:7" x14ac:dyDescent="0.2">
      <c r="A6155" s="100">
        <v>41053</v>
      </c>
      <c r="B6155" s="99">
        <v>2283.1201169999999</v>
      </c>
      <c r="C6155" s="99">
        <v>2292.4799800000001</v>
      </c>
      <c r="D6155" s="99">
        <v>2268.889893</v>
      </c>
      <c r="E6155" s="99">
        <v>2286.8701169999999</v>
      </c>
      <c r="F6155" s="99">
        <v>2286.8701169999999</v>
      </c>
      <c r="G6155" s="99">
        <v>0</v>
      </c>
    </row>
    <row r="6156" spans="1:7" x14ac:dyDescent="0.2">
      <c r="A6156" s="100">
        <v>41054</v>
      </c>
      <c r="B6156" s="99">
        <v>2287.0900879999999</v>
      </c>
      <c r="C6156" s="99">
        <v>2292.830078</v>
      </c>
      <c r="D6156" s="99">
        <v>2275.75</v>
      </c>
      <c r="E6156" s="99">
        <v>2281.919922</v>
      </c>
      <c r="F6156" s="99">
        <v>2281.919922</v>
      </c>
      <c r="G6156" s="99">
        <v>0</v>
      </c>
    </row>
    <row r="6157" spans="1:7" x14ac:dyDescent="0.2">
      <c r="A6157" s="100">
        <v>41058</v>
      </c>
      <c r="B6157" s="99">
        <v>2281.919922</v>
      </c>
      <c r="C6157" s="99">
        <v>2311.51001</v>
      </c>
      <c r="D6157" s="99">
        <v>2281.919922</v>
      </c>
      <c r="E6157" s="99">
        <v>2307.570068</v>
      </c>
      <c r="F6157" s="99">
        <v>2307.570068</v>
      </c>
      <c r="G6157" s="99">
        <v>0</v>
      </c>
    </row>
    <row r="6158" spans="1:7" x14ac:dyDescent="0.2">
      <c r="A6158" s="100">
        <v>41059</v>
      </c>
      <c r="B6158" s="99">
        <v>2307.570068</v>
      </c>
      <c r="C6158" s="99">
        <v>2307.570068</v>
      </c>
      <c r="D6158" s="99">
        <v>2270.73999</v>
      </c>
      <c r="E6158" s="99">
        <v>2275.1899410000001</v>
      </c>
      <c r="F6158" s="99">
        <v>2275.1899410000001</v>
      </c>
      <c r="G6158" s="99">
        <v>0</v>
      </c>
    </row>
    <row r="6159" spans="1:7" x14ac:dyDescent="0.2">
      <c r="A6159" s="100">
        <v>41060</v>
      </c>
      <c r="B6159" s="99">
        <v>2275.1899410000001</v>
      </c>
      <c r="C6159" s="99">
        <v>2286.080078</v>
      </c>
      <c r="D6159" s="99">
        <v>2250.1999510000001</v>
      </c>
      <c r="E6159" s="99">
        <v>2270.25</v>
      </c>
      <c r="F6159" s="99">
        <v>2270.25</v>
      </c>
      <c r="G6159" s="99">
        <v>0</v>
      </c>
    </row>
    <row r="6160" spans="1:7" x14ac:dyDescent="0.2">
      <c r="A6160" s="100">
        <v>41061</v>
      </c>
      <c r="B6160" s="99">
        <v>2270.25</v>
      </c>
      <c r="C6160" s="99">
        <v>2270.25</v>
      </c>
      <c r="D6160" s="99">
        <v>2212.9399410000001</v>
      </c>
      <c r="E6160" s="99">
        <v>2214.4099120000001</v>
      </c>
      <c r="F6160" s="99">
        <v>2214.4099120000001</v>
      </c>
      <c r="G6160" s="99">
        <v>0</v>
      </c>
    </row>
    <row r="6161" spans="1:7" x14ac:dyDescent="0.2">
      <c r="A6161" s="100">
        <v>41064</v>
      </c>
      <c r="B6161" s="99">
        <v>2214.3999020000001</v>
      </c>
      <c r="C6161" s="99">
        <v>2222.1298830000001</v>
      </c>
      <c r="D6161" s="99">
        <v>2194.889893</v>
      </c>
      <c r="E6161" s="99">
        <v>2214.6999510000001</v>
      </c>
      <c r="F6161" s="99">
        <v>2214.6999510000001</v>
      </c>
      <c r="G6161" s="99">
        <v>0</v>
      </c>
    </row>
    <row r="6162" spans="1:7" x14ac:dyDescent="0.2">
      <c r="A6162" s="100">
        <v>41065</v>
      </c>
      <c r="B6162" s="99">
        <v>2214.709961</v>
      </c>
      <c r="C6162" s="99">
        <v>2230.820068</v>
      </c>
      <c r="D6162" s="99">
        <v>2207.73999</v>
      </c>
      <c r="E6162" s="99">
        <v>2227.4499510000001</v>
      </c>
      <c r="F6162" s="99">
        <v>2227.4499510000001</v>
      </c>
      <c r="G6162" s="99">
        <v>0</v>
      </c>
    </row>
    <row r="6163" spans="1:7" x14ac:dyDescent="0.2">
      <c r="A6163" s="100">
        <v>41066</v>
      </c>
      <c r="B6163" s="99">
        <v>2227.6499020000001</v>
      </c>
      <c r="C6163" s="99">
        <v>2279.419922</v>
      </c>
      <c r="D6163" s="99">
        <v>2227.6499020000001</v>
      </c>
      <c r="E6163" s="99">
        <v>2279.419922</v>
      </c>
      <c r="F6163" s="99">
        <v>2279.419922</v>
      </c>
      <c r="G6163" s="99">
        <v>0</v>
      </c>
    </row>
    <row r="6164" spans="1:7" x14ac:dyDescent="0.2">
      <c r="A6164" s="100">
        <v>41067</v>
      </c>
      <c r="B6164" s="99">
        <v>2279.419922</v>
      </c>
      <c r="C6164" s="99">
        <v>2303.540039</v>
      </c>
      <c r="D6164" s="99">
        <v>2275.4099120000001</v>
      </c>
      <c r="E6164" s="99">
        <v>2279.280029</v>
      </c>
      <c r="F6164" s="99">
        <v>2279.280029</v>
      </c>
      <c r="G6164" s="99">
        <v>0</v>
      </c>
    </row>
    <row r="6165" spans="1:7" x14ac:dyDescent="0.2">
      <c r="A6165" s="100">
        <v>41068</v>
      </c>
      <c r="B6165" s="99">
        <v>2279.280029</v>
      </c>
      <c r="C6165" s="99">
        <v>2298.040039</v>
      </c>
      <c r="D6165" s="99">
        <v>2266.7700199999999</v>
      </c>
      <c r="E6165" s="99">
        <v>2297.820068</v>
      </c>
      <c r="F6165" s="99">
        <v>2297.820068</v>
      </c>
      <c r="G6165" s="99">
        <v>0</v>
      </c>
    </row>
    <row r="6166" spans="1:7" x14ac:dyDescent="0.2">
      <c r="A6166" s="100">
        <v>41071</v>
      </c>
      <c r="B6166" s="99">
        <v>2297.820068</v>
      </c>
      <c r="C6166" s="99">
        <v>2314.9099120000001</v>
      </c>
      <c r="D6166" s="99">
        <v>2266.98999</v>
      </c>
      <c r="E6166" s="99">
        <v>2268.9399410000001</v>
      </c>
      <c r="F6166" s="99">
        <v>2268.9399410000001</v>
      </c>
      <c r="G6166" s="99">
        <v>0</v>
      </c>
    </row>
    <row r="6167" spans="1:7" x14ac:dyDescent="0.2">
      <c r="A6167" s="100">
        <v>41072</v>
      </c>
      <c r="B6167" s="99">
        <v>2268.929932</v>
      </c>
      <c r="C6167" s="99">
        <v>2295.5900879999999</v>
      </c>
      <c r="D6167" s="99">
        <v>2265.0200199999999</v>
      </c>
      <c r="E6167" s="99">
        <v>2295.3999020000001</v>
      </c>
      <c r="F6167" s="99">
        <v>2295.3999020000001</v>
      </c>
      <c r="G6167" s="99">
        <v>0</v>
      </c>
    </row>
    <row r="6168" spans="1:7" x14ac:dyDescent="0.2">
      <c r="A6168" s="100">
        <v>41073</v>
      </c>
      <c r="B6168" s="99">
        <v>2295.1298830000001</v>
      </c>
      <c r="C6168" s="99">
        <v>2300.7299800000001</v>
      </c>
      <c r="D6168" s="99">
        <v>2271.830078</v>
      </c>
      <c r="E6168" s="99">
        <v>2280.1298830000001</v>
      </c>
      <c r="F6168" s="99">
        <v>2280.1298830000001</v>
      </c>
      <c r="G6168" s="99">
        <v>0</v>
      </c>
    </row>
    <row r="6169" spans="1:7" x14ac:dyDescent="0.2">
      <c r="A6169" s="100">
        <v>41074</v>
      </c>
      <c r="B6169" s="99">
        <v>2280.1298830000001</v>
      </c>
      <c r="C6169" s="99">
        <v>2312.330078</v>
      </c>
      <c r="D6169" s="99">
        <v>2278.8798830000001</v>
      </c>
      <c r="E6169" s="99">
        <v>2304.830078</v>
      </c>
      <c r="F6169" s="99">
        <v>2304.830078</v>
      </c>
      <c r="G6169" s="99">
        <v>0</v>
      </c>
    </row>
    <row r="6170" spans="1:7" x14ac:dyDescent="0.2">
      <c r="A6170" s="100">
        <v>41075</v>
      </c>
      <c r="B6170" s="99">
        <v>2304.830078</v>
      </c>
      <c r="C6170" s="99">
        <v>2329.4499510000001</v>
      </c>
      <c r="D6170" s="99">
        <v>2304.830078</v>
      </c>
      <c r="E6170" s="99">
        <v>2328.6599120000001</v>
      </c>
      <c r="F6170" s="99">
        <v>2328.6599120000001</v>
      </c>
      <c r="G6170" s="99">
        <v>0</v>
      </c>
    </row>
    <row r="6171" spans="1:7" x14ac:dyDescent="0.2">
      <c r="A6171" s="100">
        <v>41078</v>
      </c>
      <c r="B6171" s="99">
        <v>2328.669922</v>
      </c>
      <c r="C6171" s="99">
        <v>2338</v>
      </c>
      <c r="D6171" s="99">
        <v>2314.139893</v>
      </c>
      <c r="E6171" s="99">
        <v>2332.070068</v>
      </c>
      <c r="F6171" s="99">
        <v>2332.070068</v>
      </c>
      <c r="G6171" s="99">
        <v>0</v>
      </c>
    </row>
    <row r="6172" spans="1:7" x14ac:dyDescent="0.2">
      <c r="A6172" s="100">
        <v>41079</v>
      </c>
      <c r="B6172" s="99">
        <v>2332.1599120000001</v>
      </c>
      <c r="C6172" s="99">
        <v>2364.469971</v>
      </c>
      <c r="D6172" s="99">
        <v>2332.1599120000001</v>
      </c>
      <c r="E6172" s="99">
        <v>2355.01001</v>
      </c>
      <c r="F6172" s="99">
        <v>2355.01001</v>
      </c>
      <c r="G6172" s="99">
        <v>0</v>
      </c>
    </row>
    <row r="6173" spans="1:7" x14ac:dyDescent="0.2">
      <c r="A6173" s="100">
        <v>41080</v>
      </c>
      <c r="B6173" s="99">
        <v>2355.110107</v>
      </c>
      <c r="C6173" s="99">
        <v>2361.1298830000001</v>
      </c>
      <c r="D6173" s="99">
        <v>2335.360107</v>
      </c>
      <c r="E6173" s="99">
        <v>2351.139893</v>
      </c>
      <c r="F6173" s="99">
        <v>2351.139893</v>
      </c>
      <c r="G6173" s="99">
        <v>0</v>
      </c>
    </row>
    <row r="6174" spans="1:7" x14ac:dyDescent="0.2">
      <c r="A6174" s="100">
        <v>41081</v>
      </c>
      <c r="B6174" s="99">
        <v>2351.1298830000001</v>
      </c>
      <c r="C6174" s="99">
        <v>2355.5900879999999</v>
      </c>
      <c r="D6174" s="99">
        <v>2296.9399410000001</v>
      </c>
      <c r="E6174" s="99">
        <v>2299.1599120000001</v>
      </c>
      <c r="F6174" s="99">
        <v>2299.1599120000001</v>
      </c>
      <c r="G6174" s="99">
        <v>0</v>
      </c>
    </row>
    <row r="6175" spans="1:7" x14ac:dyDescent="0.2">
      <c r="A6175" s="100">
        <v>41082</v>
      </c>
      <c r="B6175" s="99">
        <v>2299.1499020000001</v>
      </c>
      <c r="C6175" s="99">
        <v>2320.4799800000001</v>
      </c>
      <c r="D6175" s="99">
        <v>2299.1499020000001</v>
      </c>
      <c r="E6175" s="99">
        <v>2315.6499020000001</v>
      </c>
      <c r="F6175" s="99">
        <v>2315.6499020000001</v>
      </c>
      <c r="G6175" s="99">
        <v>0</v>
      </c>
    </row>
    <row r="6176" spans="1:7" x14ac:dyDescent="0.2">
      <c r="A6176" s="100">
        <v>41085</v>
      </c>
      <c r="B6176" s="99">
        <v>2315.6499020000001</v>
      </c>
      <c r="C6176" s="99">
        <v>2315.6499020000001</v>
      </c>
      <c r="D6176" s="99">
        <v>2271.0200199999999</v>
      </c>
      <c r="E6176" s="99">
        <v>2278.9799800000001</v>
      </c>
      <c r="F6176" s="99">
        <v>2278.9799800000001</v>
      </c>
      <c r="G6176" s="99">
        <v>0</v>
      </c>
    </row>
    <row r="6177" spans="1:7" x14ac:dyDescent="0.2">
      <c r="A6177" s="100">
        <v>41086</v>
      </c>
      <c r="B6177" s="99">
        <v>2278.9799800000001</v>
      </c>
      <c r="C6177" s="99">
        <v>2297.1999510000001</v>
      </c>
      <c r="D6177" s="99">
        <v>2273.0500489999999</v>
      </c>
      <c r="E6177" s="99">
        <v>2289.860107</v>
      </c>
      <c r="F6177" s="99">
        <v>2289.860107</v>
      </c>
      <c r="G6177" s="99">
        <v>0</v>
      </c>
    </row>
    <row r="6178" spans="1:7" x14ac:dyDescent="0.2">
      <c r="A6178" s="100">
        <v>41087</v>
      </c>
      <c r="B6178" s="99">
        <v>2289.8701169999999</v>
      </c>
      <c r="C6178" s="99">
        <v>2314.8701169999999</v>
      </c>
      <c r="D6178" s="99">
        <v>2289.8701169999999</v>
      </c>
      <c r="E6178" s="99">
        <v>2310.9799800000001</v>
      </c>
      <c r="F6178" s="99">
        <v>2310.9799800000001</v>
      </c>
      <c r="G6178" s="99">
        <v>0</v>
      </c>
    </row>
    <row r="6179" spans="1:7" x14ac:dyDescent="0.2">
      <c r="A6179" s="100">
        <v>41088</v>
      </c>
      <c r="B6179" s="99">
        <v>2310.9799800000001</v>
      </c>
      <c r="C6179" s="99">
        <v>2310.9799800000001</v>
      </c>
      <c r="D6179" s="99">
        <v>2278.8400879999999</v>
      </c>
      <c r="E6179" s="99">
        <v>2306.219971</v>
      </c>
      <c r="F6179" s="99">
        <v>2306.219971</v>
      </c>
      <c r="G6179" s="99">
        <v>0</v>
      </c>
    </row>
    <row r="6180" spans="1:7" x14ac:dyDescent="0.2">
      <c r="A6180" s="100">
        <v>41089</v>
      </c>
      <c r="B6180" s="99">
        <v>2308.0900879999999</v>
      </c>
      <c r="C6180" s="99">
        <v>2363.790039</v>
      </c>
      <c r="D6180" s="99">
        <v>2308.0900879999999</v>
      </c>
      <c r="E6180" s="99">
        <v>2363.790039</v>
      </c>
      <c r="F6180" s="99">
        <v>2363.790039</v>
      </c>
      <c r="G6180" s="99">
        <v>0</v>
      </c>
    </row>
    <row r="6181" spans="1:7" x14ac:dyDescent="0.2">
      <c r="A6181" s="100">
        <v>41092</v>
      </c>
      <c r="B6181" s="99">
        <v>2364.0900879999999</v>
      </c>
      <c r="C6181" s="99">
        <v>2371.040039</v>
      </c>
      <c r="D6181" s="99">
        <v>2352.580078</v>
      </c>
      <c r="E6181" s="99">
        <v>2369.75</v>
      </c>
      <c r="F6181" s="99">
        <v>2369.75</v>
      </c>
      <c r="G6181" s="99">
        <v>0</v>
      </c>
    </row>
    <row r="6182" spans="1:7" x14ac:dyDescent="0.2">
      <c r="A6182" s="100">
        <v>41093</v>
      </c>
      <c r="B6182" s="99">
        <v>2369.73999</v>
      </c>
      <c r="C6182" s="99">
        <v>2385.8798830000001</v>
      </c>
      <c r="D6182" s="99">
        <v>2366.3100589999999</v>
      </c>
      <c r="E6182" s="99">
        <v>2385.0600589999999</v>
      </c>
      <c r="F6182" s="99">
        <v>2385.0600589999999</v>
      </c>
      <c r="G6182" s="99">
        <v>0</v>
      </c>
    </row>
    <row r="6183" spans="1:7" x14ac:dyDescent="0.2">
      <c r="A6183" s="100">
        <v>41095</v>
      </c>
      <c r="B6183" s="99">
        <v>2385.0600589999999</v>
      </c>
      <c r="C6183" s="99">
        <v>2385.0600589999999</v>
      </c>
      <c r="D6183" s="99">
        <v>2366.070068</v>
      </c>
      <c r="E6183" s="99">
        <v>2373.9099120000001</v>
      </c>
      <c r="F6183" s="99">
        <v>2373.9099120000001</v>
      </c>
      <c r="G6183" s="99">
        <v>0</v>
      </c>
    </row>
    <row r="6184" spans="1:7" x14ac:dyDescent="0.2">
      <c r="A6184" s="100">
        <v>41096</v>
      </c>
      <c r="B6184" s="99">
        <v>2373.9099120000001</v>
      </c>
      <c r="C6184" s="99">
        <v>2373.9099120000001</v>
      </c>
      <c r="D6184" s="99">
        <v>2339.969971</v>
      </c>
      <c r="E6184" s="99">
        <v>2352.3400879999999</v>
      </c>
      <c r="F6184" s="99">
        <v>2352.3400879999999</v>
      </c>
      <c r="G6184" s="99">
        <v>0</v>
      </c>
    </row>
    <row r="6185" spans="1:7" x14ac:dyDescent="0.2">
      <c r="A6185" s="100">
        <v>41099</v>
      </c>
      <c r="B6185" s="99">
        <v>2352.3500979999999</v>
      </c>
      <c r="C6185" s="99">
        <v>2352.6499020000001</v>
      </c>
      <c r="D6185" s="99">
        <v>2338.459961</v>
      </c>
      <c r="E6185" s="99">
        <v>2348.5200199999999</v>
      </c>
      <c r="F6185" s="99">
        <v>2348.5200199999999</v>
      </c>
      <c r="G6185" s="99">
        <v>0</v>
      </c>
    </row>
    <row r="6186" spans="1:7" x14ac:dyDescent="0.2">
      <c r="A6186" s="100">
        <v>41100</v>
      </c>
      <c r="B6186" s="99">
        <v>2348.5200199999999</v>
      </c>
      <c r="C6186" s="99">
        <v>2364.26001</v>
      </c>
      <c r="D6186" s="99">
        <v>2320.530029</v>
      </c>
      <c r="E6186" s="99">
        <v>2329.459961</v>
      </c>
      <c r="F6186" s="99">
        <v>2329.459961</v>
      </c>
      <c r="G6186" s="99">
        <v>0</v>
      </c>
    </row>
    <row r="6187" spans="1:7" x14ac:dyDescent="0.2">
      <c r="A6187" s="100">
        <v>41101</v>
      </c>
      <c r="B6187" s="99">
        <v>2329.4499510000001</v>
      </c>
      <c r="C6187" s="99">
        <v>2335.580078</v>
      </c>
      <c r="D6187" s="99">
        <v>2315.389893</v>
      </c>
      <c r="E6187" s="99">
        <v>2329.709961</v>
      </c>
      <c r="F6187" s="99">
        <v>2329.709961</v>
      </c>
      <c r="G6187" s="99">
        <v>0</v>
      </c>
    </row>
    <row r="6188" spans="1:7" x14ac:dyDescent="0.2">
      <c r="A6188" s="100">
        <v>41102</v>
      </c>
      <c r="B6188" s="99">
        <v>2329.6999510000001</v>
      </c>
      <c r="C6188" s="99">
        <v>2329.6999510000001</v>
      </c>
      <c r="D6188" s="99">
        <v>2301.929932</v>
      </c>
      <c r="E6188" s="99">
        <v>2318.0900879999999</v>
      </c>
      <c r="F6188" s="99">
        <v>2318.0900879999999</v>
      </c>
      <c r="G6188" s="99">
        <v>0</v>
      </c>
    </row>
    <row r="6189" spans="1:7" x14ac:dyDescent="0.2">
      <c r="A6189" s="100">
        <v>41103</v>
      </c>
      <c r="B6189" s="99">
        <v>2318.1000979999999</v>
      </c>
      <c r="C6189" s="99">
        <v>2357.75</v>
      </c>
      <c r="D6189" s="99">
        <v>2318.1000979999999</v>
      </c>
      <c r="E6189" s="99">
        <v>2356.3999020000001</v>
      </c>
      <c r="F6189" s="99">
        <v>2356.3999020000001</v>
      </c>
      <c r="G6189" s="99">
        <v>0</v>
      </c>
    </row>
    <row r="6190" spans="1:7" x14ac:dyDescent="0.2">
      <c r="A6190" s="100">
        <v>41106</v>
      </c>
      <c r="B6190" s="99">
        <v>2356.389893</v>
      </c>
      <c r="C6190" s="99">
        <v>2357.219971</v>
      </c>
      <c r="D6190" s="99">
        <v>2342.459961</v>
      </c>
      <c r="E6190" s="99">
        <v>2350.9399410000001</v>
      </c>
      <c r="F6190" s="99">
        <v>2350.9399410000001</v>
      </c>
      <c r="G6190" s="99">
        <v>0</v>
      </c>
    </row>
    <row r="6191" spans="1:7" x14ac:dyDescent="0.2">
      <c r="A6191" s="100">
        <v>41107</v>
      </c>
      <c r="B6191" s="99">
        <v>2351.01001</v>
      </c>
      <c r="C6191" s="99">
        <v>2371.2700199999999</v>
      </c>
      <c r="D6191" s="99">
        <v>2336.070068</v>
      </c>
      <c r="E6191" s="99">
        <v>2368.360107</v>
      </c>
      <c r="F6191" s="99">
        <v>2368.360107</v>
      </c>
      <c r="G6191" s="99">
        <v>0</v>
      </c>
    </row>
    <row r="6192" spans="1:7" x14ac:dyDescent="0.2">
      <c r="A6192" s="100">
        <v>41108</v>
      </c>
      <c r="B6192" s="99">
        <v>2368.360107</v>
      </c>
      <c r="C6192" s="99">
        <v>2388.48999</v>
      </c>
      <c r="D6192" s="99">
        <v>2360.51001</v>
      </c>
      <c r="E6192" s="99">
        <v>2384.540039</v>
      </c>
      <c r="F6192" s="99">
        <v>2384.540039</v>
      </c>
      <c r="G6192" s="99">
        <v>0</v>
      </c>
    </row>
    <row r="6193" spans="1:7" x14ac:dyDescent="0.2">
      <c r="A6193" s="100">
        <v>41109</v>
      </c>
      <c r="B6193" s="99">
        <v>2384.9399410000001</v>
      </c>
      <c r="C6193" s="99">
        <v>2397.709961</v>
      </c>
      <c r="D6193" s="99">
        <v>2381.8100589999999</v>
      </c>
      <c r="E6193" s="99">
        <v>2391.2700199999999</v>
      </c>
      <c r="F6193" s="99">
        <v>2391.2700199999999</v>
      </c>
      <c r="G6193" s="99">
        <v>0</v>
      </c>
    </row>
    <row r="6194" spans="1:7" x14ac:dyDescent="0.2">
      <c r="A6194" s="100">
        <v>41110</v>
      </c>
      <c r="B6194" s="99">
        <v>2391.2700199999999</v>
      </c>
      <c r="C6194" s="99">
        <v>2391.2700199999999</v>
      </c>
      <c r="D6194" s="99">
        <v>2366.429932</v>
      </c>
      <c r="E6194" s="99">
        <v>2367.26001</v>
      </c>
      <c r="F6194" s="99">
        <v>2367.26001</v>
      </c>
      <c r="G6194" s="99">
        <v>0</v>
      </c>
    </row>
    <row r="6195" spans="1:7" x14ac:dyDescent="0.2">
      <c r="A6195" s="100">
        <v>41113</v>
      </c>
      <c r="B6195" s="99">
        <v>2367.26001</v>
      </c>
      <c r="C6195" s="99">
        <v>2367.26001</v>
      </c>
      <c r="D6195" s="99">
        <v>2323.709961</v>
      </c>
      <c r="E6195" s="99">
        <v>2346.219971</v>
      </c>
      <c r="F6195" s="99">
        <v>2346.219971</v>
      </c>
      <c r="G6195" s="99">
        <v>0</v>
      </c>
    </row>
    <row r="6196" spans="1:7" x14ac:dyDescent="0.2">
      <c r="A6196" s="100">
        <v>41114</v>
      </c>
      <c r="B6196" s="99">
        <v>2346.2299800000001</v>
      </c>
      <c r="C6196" s="99">
        <v>2347.9099120000001</v>
      </c>
      <c r="D6196" s="99">
        <v>2309.2700199999999</v>
      </c>
      <c r="E6196" s="99">
        <v>2325.0200199999999</v>
      </c>
      <c r="F6196" s="99">
        <v>2325.0200199999999</v>
      </c>
      <c r="G6196" s="99">
        <v>0</v>
      </c>
    </row>
    <row r="6197" spans="1:7" x14ac:dyDescent="0.2">
      <c r="A6197" s="100">
        <v>41115</v>
      </c>
      <c r="B6197" s="99">
        <v>2325.01001</v>
      </c>
      <c r="C6197" s="99">
        <v>2334.860107</v>
      </c>
      <c r="D6197" s="99">
        <v>2313.2700199999999</v>
      </c>
      <c r="E6197" s="99">
        <v>2324.330078</v>
      </c>
      <c r="F6197" s="99">
        <v>2324.330078</v>
      </c>
      <c r="G6197" s="99">
        <v>0</v>
      </c>
    </row>
    <row r="6198" spans="1:7" x14ac:dyDescent="0.2">
      <c r="A6198" s="100">
        <v>41116</v>
      </c>
      <c r="B6198" s="99">
        <v>2324.3400879999999</v>
      </c>
      <c r="C6198" s="99">
        <v>2368.1298830000001</v>
      </c>
      <c r="D6198" s="99">
        <v>2324.3400879999999</v>
      </c>
      <c r="E6198" s="99">
        <v>2362.8500979999999</v>
      </c>
      <c r="F6198" s="99">
        <v>2362.8500979999999</v>
      </c>
      <c r="G6198" s="99">
        <v>0</v>
      </c>
    </row>
    <row r="6199" spans="1:7" x14ac:dyDescent="0.2">
      <c r="A6199" s="100">
        <v>41117</v>
      </c>
      <c r="B6199" s="99">
        <v>2362.8400879999999</v>
      </c>
      <c r="C6199" s="99">
        <v>2413.5200199999999</v>
      </c>
      <c r="D6199" s="99">
        <v>2362.8400879999999</v>
      </c>
      <c r="E6199" s="99">
        <v>2408.070068</v>
      </c>
      <c r="F6199" s="99">
        <v>2408.070068</v>
      </c>
      <c r="G6199" s="99">
        <v>0</v>
      </c>
    </row>
    <row r="6200" spans="1:7" x14ac:dyDescent="0.2">
      <c r="A6200" s="100">
        <v>41120</v>
      </c>
      <c r="B6200" s="99">
        <v>2408.070068</v>
      </c>
      <c r="C6200" s="99">
        <v>2418.0900879999999</v>
      </c>
      <c r="D6200" s="99">
        <v>2400.1999510000001</v>
      </c>
      <c r="E6200" s="99">
        <v>2406.98999</v>
      </c>
      <c r="F6200" s="99">
        <v>2406.98999</v>
      </c>
      <c r="G6200" s="99">
        <v>0</v>
      </c>
    </row>
    <row r="6201" spans="1:7" x14ac:dyDescent="0.2">
      <c r="A6201" s="100">
        <v>41121</v>
      </c>
      <c r="B6201" s="99">
        <v>2406.98999</v>
      </c>
      <c r="C6201" s="99">
        <v>2410.169922</v>
      </c>
      <c r="D6201" s="99">
        <v>2396.459961</v>
      </c>
      <c r="E6201" s="99">
        <v>2396.6201169999999</v>
      </c>
      <c r="F6201" s="99">
        <v>2396.6201169999999</v>
      </c>
      <c r="G6201" s="99">
        <v>0</v>
      </c>
    </row>
    <row r="6202" spans="1:7" x14ac:dyDescent="0.2">
      <c r="A6202" s="100">
        <v>41122</v>
      </c>
      <c r="B6202" s="99">
        <v>2396.610107</v>
      </c>
      <c r="C6202" s="99">
        <v>2406.459961</v>
      </c>
      <c r="D6202" s="99">
        <v>2386.23999</v>
      </c>
      <c r="E6202" s="99">
        <v>2389.7299800000001</v>
      </c>
      <c r="F6202" s="99">
        <v>2389.7299800000001</v>
      </c>
      <c r="G6202" s="99">
        <v>0</v>
      </c>
    </row>
    <row r="6203" spans="1:7" x14ac:dyDescent="0.2">
      <c r="A6203" s="100">
        <v>41123</v>
      </c>
      <c r="B6203" s="99">
        <v>2389.73999</v>
      </c>
      <c r="C6203" s="99">
        <v>2389.73999</v>
      </c>
      <c r="D6203" s="99">
        <v>2354.1298830000001</v>
      </c>
      <c r="E6203" s="99">
        <v>2372.3100589999999</v>
      </c>
      <c r="F6203" s="99">
        <v>2372.3100589999999</v>
      </c>
      <c r="G6203" s="99">
        <v>0</v>
      </c>
    </row>
    <row r="6204" spans="1:7" x14ac:dyDescent="0.2">
      <c r="A6204" s="100">
        <v>41124</v>
      </c>
      <c r="B6204" s="99">
        <v>2372.3100589999999</v>
      </c>
      <c r="C6204" s="99">
        <v>2422.98999</v>
      </c>
      <c r="D6204" s="99">
        <v>2372.3100589999999</v>
      </c>
      <c r="E6204" s="99">
        <v>2417.7700199999999</v>
      </c>
      <c r="F6204" s="99">
        <v>2417.7700199999999</v>
      </c>
      <c r="G6204" s="99">
        <v>0</v>
      </c>
    </row>
    <row r="6205" spans="1:7" x14ac:dyDescent="0.2">
      <c r="A6205" s="100">
        <v>41127</v>
      </c>
      <c r="B6205" s="99">
        <v>2417.860107</v>
      </c>
      <c r="C6205" s="99">
        <v>2432.790039</v>
      </c>
      <c r="D6205" s="99">
        <v>2417.860107</v>
      </c>
      <c r="E6205" s="99">
        <v>2423.459961</v>
      </c>
      <c r="F6205" s="99">
        <v>2423.459961</v>
      </c>
      <c r="G6205" s="99">
        <v>0</v>
      </c>
    </row>
    <row r="6206" spans="1:7" x14ac:dyDescent="0.2">
      <c r="A6206" s="100">
        <v>41128</v>
      </c>
      <c r="B6206" s="99">
        <v>2423.459961</v>
      </c>
      <c r="C6206" s="99">
        <v>2445.8999020000001</v>
      </c>
      <c r="D6206" s="99">
        <v>2423.459961</v>
      </c>
      <c r="E6206" s="99">
        <v>2435.8798830000001</v>
      </c>
      <c r="F6206" s="99">
        <v>2435.8798830000001</v>
      </c>
      <c r="G6206" s="99">
        <v>0</v>
      </c>
    </row>
    <row r="6207" spans="1:7" x14ac:dyDescent="0.2">
      <c r="A6207" s="100">
        <v>41129</v>
      </c>
      <c r="B6207" s="99">
        <v>2435.8798830000001</v>
      </c>
      <c r="C6207" s="99">
        <v>2440.719971</v>
      </c>
      <c r="D6207" s="99">
        <v>2426.929932</v>
      </c>
      <c r="E6207" s="99">
        <v>2438.1599120000001</v>
      </c>
      <c r="F6207" s="99">
        <v>2438.1599120000001</v>
      </c>
      <c r="G6207" s="99">
        <v>0</v>
      </c>
    </row>
    <row r="6208" spans="1:7" x14ac:dyDescent="0.2">
      <c r="A6208" s="100">
        <v>41130</v>
      </c>
      <c r="B6208" s="99">
        <v>2438.1599120000001</v>
      </c>
      <c r="C6208" s="99">
        <v>2444.5200199999999</v>
      </c>
      <c r="D6208" s="99">
        <v>2432.209961</v>
      </c>
      <c r="E6208" s="99">
        <v>2440.2299800000001</v>
      </c>
      <c r="F6208" s="99">
        <v>2440.2299800000001</v>
      </c>
      <c r="G6208" s="99">
        <v>0</v>
      </c>
    </row>
    <row r="6209" spans="1:7" x14ac:dyDescent="0.2">
      <c r="A6209" s="100">
        <v>41131</v>
      </c>
      <c r="B6209" s="99">
        <v>2440.2299800000001</v>
      </c>
      <c r="C6209" s="99">
        <v>2445.6899410000001</v>
      </c>
      <c r="D6209" s="99">
        <v>2427.860107</v>
      </c>
      <c r="E6209" s="99">
        <v>2445.639893</v>
      </c>
      <c r="F6209" s="99">
        <v>2445.639893</v>
      </c>
      <c r="G6209" s="99">
        <v>0</v>
      </c>
    </row>
    <row r="6210" spans="1:7" x14ac:dyDescent="0.2">
      <c r="A6210" s="100">
        <v>41134</v>
      </c>
      <c r="B6210" s="99">
        <v>2445.6499020000001</v>
      </c>
      <c r="C6210" s="99">
        <v>2445.6499020000001</v>
      </c>
      <c r="D6210" s="99">
        <v>2430.7700199999999</v>
      </c>
      <c r="E6210" s="99">
        <v>2443.0500489999999</v>
      </c>
      <c r="F6210" s="99">
        <v>2443.0500489999999</v>
      </c>
      <c r="G6210" s="99">
        <v>0</v>
      </c>
    </row>
    <row r="6211" spans="1:7" x14ac:dyDescent="0.2">
      <c r="A6211" s="100">
        <v>41135</v>
      </c>
      <c r="B6211" s="99">
        <v>2443.0500489999999</v>
      </c>
      <c r="C6211" s="99">
        <v>2453.3100589999999</v>
      </c>
      <c r="D6211" s="99">
        <v>2436.9399410000001</v>
      </c>
      <c r="E6211" s="99">
        <v>2443.1599120000001</v>
      </c>
      <c r="F6211" s="99">
        <v>2443.1599120000001</v>
      </c>
      <c r="G6211" s="99">
        <v>0</v>
      </c>
    </row>
    <row r="6212" spans="1:7" x14ac:dyDescent="0.2">
      <c r="A6212" s="100">
        <v>41136</v>
      </c>
      <c r="B6212" s="99">
        <v>2443.0900879999999</v>
      </c>
      <c r="C6212" s="99">
        <v>2449.780029</v>
      </c>
      <c r="D6212" s="99">
        <v>2439.719971</v>
      </c>
      <c r="E6212" s="99">
        <v>2446.820068</v>
      </c>
      <c r="F6212" s="99">
        <v>2446.820068</v>
      </c>
      <c r="G6212" s="99">
        <v>0</v>
      </c>
    </row>
    <row r="6213" spans="1:7" x14ac:dyDescent="0.2">
      <c r="A6213" s="100">
        <v>41137</v>
      </c>
      <c r="B6213" s="99">
        <v>2446.820068</v>
      </c>
      <c r="C6213" s="99">
        <v>2467.5600589999999</v>
      </c>
      <c r="D6213" s="99">
        <v>2444.419922</v>
      </c>
      <c r="E6213" s="99">
        <v>2464.3798830000001</v>
      </c>
      <c r="F6213" s="99">
        <v>2464.3798830000001</v>
      </c>
      <c r="G6213" s="99">
        <v>0</v>
      </c>
    </row>
    <row r="6214" spans="1:7" x14ac:dyDescent="0.2">
      <c r="A6214" s="100">
        <v>41138</v>
      </c>
      <c r="B6214" s="99">
        <v>2464.3701169999999</v>
      </c>
      <c r="C6214" s="99">
        <v>2469.860107</v>
      </c>
      <c r="D6214" s="99">
        <v>2462.9099120000001</v>
      </c>
      <c r="E6214" s="99">
        <v>2469</v>
      </c>
      <c r="F6214" s="99">
        <v>2469</v>
      </c>
      <c r="G6214" s="99">
        <v>0</v>
      </c>
    </row>
    <row r="6215" spans="1:7" x14ac:dyDescent="0.2">
      <c r="A6215" s="100">
        <v>41141</v>
      </c>
      <c r="B6215" s="99">
        <v>2468.98999</v>
      </c>
      <c r="C6215" s="99">
        <v>2468.98999</v>
      </c>
      <c r="D6215" s="99">
        <v>2458.4799800000001</v>
      </c>
      <c r="E6215" s="99">
        <v>2468.98999</v>
      </c>
      <c r="F6215" s="99">
        <v>2468.98999</v>
      </c>
      <c r="G6215" s="99">
        <v>0</v>
      </c>
    </row>
    <row r="6216" spans="1:7" x14ac:dyDescent="0.2">
      <c r="A6216" s="100">
        <v>41142</v>
      </c>
      <c r="B6216" s="99">
        <v>2468.98999</v>
      </c>
      <c r="C6216" s="99">
        <v>2483.8701169999999</v>
      </c>
      <c r="D6216" s="99">
        <v>2456.330078</v>
      </c>
      <c r="E6216" s="99">
        <v>2460.4099120000001</v>
      </c>
      <c r="F6216" s="99">
        <v>2460.4099120000001</v>
      </c>
      <c r="G6216" s="99">
        <v>0</v>
      </c>
    </row>
    <row r="6217" spans="1:7" x14ac:dyDescent="0.2">
      <c r="A6217" s="100">
        <v>41143</v>
      </c>
      <c r="B6217" s="99">
        <v>2460.26001</v>
      </c>
      <c r="C6217" s="99">
        <v>2465.5200199999999</v>
      </c>
      <c r="D6217" s="99">
        <v>2449.280029</v>
      </c>
      <c r="E6217" s="99">
        <v>2461.1201169999999</v>
      </c>
      <c r="F6217" s="99">
        <v>2461.1201169999999</v>
      </c>
      <c r="G6217" s="99">
        <v>0</v>
      </c>
    </row>
    <row r="6218" spans="1:7" x14ac:dyDescent="0.2">
      <c r="A6218" s="100">
        <v>41144</v>
      </c>
      <c r="B6218" s="99">
        <v>2461.110107</v>
      </c>
      <c r="C6218" s="99">
        <v>2461.110107</v>
      </c>
      <c r="D6218" s="99">
        <v>2438.5500489999999</v>
      </c>
      <c r="E6218" s="99">
        <v>2441.290039</v>
      </c>
      <c r="F6218" s="99">
        <v>2441.290039</v>
      </c>
      <c r="G6218" s="99">
        <v>0</v>
      </c>
    </row>
    <row r="6219" spans="1:7" x14ac:dyDescent="0.2">
      <c r="A6219" s="100">
        <v>41145</v>
      </c>
      <c r="B6219" s="99">
        <v>2441.280029</v>
      </c>
      <c r="C6219" s="99">
        <v>2460.9399410000001</v>
      </c>
      <c r="D6219" s="99">
        <v>2434.25</v>
      </c>
      <c r="E6219" s="99">
        <v>2457.3999020000001</v>
      </c>
      <c r="F6219" s="99">
        <v>2457.3999020000001</v>
      </c>
      <c r="G6219" s="99">
        <v>0</v>
      </c>
    </row>
    <row r="6220" spans="1:7" x14ac:dyDescent="0.2">
      <c r="A6220" s="100">
        <v>41148</v>
      </c>
      <c r="B6220" s="99">
        <v>2457.4099120000001</v>
      </c>
      <c r="C6220" s="99">
        <v>2466.179932</v>
      </c>
      <c r="D6220" s="99">
        <v>2453.889893</v>
      </c>
      <c r="E6220" s="99">
        <v>2456.219971</v>
      </c>
      <c r="F6220" s="99">
        <v>2456.219971</v>
      </c>
      <c r="G6220" s="99">
        <v>0</v>
      </c>
    </row>
    <row r="6221" spans="1:7" x14ac:dyDescent="0.2">
      <c r="A6221" s="100">
        <v>41149</v>
      </c>
      <c r="B6221" s="99">
        <v>2456.2299800000001</v>
      </c>
      <c r="C6221" s="99">
        <v>2461.780029</v>
      </c>
      <c r="D6221" s="99">
        <v>2447.8000489999999</v>
      </c>
      <c r="E6221" s="99">
        <v>2454.389893</v>
      </c>
      <c r="F6221" s="99">
        <v>2454.389893</v>
      </c>
      <c r="G6221" s="99">
        <v>0</v>
      </c>
    </row>
    <row r="6222" spans="1:7" x14ac:dyDescent="0.2">
      <c r="A6222" s="100">
        <v>41150</v>
      </c>
      <c r="B6222" s="99">
        <v>2454.389893</v>
      </c>
      <c r="C6222" s="99">
        <v>2462.4499510000001</v>
      </c>
      <c r="D6222" s="99">
        <v>2449.639893</v>
      </c>
      <c r="E6222" s="99">
        <v>2457.0500489999999</v>
      </c>
      <c r="F6222" s="99">
        <v>2457.0500489999999</v>
      </c>
      <c r="G6222" s="99">
        <v>0</v>
      </c>
    </row>
    <row r="6223" spans="1:7" x14ac:dyDescent="0.2">
      <c r="A6223" s="100">
        <v>41151</v>
      </c>
      <c r="B6223" s="99">
        <v>2457.0500489999999</v>
      </c>
      <c r="C6223" s="99">
        <v>2457.0500489999999</v>
      </c>
      <c r="D6223" s="99">
        <v>2433.5600589999999</v>
      </c>
      <c r="E6223" s="99">
        <v>2438.1999510000001</v>
      </c>
      <c r="F6223" s="99">
        <v>2438.1999510000001</v>
      </c>
      <c r="G6223" s="99">
        <v>0</v>
      </c>
    </row>
    <row r="6224" spans="1:7" x14ac:dyDescent="0.2">
      <c r="A6224" s="100">
        <v>41152</v>
      </c>
      <c r="B6224" s="99">
        <v>2438.1899410000001</v>
      </c>
      <c r="C6224" s="99">
        <v>2461.9099120000001</v>
      </c>
      <c r="D6224" s="99">
        <v>2437.290039</v>
      </c>
      <c r="E6224" s="99">
        <v>2450.6000979999999</v>
      </c>
      <c r="F6224" s="99">
        <v>2450.6000979999999</v>
      </c>
      <c r="G6224" s="99">
        <v>0</v>
      </c>
    </row>
    <row r="6225" spans="1:7" x14ac:dyDescent="0.2">
      <c r="A6225" s="100">
        <v>41156</v>
      </c>
      <c r="B6225" s="99">
        <v>2450.540039</v>
      </c>
      <c r="C6225" s="99">
        <v>2455.1899410000001</v>
      </c>
      <c r="D6225" s="99">
        <v>2433.290039</v>
      </c>
      <c r="E6225" s="99">
        <v>2447.8000489999999</v>
      </c>
      <c r="F6225" s="99">
        <v>2447.8000489999999</v>
      </c>
      <c r="G6225" s="99">
        <v>0</v>
      </c>
    </row>
    <row r="6226" spans="1:7" x14ac:dyDescent="0.2">
      <c r="A6226" s="100">
        <v>41157</v>
      </c>
      <c r="B6226" s="99">
        <v>2447.8000489999999</v>
      </c>
      <c r="C6226" s="99">
        <v>2454.540039</v>
      </c>
      <c r="D6226" s="99">
        <v>2441.48999</v>
      </c>
      <c r="E6226" s="99">
        <v>2445.8100589999999</v>
      </c>
      <c r="F6226" s="99">
        <v>2445.8100589999999</v>
      </c>
      <c r="G6226" s="99">
        <v>0</v>
      </c>
    </row>
    <row r="6227" spans="1:7" x14ac:dyDescent="0.2">
      <c r="A6227" s="100">
        <v>41158</v>
      </c>
      <c r="B6227" s="99">
        <v>2445.8100589999999</v>
      </c>
      <c r="C6227" s="99">
        <v>2496.1201169999999</v>
      </c>
      <c r="D6227" s="99">
        <v>2445.8100589999999</v>
      </c>
      <c r="E6227" s="99">
        <v>2496.1201169999999</v>
      </c>
      <c r="F6227" s="99">
        <v>2496.1201169999999</v>
      </c>
      <c r="G6227" s="99">
        <v>0</v>
      </c>
    </row>
    <row r="6228" spans="1:7" x14ac:dyDescent="0.2">
      <c r="A6228" s="100">
        <v>41159</v>
      </c>
      <c r="B6228" s="99">
        <v>2496.1298830000001</v>
      </c>
      <c r="C6228" s="99">
        <v>2506.3701169999999</v>
      </c>
      <c r="D6228" s="99">
        <v>2495.0900879999999</v>
      </c>
      <c r="E6228" s="99">
        <v>2506.3701169999999</v>
      </c>
      <c r="F6228" s="99">
        <v>2506.3701169999999</v>
      </c>
      <c r="G6228" s="99">
        <v>0</v>
      </c>
    </row>
    <row r="6229" spans="1:7" x14ac:dyDescent="0.2">
      <c r="A6229" s="100">
        <v>41162</v>
      </c>
      <c r="B6229" s="99">
        <v>2506.3701169999999</v>
      </c>
      <c r="C6229" s="99">
        <v>2507.75</v>
      </c>
      <c r="D6229" s="99">
        <v>2490.9099120000001</v>
      </c>
      <c r="E6229" s="99">
        <v>2491.110107</v>
      </c>
      <c r="F6229" s="99">
        <v>2491.110107</v>
      </c>
      <c r="G6229" s="99">
        <v>0</v>
      </c>
    </row>
    <row r="6230" spans="1:7" x14ac:dyDescent="0.2">
      <c r="A6230" s="100">
        <v>41163</v>
      </c>
      <c r="B6230" s="99">
        <v>2491.1999510000001</v>
      </c>
      <c r="C6230" s="99">
        <v>2506.23999</v>
      </c>
      <c r="D6230" s="99">
        <v>2491.1999510000001</v>
      </c>
      <c r="E6230" s="99">
        <v>2498.9499510000001</v>
      </c>
      <c r="F6230" s="99">
        <v>2498.9499510000001</v>
      </c>
      <c r="G6230" s="99">
        <v>0</v>
      </c>
    </row>
    <row r="6231" spans="1:7" x14ac:dyDescent="0.2">
      <c r="A6231" s="100">
        <v>41164</v>
      </c>
      <c r="B6231" s="99">
        <v>2498.9399410000001</v>
      </c>
      <c r="C6231" s="99">
        <v>2508.639893</v>
      </c>
      <c r="D6231" s="99">
        <v>2497.9499510000001</v>
      </c>
      <c r="E6231" s="99">
        <v>2504.8400879999999</v>
      </c>
      <c r="F6231" s="99">
        <v>2504.8400879999999</v>
      </c>
      <c r="G6231" s="99">
        <v>0</v>
      </c>
    </row>
    <row r="6232" spans="1:7" x14ac:dyDescent="0.2">
      <c r="A6232" s="100">
        <v>41165</v>
      </c>
      <c r="B6232" s="99">
        <v>2504.830078</v>
      </c>
      <c r="C6232" s="99">
        <v>2552.26001</v>
      </c>
      <c r="D6232" s="99">
        <v>2502.73999</v>
      </c>
      <c r="E6232" s="99">
        <v>2546.030029</v>
      </c>
      <c r="F6232" s="99">
        <v>2546.030029</v>
      </c>
      <c r="G6232" s="99">
        <v>0</v>
      </c>
    </row>
    <row r="6233" spans="1:7" x14ac:dyDescent="0.2">
      <c r="A6233" s="100">
        <v>41166</v>
      </c>
      <c r="B6233" s="99">
        <v>2546.030029</v>
      </c>
      <c r="C6233" s="99">
        <v>2571.3400879999999</v>
      </c>
      <c r="D6233" s="99">
        <v>2546.030029</v>
      </c>
      <c r="E6233" s="99">
        <v>2556.1298830000001</v>
      </c>
      <c r="F6233" s="99">
        <v>2556.1298830000001</v>
      </c>
      <c r="G6233" s="99">
        <v>0</v>
      </c>
    </row>
    <row r="6234" spans="1:7" x14ac:dyDescent="0.2">
      <c r="A6234" s="100">
        <v>41169</v>
      </c>
      <c r="B6234" s="99">
        <v>2556.1298830000001</v>
      </c>
      <c r="C6234" s="99">
        <v>2556.1298830000001</v>
      </c>
      <c r="D6234" s="99">
        <v>2541.790039</v>
      </c>
      <c r="E6234" s="99">
        <v>2548.26001</v>
      </c>
      <c r="F6234" s="99">
        <v>2548.26001</v>
      </c>
      <c r="G6234" s="99">
        <v>0</v>
      </c>
    </row>
    <row r="6235" spans="1:7" x14ac:dyDescent="0.2">
      <c r="A6235" s="100">
        <v>41170</v>
      </c>
      <c r="B6235" s="99">
        <v>2548.26001</v>
      </c>
      <c r="C6235" s="99">
        <v>2548.6298830000001</v>
      </c>
      <c r="D6235" s="99">
        <v>2539.429932</v>
      </c>
      <c r="E6235" s="99">
        <v>2545.0500489999999</v>
      </c>
      <c r="F6235" s="99">
        <v>2545.0500489999999</v>
      </c>
      <c r="G6235" s="99">
        <v>0</v>
      </c>
    </row>
    <row r="6236" spans="1:7" x14ac:dyDescent="0.2">
      <c r="A6236" s="100">
        <v>41171</v>
      </c>
      <c r="B6236" s="99">
        <v>2545.360107</v>
      </c>
      <c r="C6236" s="99">
        <v>2555.179932</v>
      </c>
      <c r="D6236" s="99">
        <v>2542.530029</v>
      </c>
      <c r="E6236" s="99">
        <v>2548.110107</v>
      </c>
      <c r="F6236" s="99">
        <v>2548.110107</v>
      </c>
      <c r="G6236" s="99">
        <v>0</v>
      </c>
    </row>
    <row r="6237" spans="1:7" x14ac:dyDescent="0.2">
      <c r="A6237" s="100">
        <v>41172</v>
      </c>
      <c r="B6237" s="99">
        <v>2548.110107</v>
      </c>
      <c r="C6237" s="99">
        <v>2548.3999020000001</v>
      </c>
      <c r="D6237" s="99">
        <v>2528.8500979999999</v>
      </c>
      <c r="E6237" s="99">
        <v>2547.110107</v>
      </c>
      <c r="F6237" s="99">
        <v>2547.110107</v>
      </c>
      <c r="G6237" s="99">
        <v>0</v>
      </c>
    </row>
    <row r="6238" spans="1:7" x14ac:dyDescent="0.2">
      <c r="A6238" s="100">
        <v>41173</v>
      </c>
      <c r="B6238" s="99">
        <v>2547.23999</v>
      </c>
      <c r="C6238" s="99">
        <v>2558.9799800000001</v>
      </c>
      <c r="D6238" s="99">
        <v>2545.8000489999999</v>
      </c>
      <c r="E6238" s="99">
        <v>2546.919922</v>
      </c>
      <c r="F6238" s="99">
        <v>2546.919922</v>
      </c>
      <c r="G6238" s="99">
        <v>0</v>
      </c>
    </row>
    <row r="6239" spans="1:7" x14ac:dyDescent="0.2">
      <c r="A6239" s="100">
        <v>41176</v>
      </c>
      <c r="B6239" s="99">
        <v>2546.919922</v>
      </c>
      <c r="C6239" s="99">
        <v>2547.8798830000001</v>
      </c>
      <c r="D6239" s="99">
        <v>2532.8100589999999</v>
      </c>
      <c r="E6239" s="99">
        <v>2541.2299800000001</v>
      </c>
      <c r="F6239" s="99">
        <v>2541.2299800000001</v>
      </c>
      <c r="G6239" s="99">
        <v>0</v>
      </c>
    </row>
    <row r="6240" spans="1:7" x14ac:dyDescent="0.2">
      <c r="A6240" s="100">
        <v>41177</v>
      </c>
      <c r="B6240" s="99">
        <v>2541.2299800000001</v>
      </c>
      <c r="C6240" s="99">
        <v>2552.3100589999999</v>
      </c>
      <c r="D6240" s="99">
        <v>2514.5500489999999</v>
      </c>
      <c r="E6240" s="99">
        <v>2514.830078</v>
      </c>
      <c r="F6240" s="99">
        <v>2514.830078</v>
      </c>
      <c r="G6240" s="99">
        <v>0</v>
      </c>
    </row>
    <row r="6241" spans="1:7" x14ac:dyDescent="0.2">
      <c r="A6241" s="100">
        <v>41178</v>
      </c>
      <c r="B6241" s="99">
        <v>2514.8500979999999</v>
      </c>
      <c r="C6241" s="99">
        <v>2514.8500979999999</v>
      </c>
      <c r="D6241" s="99">
        <v>2495.540039</v>
      </c>
      <c r="E6241" s="99">
        <v>2500.919922</v>
      </c>
      <c r="F6241" s="99">
        <v>2500.919922</v>
      </c>
      <c r="G6241" s="99">
        <v>0</v>
      </c>
    </row>
    <row r="6242" spans="1:7" x14ac:dyDescent="0.2">
      <c r="A6242" s="100">
        <v>41179</v>
      </c>
      <c r="B6242" s="99">
        <v>2500.929932</v>
      </c>
      <c r="C6242" s="99">
        <v>2530.3798830000001</v>
      </c>
      <c r="D6242" s="99">
        <v>2500.929932</v>
      </c>
      <c r="E6242" s="99">
        <v>2525.2299800000001</v>
      </c>
      <c r="F6242" s="99">
        <v>2525.2299800000001</v>
      </c>
      <c r="G6242" s="99">
        <v>0</v>
      </c>
    </row>
    <row r="6243" spans="1:7" x14ac:dyDescent="0.2">
      <c r="A6243" s="100">
        <v>41180</v>
      </c>
      <c r="B6243" s="99">
        <v>2525.179932</v>
      </c>
      <c r="C6243" s="99">
        <v>2525.179932</v>
      </c>
      <c r="D6243" s="99">
        <v>2505.26001</v>
      </c>
      <c r="E6243" s="99">
        <v>2513.929932</v>
      </c>
      <c r="F6243" s="99">
        <v>2513.929932</v>
      </c>
      <c r="G6243" s="99">
        <v>0</v>
      </c>
    </row>
    <row r="6244" spans="1:7" x14ac:dyDescent="0.2">
      <c r="A6244" s="100">
        <v>41183</v>
      </c>
      <c r="B6244" s="99">
        <v>2514.320068</v>
      </c>
      <c r="C6244" s="99">
        <v>2542.639893</v>
      </c>
      <c r="D6244" s="99">
        <v>2514.320068</v>
      </c>
      <c r="E6244" s="99">
        <v>2520.709961</v>
      </c>
      <c r="F6244" s="99">
        <v>2520.709961</v>
      </c>
      <c r="G6244" s="99">
        <v>0</v>
      </c>
    </row>
    <row r="6245" spans="1:7" x14ac:dyDescent="0.2">
      <c r="A6245" s="100">
        <v>41184</v>
      </c>
      <c r="B6245" s="99">
        <v>2521.5900879999999</v>
      </c>
      <c r="C6245" s="99">
        <v>2532.9799800000001</v>
      </c>
      <c r="D6245" s="99">
        <v>2511.1499020000001</v>
      </c>
      <c r="E6245" s="99">
        <v>2523.080078</v>
      </c>
      <c r="F6245" s="99">
        <v>2523.080078</v>
      </c>
      <c r="G6245" s="99">
        <v>0</v>
      </c>
    </row>
    <row r="6246" spans="1:7" x14ac:dyDescent="0.2">
      <c r="A6246" s="100">
        <v>41185</v>
      </c>
      <c r="B6246" s="99">
        <v>2523.070068</v>
      </c>
      <c r="C6246" s="99">
        <v>2537.98999</v>
      </c>
      <c r="D6246" s="99">
        <v>2516.889893</v>
      </c>
      <c r="E6246" s="99">
        <v>2532.790039</v>
      </c>
      <c r="F6246" s="99">
        <v>2532.790039</v>
      </c>
      <c r="G6246" s="99">
        <v>0</v>
      </c>
    </row>
    <row r="6247" spans="1:7" x14ac:dyDescent="0.2">
      <c r="A6247" s="100">
        <v>41186</v>
      </c>
      <c r="B6247" s="99">
        <v>2532.780029</v>
      </c>
      <c r="C6247" s="99">
        <v>2553.889893</v>
      </c>
      <c r="D6247" s="99">
        <v>2532.780029</v>
      </c>
      <c r="E6247" s="99">
        <v>2550.9799800000001</v>
      </c>
      <c r="F6247" s="99">
        <v>2550.9799800000001</v>
      </c>
      <c r="G6247" s="99">
        <v>0</v>
      </c>
    </row>
    <row r="6248" spans="1:7" x14ac:dyDescent="0.2">
      <c r="A6248" s="100">
        <v>41187</v>
      </c>
      <c r="B6248" s="99">
        <v>2550.98999</v>
      </c>
      <c r="C6248" s="99">
        <v>2567.679932</v>
      </c>
      <c r="D6248" s="99">
        <v>2543.1298830000001</v>
      </c>
      <c r="E6248" s="99">
        <v>2551.030029</v>
      </c>
      <c r="F6248" s="99">
        <v>2551.030029</v>
      </c>
      <c r="G6248" s="99">
        <v>0</v>
      </c>
    </row>
    <row r="6249" spans="1:7" x14ac:dyDescent="0.2">
      <c r="A6249" s="100">
        <v>41190</v>
      </c>
      <c r="B6249" s="99">
        <v>2551.030029</v>
      </c>
      <c r="C6249" s="99">
        <v>2551.030029</v>
      </c>
      <c r="D6249" s="99">
        <v>2537.4099120000001</v>
      </c>
      <c r="E6249" s="99">
        <v>2542.209961</v>
      </c>
      <c r="F6249" s="99">
        <v>2542.209961</v>
      </c>
      <c r="G6249" s="99">
        <v>0</v>
      </c>
    </row>
    <row r="6250" spans="1:7" x14ac:dyDescent="0.2">
      <c r="A6250" s="100">
        <v>41191</v>
      </c>
      <c r="B6250" s="99">
        <v>2542.209961</v>
      </c>
      <c r="C6250" s="99">
        <v>2542.209961</v>
      </c>
      <c r="D6250" s="99">
        <v>2516.5600589999999</v>
      </c>
      <c r="E6250" s="99">
        <v>2517.139893</v>
      </c>
      <c r="F6250" s="99">
        <v>2517.139893</v>
      </c>
      <c r="G6250" s="99">
        <v>0</v>
      </c>
    </row>
    <row r="6251" spans="1:7" x14ac:dyDescent="0.2">
      <c r="A6251" s="100">
        <v>41192</v>
      </c>
      <c r="B6251" s="99">
        <v>2517.1298830000001</v>
      </c>
      <c r="C6251" s="99">
        <v>2518.9499510000001</v>
      </c>
      <c r="D6251" s="99">
        <v>2498.25</v>
      </c>
      <c r="E6251" s="99">
        <v>2501.75</v>
      </c>
      <c r="F6251" s="99">
        <v>2501.75</v>
      </c>
      <c r="G6251" s="99">
        <v>0</v>
      </c>
    </row>
    <row r="6252" spans="1:7" x14ac:dyDescent="0.2">
      <c r="A6252" s="100">
        <v>41193</v>
      </c>
      <c r="B6252" s="99">
        <v>2501.73999</v>
      </c>
      <c r="C6252" s="99">
        <v>2521.530029</v>
      </c>
      <c r="D6252" s="99">
        <v>2501.73999</v>
      </c>
      <c r="E6252" s="99">
        <v>2502.6599120000001</v>
      </c>
      <c r="F6252" s="99">
        <v>2502.6599120000001</v>
      </c>
      <c r="G6252" s="99">
        <v>0</v>
      </c>
    </row>
    <row r="6253" spans="1:7" x14ac:dyDescent="0.2">
      <c r="A6253" s="100">
        <v>41194</v>
      </c>
      <c r="B6253" s="99">
        <v>2502.6499020000001</v>
      </c>
      <c r="C6253" s="99">
        <v>2512.360107</v>
      </c>
      <c r="D6253" s="99">
        <v>2489.969971</v>
      </c>
      <c r="E6253" s="99">
        <v>2495.280029</v>
      </c>
      <c r="F6253" s="99">
        <v>2495.280029</v>
      </c>
      <c r="G6253" s="99">
        <v>0</v>
      </c>
    </row>
    <row r="6254" spans="1:7" x14ac:dyDescent="0.2">
      <c r="A6254" s="100">
        <v>41197</v>
      </c>
      <c r="B6254" s="99">
        <v>2495.280029</v>
      </c>
      <c r="C6254" s="99">
        <v>2517.4099120000001</v>
      </c>
      <c r="D6254" s="99">
        <v>2493.01001</v>
      </c>
      <c r="E6254" s="99">
        <v>2515.4399410000001</v>
      </c>
      <c r="F6254" s="99">
        <v>2515.4399410000001</v>
      </c>
      <c r="G6254" s="99">
        <v>0</v>
      </c>
    </row>
    <row r="6255" spans="1:7" x14ac:dyDescent="0.2">
      <c r="A6255" s="100">
        <v>41198</v>
      </c>
      <c r="B6255" s="99">
        <v>2515.4499510000001</v>
      </c>
      <c r="C6255" s="99">
        <v>2542.1499020000001</v>
      </c>
      <c r="D6255" s="99">
        <v>2515.4499510000001</v>
      </c>
      <c r="E6255" s="99">
        <v>2541.280029</v>
      </c>
      <c r="F6255" s="99">
        <v>2541.280029</v>
      </c>
      <c r="G6255" s="99">
        <v>0</v>
      </c>
    </row>
    <row r="6256" spans="1:7" x14ac:dyDescent="0.2">
      <c r="A6256" s="100">
        <v>41199</v>
      </c>
      <c r="B6256" s="99">
        <v>2541.280029</v>
      </c>
      <c r="C6256" s="99">
        <v>2553.9399410000001</v>
      </c>
      <c r="D6256" s="99">
        <v>2538.6298830000001</v>
      </c>
      <c r="E6256" s="99">
        <v>2552.0500489999999</v>
      </c>
      <c r="F6256" s="99">
        <v>2552.0500489999999</v>
      </c>
      <c r="G6256" s="99">
        <v>0</v>
      </c>
    </row>
    <row r="6257" spans="1:7" x14ac:dyDescent="0.2">
      <c r="A6257" s="100">
        <v>41200</v>
      </c>
      <c r="B6257" s="99">
        <v>2552.0500489999999</v>
      </c>
      <c r="C6257" s="99">
        <v>2557.4799800000001</v>
      </c>
      <c r="D6257" s="99">
        <v>2537.6000979999999</v>
      </c>
      <c r="E6257" s="99">
        <v>2545.9499510000001</v>
      </c>
      <c r="F6257" s="99">
        <v>2545.9499510000001</v>
      </c>
      <c r="G6257" s="99">
        <v>0</v>
      </c>
    </row>
    <row r="6258" spans="1:7" x14ac:dyDescent="0.2">
      <c r="A6258" s="100">
        <v>41201</v>
      </c>
      <c r="B6258" s="99">
        <v>2545.9399410000001</v>
      </c>
      <c r="C6258" s="99">
        <v>2545.9399410000001</v>
      </c>
      <c r="D6258" s="99">
        <v>2498.320068</v>
      </c>
      <c r="E6258" s="99">
        <v>2503.8000489999999</v>
      </c>
      <c r="F6258" s="99">
        <v>2503.8000489999999</v>
      </c>
      <c r="G6258" s="99">
        <v>0</v>
      </c>
    </row>
    <row r="6259" spans="1:7" x14ac:dyDescent="0.2">
      <c r="A6259" s="100">
        <v>41204</v>
      </c>
      <c r="B6259" s="99">
        <v>2503.8100589999999</v>
      </c>
      <c r="C6259" s="99">
        <v>2507.6899410000001</v>
      </c>
      <c r="D6259" s="99">
        <v>2484.419922</v>
      </c>
      <c r="E6259" s="99">
        <v>2504.959961</v>
      </c>
      <c r="F6259" s="99">
        <v>2504.959961</v>
      </c>
      <c r="G6259" s="99">
        <v>0</v>
      </c>
    </row>
    <row r="6260" spans="1:7" x14ac:dyDescent="0.2">
      <c r="A6260" s="100">
        <v>41205</v>
      </c>
      <c r="B6260" s="99">
        <v>2504.959961</v>
      </c>
      <c r="C6260" s="99">
        <v>2504.959961</v>
      </c>
      <c r="D6260" s="99">
        <v>2459.5900879999999</v>
      </c>
      <c r="E6260" s="99">
        <v>2468.780029</v>
      </c>
      <c r="F6260" s="99">
        <v>2468.780029</v>
      </c>
      <c r="G6260" s="99">
        <v>0</v>
      </c>
    </row>
    <row r="6261" spans="1:7" x14ac:dyDescent="0.2">
      <c r="A6261" s="100">
        <v>41206</v>
      </c>
      <c r="B6261" s="99">
        <v>2468.780029</v>
      </c>
      <c r="C6261" s="99">
        <v>2480.820068</v>
      </c>
      <c r="D6261" s="99">
        <v>2458.280029</v>
      </c>
      <c r="E6261" s="99">
        <v>2461.179932</v>
      </c>
      <c r="F6261" s="99">
        <v>2461.179932</v>
      </c>
      <c r="G6261" s="99">
        <v>0</v>
      </c>
    </row>
    <row r="6262" spans="1:7" x14ac:dyDescent="0.2">
      <c r="A6262" s="100">
        <v>41207</v>
      </c>
      <c r="B6262" s="99">
        <v>2461.169922</v>
      </c>
      <c r="C6262" s="99">
        <v>2482.540039</v>
      </c>
      <c r="D6262" s="99">
        <v>2454.969971</v>
      </c>
      <c r="E6262" s="99">
        <v>2468.6000979999999</v>
      </c>
      <c r="F6262" s="99">
        <v>2468.6000979999999</v>
      </c>
      <c r="G6262" s="99">
        <v>0</v>
      </c>
    </row>
    <row r="6263" spans="1:7" x14ac:dyDescent="0.2">
      <c r="A6263" s="100">
        <v>41208</v>
      </c>
      <c r="B6263" s="99">
        <v>2468.5900879999999</v>
      </c>
      <c r="C6263" s="99">
        <v>2475.6201169999999</v>
      </c>
      <c r="D6263" s="99">
        <v>2451.6999510000001</v>
      </c>
      <c r="E6263" s="99">
        <v>2466.8000489999999</v>
      </c>
      <c r="F6263" s="99">
        <v>2466.8000489999999</v>
      </c>
      <c r="G6263" s="99">
        <v>0</v>
      </c>
    </row>
    <row r="6264" spans="1:7" x14ac:dyDescent="0.2">
      <c r="A6264" s="100">
        <v>41213</v>
      </c>
      <c r="B6264" s="99">
        <v>2466.8000489999999</v>
      </c>
      <c r="C6264" s="99">
        <v>2478.6499020000001</v>
      </c>
      <c r="D6264" s="99">
        <v>2456.3701169999999</v>
      </c>
      <c r="E6264" s="99">
        <v>2467.51001</v>
      </c>
      <c r="F6264" s="99">
        <v>2467.51001</v>
      </c>
      <c r="G6264" s="99">
        <v>0</v>
      </c>
    </row>
    <row r="6265" spans="1:7" x14ac:dyDescent="0.2">
      <c r="A6265" s="100">
        <v>41214</v>
      </c>
      <c r="B6265" s="99">
        <v>2467.51001</v>
      </c>
      <c r="C6265" s="99">
        <v>2495.8000489999999</v>
      </c>
      <c r="D6265" s="99">
        <v>2467.51001</v>
      </c>
      <c r="E6265" s="99">
        <v>2494.669922</v>
      </c>
      <c r="F6265" s="99">
        <v>2494.669922</v>
      </c>
      <c r="G6265" s="99">
        <v>0</v>
      </c>
    </row>
    <row r="6266" spans="1:7" x14ac:dyDescent="0.2">
      <c r="A6266" s="100">
        <v>41215</v>
      </c>
      <c r="B6266" s="99">
        <v>2494.669922</v>
      </c>
      <c r="C6266" s="99">
        <v>2506.3400879999999</v>
      </c>
      <c r="D6266" s="99">
        <v>2469.01001</v>
      </c>
      <c r="E6266" s="99">
        <v>2471.3000489999999</v>
      </c>
      <c r="F6266" s="99">
        <v>2471.3000489999999</v>
      </c>
      <c r="G6266" s="99">
        <v>0</v>
      </c>
    </row>
    <row r="6267" spans="1:7" x14ac:dyDescent="0.2">
      <c r="A6267" s="100">
        <v>41218</v>
      </c>
      <c r="B6267" s="99">
        <v>2471.3000489999999</v>
      </c>
      <c r="C6267" s="99">
        <v>2481.1899410000001</v>
      </c>
      <c r="D6267" s="99">
        <v>2460.7700199999999</v>
      </c>
      <c r="E6267" s="99">
        <v>2476.9399410000001</v>
      </c>
      <c r="F6267" s="99">
        <v>2476.9399410000001</v>
      </c>
      <c r="G6267" s="99">
        <v>0</v>
      </c>
    </row>
    <row r="6268" spans="1:7" x14ac:dyDescent="0.2">
      <c r="A6268" s="100">
        <v>41219</v>
      </c>
      <c r="B6268" s="99">
        <v>2476.9499510000001</v>
      </c>
      <c r="C6268" s="99">
        <v>2505</v>
      </c>
      <c r="D6268" s="99">
        <v>2476.9499510000001</v>
      </c>
      <c r="E6268" s="99">
        <v>2496.459961</v>
      </c>
      <c r="F6268" s="99">
        <v>2496.459961</v>
      </c>
      <c r="G6268" s="99">
        <v>0</v>
      </c>
    </row>
    <row r="6269" spans="1:7" x14ac:dyDescent="0.2">
      <c r="A6269" s="100">
        <v>41220</v>
      </c>
      <c r="B6269" s="99">
        <v>2496.459961</v>
      </c>
      <c r="C6269" s="99">
        <v>2496.459961</v>
      </c>
      <c r="D6269" s="99">
        <v>2426.860107</v>
      </c>
      <c r="E6269" s="99">
        <v>2439.4799800000001</v>
      </c>
      <c r="F6269" s="99">
        <v>2439.4799800000001</v>
      </c>
      <c r="G6269" s="99">
        <v>0</v>
      </c>
    </row>
    <row r="6270" spans="1:7" x14ac:dyDescent="0.2">
      <c r="A6270" s="100">
        <v>41221</v>
      </c>
      <c r="B6270" s="99">
        <v>2439.469971</v>
      </c>
      <c r="C6270" s="99">
        <v>2451.110107</v>
      </c>
      <c r="D6270" s="99">
        <v>2409.6999510000001</v>
      </c>
      <c r="E6270" s="99">
        <v>2409.719971</v>
      </c>
      <c r="F6270" s="99">
        <v>2409.719971</v>
      </c>
      <c r="G6270" s="99">
        <v>0</v>
      </c>
    </row>
    <row r="6271" spans="1:7" x14ac:dyDescent="0.2">
      <c r="A6271" s="100">
        <v>41222</v>
      </c>
      <c r="B6271" s="99">
        <v>2409.7299800000001</v>
      </c>
      <c r="C6271" s="99">
        <v>2434.01001</v>
      </c>
      <c r="D6271" s="99">
        <v>2402.070068</v>
      </c>
      <c r="E6271" s="99">
        <v>2413.919922</v>
      </c>
      <c r="F6271" s="99">
        <v>2413.919922</v>
      </c>
      <c r="G6271" s="99">
        <v>0</v>
      </c>
    </row>
    <row r="6272" spans="1:7" x14ac:dyDescent="0.2">
      <c r="A6272" s="100">
        <v>41225</v>
      </c>
      <c r="B6272" s="99">
        <v>2413.929932</v>
      </c>
      <c r="C6272" s="99">
        <v>2422.669922</v>
      </c>
      <c r="D6272" s="99">
        <v>2409.320068</v>
      </c>
      <c r="E6272" s="99">
        <v>2414.23999</v>
      </c>
      <c r="F6272" s="99">
        <v>2414.23999</v>
      </c>
      <c r="G6272" s="99">
        <v>0</v>
      </c>
    </row>
    <row r="6273" spans="1:7" x14ac:dyDescent="0.2">
      <c r="A6273" s="100">
        <v>41226</v>
      </c>
      <c r="B6273" s="99">
        <v>2414.23999</v>
      </c>
      <c r="C6273" s="99">
        <v>2429.5</v>
      </c>
      <c r="D6273" s="99">
        <v>2399.1298830000001</v>
      </c>
      <c r="E6273" s="99">
        <v>2405.3798830000001</v>
      </c>
      <c r="F6273" s="99">
        <v>2405.3798830000001</v>
      </c>
      <c r="G6273" s="99">
        <v>0</v>
      </c>
    </row>
    <row r="6274" spans="1:7" x14ac:dyDescent="0.2">
      <c r="A6274" s="100">
        <v>41227</v>
      </c>
      <c r="B6274" s="99">
        <v>2405.389893</v>
      </c>
      <c r="C6274" s="99">
        <v>2415.1899410000001</v>
      </c>
      <c r="D6274" s="99">
        <v>2367.169922</v>
      </c>
      <c r="E6274" s="99">
        <v>2372.9399410000001</v>
      </c>
      <c r="F6274" s="99">
        <v>2372.9399410000001</v>
      </c>
      <c r="G6274" s="99">
        <v>0</v>
      </c>
    </row>
    <row r="6275" spans="1:7" x14ac:dyDescent="0.2">
      <c r="A6275" s="100">
        <v>41228</v>
      </c>
      <c r="B6275" s="99">
        <v>2372.9399410000001</v>
      </c>
      <c r="C6275" s="99">
        <v>2381.919922</v>
      </c>
      <c r="D6275" s="99">
        <v>2359.969971</v>
      </c>
      <c r="E6275" s="99">
        <v>2369.320068</v>
      </c>
      <c r="F6275" s="99">
        <v>2369.320068</v>
      </c>
      <c r="G6275" s="99">
        <v>0</v>
      </c>
    </row>
    <row r="6276" spans="1:7" x14ac:dyDescent="0.2">
      <c r="A6276" s="100">
        <v>41229</v>
      </c>
      <c r="B6276" s="99">
        <v>2369.330078</v>
      </c>
      <c r="C6276" s="99">
        <v>2384.330078</v>
      </c>
      <c r="D6276" s="99">
        <v>2351.8500979999999</v>
      </c>
      <c r="E6276" s="99">
        <v>2381.0200199999999</v>
      </c>
      <c r="F6276" s="99">
        <v>2381.0200199999999</v>
      </c>
      <c r="G6276" s="99">
        <v>0</v>
      </c>
    </row>
    <row r="6277" spans="1:7" x14ac:dyDescent="0.2">
      <c r="A6277" s="100">
        <v>41232</v>
      </c>
      <c r="B6277" s="99">
        <v>2381.0200199999999</v>
      </c>
      <c r="C6277" s="99">
        <v>2428.469971</v>
      </c>
      <c r="D6277" s="99">
        <v>2381.0200199999999</v>
      </c>
      <c r="E6277" s="99">
        <v>2428.469971</v>
      </c>
      <c r="F6277" s="99">
        <v>2428.469971</v>
      </c>
      <c r="G6277" s="99">
        <v>0</v>
      </c>
    </row>
    <row r="6278" spans="1:7" x14ac:dyDescent="0.2">
      <c r="A6278" s="100">
        <v>41233</v>
      </c>
      <c r="B6278" s="99">
        <v>2428.4799800000001</v>
      </c>
      <c r="C6278" s="99">
        <v>2433.5200199999999</v>
      </c>
      <c r="D6278" s="99">
        <v>2411.4799800000001</v>
      </c>
      <c r="E6278" s="99">
        <v>2430.290039</v>
      </c>
      <c r="F6278" s="99">
        <v>2430.290039</v>
      </c>
      <c r="G6278" s="99">
        <v>0</v>
      </c>
    </row>
    <row r="6279" spans="1:7" x14ac:dyDescent="0.2">
      <c r="A6279" s="100">
        <v>41234</v>
      </c>
      <c r="B6279" s="99">
        <v>2430.26001</v>
      </c>
      <c r="C6279" s="99">
        <v>2436.3100589999999</v>
      </c>
      <c r="D6279" s="99">
        <v>2427.8000489999999</v>
      </c>
      <c r="E6279" s="99">
        <v>2435.969971</v>
      </c>
      <c r="F6279" s="99">
        <v>2435.969971</v>
      </c>
      <c r="G6279" s="99">
        <v>0</v>
      </c>
    </row>
    <row r="6280" spans="1:7" x14ac:dyDescent="0.2">
      <c r="A6280" s="100">
        <v>41236</v>
      </c>
      <c r="B6280" s="99">
        <v>2435.9799800000001</v>
      </c>
      <c r="C6280" s="99">
        <v>2468.0600589999999</v>
      </c>
      <c r="D6280" s="99">
        <v>2435.9799800000001</v>
      </c>
      <c r="E6280" s="99">
        <v>2468.0600589999999</v>
      </c>
      <c r="F6280" s="99">
        <v>2468.0600589999999</v>
      </c>
      <c r="G6280" s="99">
        <v>0</v>
      </c>
    </row>
    <row r="6281" spans="1:7" x14ac:dyDescent="0.2">
      <c r="A6281" s="100">
        <v>41239</v>
      </c>
      <c r="B6281" s="99">
        <v>2468.0500489999999</v>
      </c>
      <c r="C6281" s="99">
        <v>2468.0500489999999</v>
      </c>
      <c r="D6281" s="99">
        <v>2447.98999</v>
      </c>
      <c r="E6281" s="99">
        <v>2463.1201169999999</v>
      </c>
      <c r="F6281" s="99">
        <v>2463.1201169999999</v>
      </c>
      <c r="G6281" s="99">
        <v>0</v>
      </c>
    </row>
    <row r="6282" spans="1:7" x14ac:dyDescent="0.2">
      <c r="A6282" s="100">
        <v>41240</v>
      </c>
      <c r="B6282" s="99">
        <v>2463.110107</v>
      </c>
      <c r="C6282" s="99">
        <v>2467.8798830000001</v>
      </c>
      <c r="D6282" s="99">
        <v>2448.6499020000001</v>
      </c>
      <c r="E6282" s="99">
        <v>2450.4799800000001</v>
      </c>
      <c r="F6282" s="99">
        <v>2450.4799800000001</v>
      </c>
      <c r="G6282" s="99">
        <v>0</v>
      </c>
    </row>
    <row r="6283" spans="1:7" x14ac:dyDescent="0.2">
      <c r="A6283" s="100">
        <v>41241</v>
      </c>
      <c r="B6283" s="99">
        <v>2450.469971</v>
      </c>
      <c r="C6283" s="99">
        <v>2470.469971</v>
      </c>
      <c r="D6283" s="99">
        <v>2426.9799800000001</v>
      </c>
      <c r="E6283" s="99">
        <v>2470.469971</v>
      </c>
      <c r="F6283" s="99">
        <v>2470.469971</v>
      </c>
      <c r="G6283" s="99">
        <v>0</v>
      </c>
    </row>
    <row r="6284" spans="1:7" x14ac:dyDescent="0.2">
      <c r="A6284" s="100">
        <v>41242</v>
      </c>
      <c r="B6284" s="99">
        <v>2470.51001</v>
      </c>
      <c r="C6284" s="99">
        <v>2487.580078</v>
      </c>
      <c r="D6284" s="99">
        <v>2469.2700199999999</v>
      </c>
      <c r="E6284" s="99">
        <v>2481.419922</v>
      </c>
      <c r="F6284" s="99">
        <v>2481.419922</v>
      </c>
      <c r="G6284" s="99">
        <v>0</v>
      </c>
    </row>
    <row r="6285" spans="1:7" x14ac:dyDescent="0.2">
      <c r="A6285" s="100">
        <v>41243</v>
      </c>
      <c r="B6285" s="99">
        <v>2481.4099120000001</v>
      </c>
      <c r="C6285" s="99">
        <v>2486.51001</v>
      </c>
      <c r="D6285" s="99">
        <v>2473.8400879999999</v>
      </c>
      <c r="E6285" s="99">
        <v>2481.820068</v>
      </c>
      <c r="F6285" s="99">
        <v>2481.820068</v>
      </c>
      <c r="G6285" s="99">
        <v>0</v>
      </c>
    </row>
    <row r="6286" spans="1:7" x14ac:dyDescent="0.2">
      <c r="A6286" s="100">
        <v>41246</v>
      </c>
      <c r="B6286" s="99">
        <v>2481.820068</v>
      </c>
      <c r="C6286" s="99">
        <v>2494.9799800000001</v>
      </c>
      <c r="D6286" s="99">
        <v>2468.290039</v>
      </c>
      <c r="E6286" s="99">
        <v>2470.070068</v>
      </c>
      <c r="F6286" s="99">
        <v>2470.070068</v>
      </c>
      <c r="G6286" s="99">
        <v>0</v>
      </c>
    </row>
    <row r="6287" spans="1:7" x14ac:dyDescent="0.2">
      <c r="A6287" s="100">
        <v>41247</v>
      </c>
      <c r="B6287" s="99">
        <v>2470.080078</v>
      </c>
      <c r="C6287" s="99">
        <v>2476.3000489999999</v>
      </c>
      <c r="D6287" s="99">
        <v>2460.48999</v>
      </c>
      <c r="E6287" s="99">
        <v>2465.8999020000001</v>
      </c>
      <c r="F6287" s="99">
        <v>2465.8999020000001</v>
      </c>
      <c r="G6287" s="99">
        <v>0</v>
      </c>
    </row>
    <row r="6288" spans="1:7" x14ac:dyDescent="0.2">
      <c r="A6288" s="100">
        <v>41248</v>
      </c>
      <c r="B6288" s="99">
        <v>2465.8999020000001</v>
      </c>
      <c r="C6288" s="99">
        <v>2480.75</v>
      </c>
      <c r="D6288" s="99">
        <v>2450.780029</v>
      </c>
      <c r="E6288" s="99">
        <v>2470.5900879999999</v>
      </c>
      <c r="F6288" s="99">
        <v>2470.5900879999999</v>
      </c>
      <c r="G6288" s="99">
        <v>0</v>
      </c>
    </row>
    <row r="6289" spans="1:7" x14ac:dyDescent="0.2">
      <c r="A6289" s="100">
        <v>41249</v>
      </c>
      <c r="B6289" s="99">
        <v>2470.6000979999999</v>
      </c>
      <c r="C6289" s="99">
        <v>2479.3999020000001</v>
      </c>
      <c r="D6289" s="99">
        <v>2464.719971</v>
      </c>
      <c r="E6289" s="99">
        <v>2479.3999020000001</v>
      </c>
      <c r="F6289" s="99">
        <v>2479.3999020000001</v>
      </c>
      <c r="G6289" s="99">
        <v>0</v>
      </c>
    </row>
    <row r="6290" spans="1:7" x14ac:dyDescent="0.2">
      <c r="A6290" s="100">
        <v>41250</v>
      </c>
      <c r="B6290" s="99">
        <v>2479.3999020000001</v>
      </c>
      <c r="C6290" s="99">
        <v>2490.5500489999999</v>
      </c>
      <c r="D6290" s="99">
        <v>2474.0900879999999</v>
      </c>
      <c r="E6290" s="99">
        <v>2486.8400879999999</v>
      </c>
      <c r="F6290" s="99">
        <v>2486.8400879999999</v>
      </c>
      <c r="G6290" s="99">
        <v>0</v>
      </c>
    </row>
    <row r="6291" spans="1:7" x14ac:dyDescent="0.2">
      <c r="A6291" s="100">
        <v>41253</v>
      </c>
      <c r="B6291" s="99">
        <v>2486.830078</v>
      </c>
      <c r="C6291" s="99">
        <v>2493.070068</v>
      </c>
      <c r="D6291" s="99">
        <v>2482.570068</v>
      </c>
      <c r="E6291" s="99">
        <v>2487.780029</v>
      </c>
      <c r="F6291" s="99">
        <v>2487.780029</v>
      </c>
      <c r="G6291" s="99">
        <v>0</v>
      </c>
    </row>
    <row r="6292" spans="1:7" x14ac:dyDescent="0.2">
      <c r="A6292" s="100">
        <v>41254</v>
      </c>
      <c r="B6292" s="99">
        <v>2487.780029</v>
      </c>
      <c r="C6292" s="99">
        <v>2513.969971</v>
      </c>
      <c r="D6292" s="99">
        <v>2487.780029</v>
      </c>
      <c r="E6292" s="99">
        <v>2504.080078</v>
      </c>
      <c r="F6292" s="99">
        <v>2504.080078</v>
      </c>
      <c r="G6292" s="99">
        <v>0</v>
      </c>
    </row>
    <row r="6293" spans="1:7" x14ac:dyDescent="0.2">
      <c r="A6293" s="100">
        <v>41255</v>
      </c>
      <c r="B6293" s="99">
        <v>2504.080078</v>
      </c>
      <c r="C6293" s="99">
        <v>2522.929932</v>
      </c>
      <c r="D6293" s="99">
        <v>2502.3100589999999</v>
      </c>
      <c r="E6293" s="99">
        <v>2505.76001</v>
      </c>
      <c r="F6293" s="99">
        <v>2505.76001</v>
      </c>
      <c r="G6293" s="99">
        <v>0</v>
      </c>
    </row>
    <row r="6294" spans="1:7" x14ac:dyDescent="0.2">
      <c r="A6294" s="100">
        <v>41256</v>
      </c>
      <c r="B6294" s="99">
        <v>2505.76001</v>
      </c>
      <c r="C6294" s="99">
        <v>2510.8100589999999</v>
      </c>
      <c r="D6294" s="99">
        <v>2483.889893</v>
      </c>
      <c r="E6294" s="99">
        <v>2490.5600589999999</v>
      </c>
      <c r="F6294" s="99">
        <v>2490.5600589999999</v>
      </c>
      <c r="G6294" s="99">
        <v>0</v>
      </c>
    </row>
    <row r="6295" spans="1:7" x14ac:dyDescent="0.2">
      <c r="A6295" s="100">
        <v>41257</v>
      </c>
      <c r="B6295" s="99">
        <v>2490.570068</v>
      </c>
      <c r="C6295" s="99">
        <v>2490.570068</v>
      </c>
      <c r="D6295" s="99">
        <v>2477.389893</v>
      </c>
      <c r="E6295" s="99">
        <v>2480.360107</v>
      </c>
      <c r="F6295" s="99">
        <v>2480.360107</v>
      </c>
      <c r="G6295" s="99">
        <v>0</v>
      </c>
    </row>
    <row r="6296" spans="1:7" x14ac:dyDescent="0.2">
      <c r="A6296" s="100">
        <v>41260</v>
      </c>
      <c r="B6296" s="99">
        <v>2480.360107</v>
      </c>
      <c r="C6296" s="99">
        <v>2510.219971</v>
      </c>
      <c r="D6296" s="99">
        <v>2480.360107</v>
      </c>
      <c r="E6296" s="99">
        <v>2509.8400879999999</v>
      </c>
      <c r="F6296" s="99">
        <v>2509.8400879999999</v>
      </c>
      <c r="G6296" s="99">
        <v>0</v>
      </c>
    </row>
    <row r="6297" spans="1:7" x14ac:dyDescent="0.2">
      <c r="A6297" s="100">
        <v>41261</v>
      </c>
      <c r="B6297" s="99">
        <v>2509.8400879999999</v>
      </c>
      <c r="C6297" s="99">
        <v>2540.6899410000001</v>
      </c>
      <c r="D6297" s="99">
        <v>2509.8400879999999</v>
      </c>
      <c r="E6297" s="99">
        <v>2538.719971</v>
      </c>
      <c r="F6297" s="99">
        <v>2538.719971</v>
      </c>
      <c r="G6297" s="99">
        <v>0</v>
      </c>
    </row>
    <row r="6298" spans="1:7" x14ac:dyDescent="0.2">
      <c r="A6298" s="100">
        <v>41262</v>
      </c>
      <c r="B6298" s="99">
        <v>2538.719971</v>
      </c>
      <c r="C6298" s="99">
        <v>2540.3999020000001</v>
      </c>
      <c r="D6298" s="99">
        <v>2519.4399410000001</v>
      </c>
      <c r="E6298" s="99">
        <v>2519.540039</v>
      </c>
      <c r="F6298" s="99">
        <v>2519.540039</v>
      </c>
      <c r="G6298" s="99">
        <v>0</v>
      </c>
    </row>
    <row r="6299" spans="1:7" x14ac:dyDescent="0.2">
      <c r="A6299" s="100">
        <v>41263</v>
      </c>
      <c r="B6299" s="99">
        <v>2519.540039</v>
      </c>
      <c r="C6299" s="99">
        <v>2533.9099120000001</v>
      </c>
      <c r="D6299" s="99">
        <v>2514.290039</v>
      </c>
      <c r="E6299" s="99">
        <v>2533.9099120000001</v>
      </c>
      <c r="F6299" s="99">
        <v>2533.9099120000001</v>
      </c>
      <c r="G6299" s="99">
        <v>0</v>
      </c>
    </row>
    <row r="6300" spans="1:7" x14ac:dyDescent="0.2">
      <c r="A6300" s="100">
        <v>41264</v>
      </c>
      <c r="B6300" s="99">
        <v>2533.8999020000001</v>
      </c>
      <c r="C6300" s="99">
        <v>2533.8999020000001</v>
      </c>
      <c r="D6300" s="99">
        <v>2496.8999020000001</v>
      </c>
      <c r="E6300" s="99">
        <v>2510.320068</v>
      </c>
      <c r="F6300" s="99">
        <v>2510.320068</v>
      </c>
      <c r="G6300" s="99">
        <v>0</v>
      </c>
    </row>
    <row r="6301" spans="1:7" x14ac:dyDescent="0.2">
      <c r="A6301" s="100">
        <v>41267</v>
      </c>
      <c r="B6301" s="99">
        <v>2510.320068</v>
      </c>
      <c r="C6301" s="99">
        <v>2510.320068</v>
      </c>
      <c r="D6301" s="99">
        <v>2500.679932</v>
      </c>
      <c r="E6301" s="99">
        <v>2504.51001</v>
      </c>
      <c r="F6301" s="99">
        <v>2504.51001</v>
      </c>
      <c r="G6301" s="99">
        <v>0</v>
      </c>
    </row>
    <row r="6302" spans="1:7" x14ac:dyDescent="0.2">
      <c r="A6302" s="100">
        <v>41269</v>
      </c>
      <c r="B6302" s="99">
        <v>2504.51001</v>
      </c>
      <c r="C6302" s="99">
        <v>2509.3500979999999</v>
      </c>
      <c r="D6302" s="99">
        <v>2486.6000979999999</v>
      </c>
      <c r="E6302" s="99">
        <v>2492.540039</v>
      </c>
      <c r="F6302" s="99">
        <v>2492.540039</v>
      </c>
      <c r="G6302" s="99">
        <v>0</v>
      </c>
    </row>
    <row r="6303" spans="1:7" x14ac:dyDescent="0.2">
      <c r="A6303" s="100">
        <v>41270</v>
      </c>
      <c r="B6303" s="99">
        <v>2492.5500489999999</v>
      </c>
      <c r="C6303" s="99">
        <v>2497.540039</v>
      </c>
      <c r="D6303" s="99">
        <v>2460.8999020000001</v>
      </c>
      <c r="E6303" s="99">
        <v>2489.969971</v>
      </c>
      <c r="F6303" s="99">
        <v>2489.969971</v>
      </c>
      <c r="G6303" s="99">
        <v>0</v>
      </c>
    </row>
    <row r="6304" spans="1:7" x14ac:dyDescent="0.2">
      <c r="A6304" s="100">
        <v>41271</v>
      </c>
      <c r="B6304" s="99">
        <v>2489.9799800000001</v>
      </c>
      <c r="C6304" s="99">
        <v>2489.9799800000001</v>
      </c>
      <c r="D6304" s="99">
        <v>2460.969971</v>
      </c>
      <c r="E6304" s="99">
        <v>2462.709961</v>
      </c>
      <c r="F6304" s="99">
        <v>2462.709961</v>
      </c>
      <c r="G6304" s="99">
        <v>0</v>
      </c>
    </row>
    <row r="6305" spans="1:7" x14ac:dyDescent="0.2">
      <c r="A6305" s="100">
        <v>41274</v>
      </c>
      <c r="B6305" s="99">
        <v>2462.709961</v>
      </c>
      <c r="C6305" s="99">
        <v>2505.26001</v>
      </c>
      <c r="D6305" s="99">
        <v>2455.1201169999999</v>
      </c>
      <c r="E6305" s="99">
        <v>2504.4399410000001</v>
      </c>
      <c r="F6305" s="99">
        <v>2504.4399410000001</v>
      </c>
      <c r="G6305" s="99">
        <v>0</v>
      </c>
    </row>
    <row r="6306" spans="1:7" x14ac:dyDescent="0.2">
      <c r="A6306" s="100">
        <v>41276</v>
      </c>
      <c r="B6306" s="99">
        <v>2504.4499510000001</v>
      </c>
      <c r="C6306" s="99">
        <v>2568.5500489999999</v>
      </c>
      <c r="D6306" s="99">
        <v>2504.4499510000001</v>
      </c>
      <c r="E6306" s="99">
        <v>2568.5500489999999</v>
      </c>
      <c r="F6306" s="99">
        <v>2568.5500489999999</v>
      </c>
      <c r="G6306" s="99">
        <v>0</v>
      </c>
    </row>
    <row r="6307" spans="1:7" x14ac:dyDescent="0.2">
      <c r="A6307" s="100">
        <v>41277</v>
      </c>
      <c r="B6307" s="99">
        <v>2568.5500489999999</v>
      </c>
      <c r="C6307" s="99">
        <v>2573.9099120000001</v>
      </c>
      <c r="D6307" s="99">
        <v>2556.4799800000001</v>
      </c>
      <c r="E6307" s="99">
        <v>2563.1899410000001</v>
      </c>
      <c r="F6307" s="99">
        <v>2563.1899410000001</v>
      </c>
      <c r="G6307" s="99">
        <v>0</v>
      </c>
    </row>
    <row r="6308" spans="1:7" x14ac:dyDescent="0.2">
      <c r="A6308" s="100">
        <v>41278</v>
      </c>
      <c r="B6308" s="99">
        <v>2563.1899410000001</v>
      </c>
      <c r="C6308" s="99">
        <v>2578.25</v>
      </c>
      <c r="D6308" s="99">
        <v>2562.540039</v>
      </c>
      <c r="E6308" s="99">
        <v>2575.6599120000001</v>
      </c>
      <c r="F6308" s="99">
        <v>2575.6599120000001</v>
      </c>
      <c r="G6308" s="99">
        <v>0</v>
      </c>
    </row>
    <row r="6309" spans="1:7" x14ac:dyDescent="0.2">
      <c r="A6309" s="100">
        <v>41281</v>
      </c>
      <c r="B6309" s="99">
        <v>2575.6599120000001</v>
      </c>
      <c r="C6309" s="99">
        <v>2575.6599120000001</v>
      </c>
      <c r="D6309" s="99">
        <v>2558.429932</v>
      </c>
      <c r="E6309" s="99">
        <v>2567.6298830000001</v>
      </c>
      <c r="F6309" s="99">
        <v>2567.6298830000001</v>
      </c>
      <c r="G6309" s="99">
        <v>0</v>
      </c>
    </row>
    <row r="6310" spans="1:7" x14ac:dyDescent="0.2">
      <c r="A6310" s="100">
        <v>41282</v>
      </c>
      <c r="B6310" s="99">
        <v>2567.6298830000001</v>
      </c>
      <c r="C6310" s="99">
        <v>2567.6298830000001</v>
      </c>
      <c r="D6310" s="99">
        <v>2549.6201169999999</v>
      </c>
      <c r="E6310" s="99">
        <v>2560.169922</v>
      </c>
      <c r="F6310" s="99">
        <v>2560.169922</v>
      </c>
      <c r="G6310" s="99">
        <v>0</v>
      </c>
    </row>
    <row r="6311" spans="1:7" x14ac:dyDescent="0.2">
      <c r="A6311" s="100">
        <v>41283</v>
      </c>
      <c r="B6311" s="99">
        <v>2560.179932</v>
      </c>
      <c r="C6311" s="99">
        <v>2573.419922</v>
      </c>
      <c r="D6311" s="99">
        <v>2560.179932</v>
      </c>
      <c r="E6311" s="99">
        <v>2567.0200199999999</v>
      </c>
      <c r="F6311" s="99">
        <v>2567.0200199999999</v>
      </c>
      <c r="G6311" s="99">
        <v>0</v>
      </c>
    </row>
    <row r="6312" spans="1:7" x14ac:dyDescent="0.2">
      <c r="A6312" s="100">
        <v>41284</v>
      </c>
      <c r="B6312" s="99">
        <v>2567.0200199999999</v>
      </c>
      <c r="C6312" s="99">
        <v>2586.780029</v>
      </c>
      <c r="D6312" s="99">
        <v>2567.0200199999999</v>
      </c>
      <c r="E6312" s="99">
        <v>2586.5200199999999</v>
      </c>
      <c r="F6312" s="99">
        <v>2586.5200199999999</v>
      </c>
      <c r="G6312" s="99">
        <v>0</v>
      </c>
    </row>
    <row r="6313" spans="1:7" x14ac:dyDescent="0.2">
      <c r="A6313" s="100">
        <v>41285</v>
      </c>
      <c r="B6313" s="99">
        <v>2586.5200199999999</v>
      </c>
      <c r="C6313" s="99">
        <v>2587.6201169999999</v>
      </c>
      <c r="D6313" s="99">
        <v>2578.5600589999999</v>
      </c>
      <c r="E6313" s="99">
        <v>2586.6899410000001</v>
      </c>
      <c r="F6313" s="99">
        <v>2586.6899410000001</v>
      </c>
      <c r="G6313" s="99">
        <v>0</v>
      </c>
    </row>
    <row r="6314" spans="1:7" x14ac:dyDescent="0.2">
      <c r="A6314" s="100">
        <v>41288</v>
      </c>
      <c r="B6314" s="99">
        <v>2586.679932</v>
      </c>
      <c r="C6314" s="99">
        <v>2586.679932</v>
      </c>
      <c r="D6314" s="99">
        <v>2575.5</v>
      </c>
      <c r="E6314" s="99">
        <v>2584.2700199999999</v>
      </c>
      <c r="F6314" s="99">
        <v>2584.2700199999999</v>
      </c>
      <c r="G6314" s="99">
        <v>0</v>
      </c>
    </row>
    <row r="6315" spans="1:7" x14ac:dyDescent="0.2">
      <c r="A6315" s="100">
        <v>41289</v>
      </c>
      <c r="B6315" s="99">
        <v>2584.2700199999999</v>
      </c>
      <c r="C6315" s="99">
        <v>2588.8701169999999</v>
      </c>
      <c r="D6315" s="99">
        <v>2572.25</v>
      </c>
      <c r="E6315" s="99">
        <v>2587.1999510000001</v>
      </c>
      <c r="F6315" s="99">
        <v>2587.1999510000001</v>
      </c>
      <c r="G6315" s="99">
        <v>0</v>
      </c>
    </row>
    <row r="6316" spans="1:7" x14ac:dyDescent="0.2">
      <c r="A6316" s="100">
        <v>41290</v>
      </c>
      <c r="B6316" s="99">
        <v>2587.1999510000001</v>
      </c>
      <c r="C6316" s="99">
        <v>2590.030029</v>
      </c>
      <c r="D6316" s="99">
        <v>2578.969971</v>
      </c>
      <c r="E6316" s="99">
        <v>2588.0200199999999</v>
      </c>
      <c r="F6316" s="99">
        <v>2588.0200199999999</v>
      </c>
      <c r="G6316" s="99">
        <v>0</v>
      </c>
    </row>
    <row r="6317" spans="1:7" x14ac:dyDescent="0.2">
      <c r="A6317" s="100">
        <v>41291</v>
      </c>
      <c r="B6317" s="99">
        <v>2588.0200199999999</v>
      </c>
      <c r="C6317" s="99">
        <v>2610.040039</v>
      </c>
      <c r="D6317" s="99">
        <v>2588.0200199999999</v>
      </c>
      <c r="E6317" s="99">
        <v>2602.639893</v>
      </c>
      <c r="F6317" s="99">
        <v>2602.639893</v>
      </c>
      <c r="G6317" s="99">
        <v>0</v>
      </c>
    </row>
    <row r="6318" spans="1:7" x14ac:dyDescent="0.2">
      <c r="A6318" s="100">
        <v>41292</v>
      </c>
      <c r="B6318" s="99">
        <v>2602.639893</v>
      </c>
      <c r="C6318" s="99">
        <v>2611.540039</v>
      </c>
      <c r="D6318" s="99">
        <v>2593.7299800000001</v>
      </c>
      <c r="E6318" s="99">
        <v>2611.540039</v>
      </c>
      <c r="F6318" s="99">
        <v>2611.540039</v>
      </c>
      <c r="G6318" s="99">
        <v>0</v>
      </c>
    </row>
    <row r="6319" spans="1:7" x14ac:dyDescent="0.2">
      <c r="A6319" s="100">
        <v>41296</v>
      </c>
      <c r="B6319" s="99">
        <v>2611.5500489999999</v>
      </c>
      <c r="C6319" s="99">
        <v>2623.219971</v>
      </c>
      <c r="D6319" s="99">
        <v>2603.080078</v>
      </c>
      <c r="E6319" s="99">
        <v>2623.219971</v>
      </c>
      <c r="F6319" s="99">
        <v>2623.219971</v>
      </c>
      <c r="G6319" s="99">
        <v>0</v>
      </c>
    </row>
    <row r="6320" spans="1:7" x14ac:dyDescent="0.2">
      <c r="A6320" s="100">
        <v>41297</v>
      </c>
      <c r="B6320" s="99">
        <v>2623.219971</v>
      </c>
      <c r="C6320" s="99">
        <v>2629.5</v>
      </c>
      <c r="D6320" s="99">
        <v>2618.580078</v>
      </c>
      <c r="E6320" s="99">
        <v>2627.2299800000001</v>
      </c>
      <c r="F6320" s="99">
        <v>2627.2299800000001</v>
      </c>
      <c r="G6320" s="99">
        <v>0</v>
      </c>
    </row>
    <row r="6321" spans="1:7" x14ac:dyDescent="0.2">
      <c r="A6321" s="100">
        <v>41298</v>
      </c>
      <c r="B6321" s="99">
        <v>2627.2299800000001</v>
      </c>
      <c r="C6321" s="99">
        <v>2640.3400879999999</v>
      </c>
      <c r="D6321" s="99">
        <v>2618.3000489999999</v>
      </c>
      <c r="E6321" s="99">
        <v>2627.330078</v>
      </c>
      <c r="F6321" s="99">
        <v>2627.330078</v>
      </c>
      <c r="G6321" s="99">
        <v>0</v>
      </c>
    </row>
    <row r="6322" spans="1:7" x14ac:dyDescent="0.2">
      <c r="A6322" s="100">
        <v>41299</v>
      </c>
      <c r="B6322" s="99">
        <v>2627.3400879999999</v>
      </c>
      <c r="C6322" s="99">
        <v>2642.139893</v>
      </c>
      <c r="D6322" s="99">
        <v>2627.3400879999999</v>
      </c>
      <c r="E6322" s="99">
        <v>2641.639893</v>
      </c>
      <c r="F6322" s="99">
        <v>2641.639893</v>
      </c>
      <c r="G6322" s="99">
        <v>0</v>
      </c>
    </row>
    <row r="6323" spans="1:7" x14ac:dyDescent="0.2">
      <c r="A6323" s="100">
        <v>41302</v>
      </c>
      <c r="B6323" s="99">
        <v>2641.639893</v>
      </c>
      <c r="C6323" s="99">
        <v>2642.01001</v>
      </c>
      <c r="D6323" s="99">
        <v>2629.98999</v>
      </c>
      <c r="E6323" s="99">
        <v>2636.830078</v>
      </c>
      <c r="F6323" s="99">
        <v>2636.830078</v>
      </c>
      <c r="G6323" s="99">
        <v>0</v>
      </c>
    </row>
    <row r="6324" spans="1:7" x14ac:dyDescent="0.2">
      <c r="A6324" s="100">
        <v>41303</v>
      </c>
      <c r="B6324" s="99">
        <v>2636.8400879999999</v>
      </c>
      <c r="C6324" s="99">
        <v>2652.959961</v>
      </c>
      <c r="D6324" s="99">
        <v>2633.169922</v>
      </c>
      <c r="E6324" s="99">
        <v>2650.429932</v>
      </c>
      <c r="F6324" s="99">
        <v>2650.429932</v>
      </c>
      <c r="G6324" s="99">
        <v>0</v>
      </c>
    </row>
    <row r="6325" spans="1:7" x14ac:dyDescent="0.2">
      <c r="A6325" s="100">
        <v>41304</v>
      </c>
      <c r="B6325" s="99">
        <v>2650.429932</v>
      </c>
      <c r="C6325" s="99">
        <v>2654.1201169999999</v>
      </c>
      <c r="D6325" s="99">
        <v>2636.8400879999999</v>
      </c>
      <c r="E6325" s="99">
        <v>2640.7700199999999</v>
      </c>
      <c r="F6325" s="99">
        <v>2640.7700199999999</v>
      </c>
      <c r="G6325" s="99">
        <v>0</v>
      </c>
    </row>
    <row r="6326" spans="1:7" x14ac:dyDescent="0.2">
      <c r="A6326" s="100">
        <v>41305</v>
      </c>
      <c r="B6326" s="99">
        <v>2640.76001</v>
      </c>
      <c r="C6326" s="99">
        <v>2644.610107</v>
      </c>
      <c r="D6326" s="99">
        <v>2631.6201169999999</v>
      </c>
      <c r="E6326" s="99">
        <v>2634.1599120000001</v>
      </c>
      <c r="F6326" s="99">
        <v>2634.1599120000001</v>
      </c>
      <c r="G6326" s="99">
        <v>0</v>
      </c>
    </row>
    <row r="6327" spans="1:7" x14ac:dyDescent="0.2">
      <c r="A6327" s="100">
        <v>41306</v>
      </c>
      <c r="B6327" s="99">
        <v>2634.1599120000001</v>
      </c>
      <c r="C6327" s="99">
        <v>2662.780029</v>
      </c>
      <c r="D6327" s="99">
        <v>2634.1599120000001</v>
      </c>
      <c r="E6327" s="99">
        <v>2660.6999510000001</v>
      </c>
      <c r="F6327" s="99">
        <v>2660.6999510000001</v>
      </c>
      <c r="G6327" s="99">
        <v>0</v>
      </c>
    </row>
    <row r="6328" spans="1:7" x14ac:dyDescent="0.2">
      <c r="A6328" s="100">
        <v>41309</v>
      </c>
      <c r="B6328" s="99">
        <v>2660.6899410000001</v>
      </c>
      <c r="C6328" s="99">
        <v>2660.6899410000001</v>
      </c>
      <c r="D6328" s="99">
        <v>2628.780029</v>
      </c>
      <c r="E6328" s="99">
        <v>2630.0500489999999</v>
      </c>
      <c r="F6328" s="99">
        <v>2630.0500489999999</v>
      </c>
      <c r="G6328" s="99">
        <v>0</v>
      </c>
    </row>
    <row r="6329" spans="1:7" x14ac:dyDescent="0.2">
      <c r="A6329" s="100">
        <v>41310</v>
      </c>
      <c r="B6329" s="99">
        <v>2630.0500489999999</v>
      </c>
      <c r="C6329" s="99">
        <v>2663.8999020000001</v>
      </c>
      <c r="D6329" s="99">
        <v>2630.0500489999999</v>
      </c>
      <c r="E6329" s="99">
        <v>2657.76001</v>
      </c>
      <c r="F6329" s="99">
        <v>2657.76001</v>
      </c>
      <c r="G6329" s="99">
        <v>0</v>
      </c>
    </row>
    <row r="6330" spans="1:7" x14ac:dyDescent="0.2">
      <c r="A6330" s="100">
        <v>41311</v>
      </c>
      <c r="B6330" s="99">
        <v>2657.7700199999999</v>
      </c>
      <c r="C6330" s="99">
        <v>2659.9499510000001</v>
      </c>
      <c r="D6330" s="99">
        <v>2646.1999510000001</v>
      </c>
      <c r="E6330" s="99">
        <v>2659.5500489999999</v>
      </c>
      <c r="F6330" s="99">
        <v>2659.5500489999999</v>
      </c>
      <c r="G6330" s="99">
        <v>0</v>
      </c>
    </row>
    <row r="6331" spans="1:7" x14ac:dyDescent="0.2">
      <c r="A6331" s="100">
        <v>41312</v>
      </c>
      <c r="B6331" s="99">
        <v>2659.5600589999999</v>
      </c>
      <c r="C6331" s="99">
        <v>2660.929932</v>
      </c>
      <c r="D6331" s="99">
        <v>2635.580078</v>
      </c>
      <c r="E6331" s="99">
        <v>2655.8400879999999</v>
      </c>
      <c r="F6331" s="99">
        <v>2655.8400879999999</v>
      </c>
      <c r="G6331" s="99">
        <v>0</v>
      </c>
    </row>
    <row r="6332" spans="1:7" x14ac:dyDescent="0.2">
      <c r="A6332" s="100">
        <v>41313</v>
      </c>
      <c r="B6332" s="99">
        <v>2655.830078</v>
      </c>
      <c r="C6332" s="99">
        <v>2671.48999</v>
      </c>
      <c r="D6332" s="99">
        <v>2655.830078</v>
      </c>
      <c r="E6332" s="99">
        <v>2670.8500979999999</v>
      </c>
      <c r="F6332" s="99">
        <v>2670.8500979999999</v>
      </c>
      <c r="G6332" s="99">
        <v>0</v>
      </c>
    </row>
    <row r="6333" spans="1:7" x14ac:dyDescent="0.2">
      <c r="A6333" s="100">
        <v>41316</v>
      </c>
      <c r="B6333" s="99">
        <v>2670.860107</v>
      </c>
      <c r="C6333" s="99">
        <v>2671.469971</v>
      </c>
      <c r="D6333" s="99">
        <v>2663.26001</v>
      </c>
      <c r="E6333" s="99">
        <v>2669.3701169999999</v>
      </c>
      <c r="F6333" s="99">
        <v>2669.3701169999999</v>
      </c>
      <c r="G6333" s="99">
        <v>0</v>
      </c>
    </row>
    <row r="6334" spans="1:7" x14ac:dyDescent="0.2">
      <c r="A6334" s="100">
        <v>41317</v>
      </c>
      <c r="B6334" s="99">
        <v>2669.3701169999999</v>
      </c>
      <c r="C6334" s="99">
        <v>2678.610107</v>
      </c>
      <c r="D6334" s="99">
        <v>2666.8999020000001</v>
      </c>
      <c r="E6334" s="99">
        <v>2673.7700199999999</v>
      </c>
      <c r="F6334" s="99">
        <v>2673.7700199999999</v>
      </c>
      <c r="G6334" s="99">
        <v>0</v>
      </c>
    </row>
    <row r="6335" spans="1:7" x14ac:dyDescent="0.2">
      <c r="A6335" s="100">
        <v>41318</v>
      </c>
      <c r="B6335" s="99">
        <v>2673.7700199999999</v>
      </c>
      <c r="C6335" s="99">
        <v>2682.959961</v>
      </c>
      <c r="D6335" s="99">
        <v>2667.6298830000001</v>
      </c>
      <c r="E6335" s="99">
        <v>2676.6000979999999</v>
      </c>
      <c r="F6335" s="99">
        <v>2676.6000979999999</v>
      </c>
      <c r="G6335" s="99">
        <v>0</v>
      </c>
    </row>
    <row r="6336" spans="1:7" x14ac:dyDescent="0.2">
      <c r="A6336" s="100">
        <v>41319</v>
      </c>
      <c r="B6336" s="99">
        <v>2676.6000979999999</v>
      </c>
      <c r="C6336" s="99">
        <v>2681.5500489999999</v>
      </c>
      <c r="D6336" s="99">
        <v>2665.5600589999999</v>
      </c>
      <c r="E6336" s="99">
        <v>2678.7700199999999</v>
      </c>
      <c r="F6336" s="99">
        <v>2678.7700199999999</v>
      </c>
      <c r="G6336" s="99">
        <v>0</v>
      </c>
    </row>
    <row r="6337" spans="1:7" x14ac:dyDescent="0.2">
      <c r="A6337" s="100">
        <v>41320</v>
      </c>
      <c r="B6337" s="99">
        <v>2678.7700199999999</v>
      </c>
      <c r="C6337" s="99">
        <v>2683.790039</v>
      </c>
      <c r="D6337" s="99">
        <v>2666.0200199999999</v>
      </c>
      <c r="E6337" s="99">
        <v>2676.209961</v>
      </c>
      <c r="F6337" s="99">
        <v>2676.209961</v>
      </c>
      <c r="G6337" s="99">
        <v>0</v>
      </c>
    </row>
    <row r="6338" spans="1:7" x14ac:dyDescent="0.2">
      <c r="A6338" s="100">
        <v>41324</v>
      </c>
      <c r="B6338" s="99">
        <v>2676.1999510000001</v>
      </c>
      <c r="C6338" s="99">
        <v>2696.26001</v>
      </c>
      <c r="D6338" s="99">
        <v>2676.1999510000001</v>
      </c>
      <c r="E6338" s="99">
        <v>2696.26001</v>
      </c>
      <c r="F6338" s="99">
        <v>2696.26001</v>
      </c>
      <c r="G6338" s="99">
        <v>0</v>
      </c>
    </row>
    <row r="6339" spans="1:7" x14ac:dyDescent="0.2">
      <c r="A6339" s="100">
        <v>41325</v>
      </c>
      <c r="B6339" s="99">
        <v>2696.26001</v>
      </c>
      <c r="C6339" s="99">
        <v>2696.26001</v>
      </c>
      <c r="D6339" s="99">
        <v>2661.8701169999999</v>
      </c>
      <c r="E6339" s="99">
        <v>2662.9399410000001</v>
      </c>
      <c r="F6339" s="99">
        <v>2662.9399410000001</v>
      </c>
      <c r="G6339" s="99">
        <v>0</v>
      </c>
    </row>
    <row r="6340" spans="1:7" x14ac:dyDescent="0.2">
      <c r="A6340" s="100">
        <v>41326</v>
      </c>
      <c r="B6340" s="99">
        <v>2662.929932</v>
      </c>
      <c r="C6340" s="99">
        <v>2662.929932</v>
      </c>
      <c r="D6340" s="99">
        <v>2637.110107</v>
      </c>
      <c r="E6340" s="99">
        <v>2646.75</v>
      </c>
      <c r="F6340" s="99">
        <v>2646.75</v>
      </c>
      <c r="G6340" s="99">
        <v>0</v>
      </c>
    </row>
    <row r="6341" spans="1:7" x14ac:dyDescent="0.2">
      <c r="A6341" s="100">
        <v>41327</v>
      </c>
      <c r="B6341" s="99">
        <v>2646.75</v>
      </c>
      <c r="C6341" s="99">
        <v>2670.360107</v>
      </c>
      <c r="D6341" s="99">
        <v>2646.75</v>
      </c>
      <c r="E6341" s="99">
        <v>2670.360107</v>
      </c>
      <c r="F6341" s="99">
        <v>2670.360107</v>
      </c>
      <c r="G6341" s="99">
        <v>0</v>
      </c>
    </row>
    <row r="6342" spans="1:7" x14ac:dyDescent="0.2">
      <c r="A6342" s="100">
        <v>41330</v>
      </c>
      <c r="B6342" s="99">
        <v>2670.360107</v>
      </c>
      <c r="C6342" s="99">
        <v>2688.3400879999999</v>
      </c>
      <c r="D6342" s="99">
        <v>2621.459961</v>
      </c>
      <c r="E6342" s="99">
        <v>2621.459961</v>
      </c>
      <c r="F6342" s="99">
        <v>2621.459961</v>
      </c>
      <c r="G6342" s="99">
        <v>0</v>
      </c>
    </row>
    <row r="6343" spans="1:7" x14ac:dyDescent="0.2">
      <c r="A6343" s="100">
        <v>41331</v>
      </c>
      <c r="B6343" s="99">
        <v>2621.469971</v>
      </c>
      <c r="C6343" s="99">
        <v>2640.8798830000001</v>
      </c>
      <c r="D6343" s="99">
        <v>2616.669922</v>
      </c>
      <c r="E6343" s="99">
        <v>2637.889893</v>
      </c>
      <c r="F6343" s="99">
        <v>2637.889893</v>
      </c>
      <c r="G6343" s="99">
        <v>0</v>
      </c>
    </row>
    <row r="6344" spans="1:7" x14ac:dyDescent="0.2">
      <c r="A6344" s="100">
        <v>41332</v>
      </c>
      <c r="B6344" s="99">
        <v>2637.889893</v>
      </c>
      <c r="C6344" s="99">
        <v>2678.669922</v>
      </c>
      <c r="D6344" s="99">
        <v>2634.290039</v>
      </c>
      <c r="E6344" s="99">
        <v>2672.110107</v>
      </c>
      <c r="F6344" s="99">
        <v>2672.110107</v>
      </c>
      <c r="G6344" s="99">
        <v>0</v>
      </c>
    </row>
    <row r="6345" spans="1:7" x14ac:dyDescent="0.2">
      <c r="A6345" s="100">
        <v>41333</v>
      </c>
      <c r="B6345" s="99">
        <v>2672.110107</v>
      </c>
      <c r="C6345" s="99">
        <v>2688.5900879999999</v>
      </c>
      <c r="D6345" s="99">
        <v>2669.48999</v>
      </c>
      <c r="E6345" s="99">
        <v>2669.919922</v>
      </c>
      <c r="F6345" s="99">
        <v>2669.919922</v>
      </c>
      <c r="G6345" s="99">
        <v>0</v>
      </c>
    </row>
    <row r="6346" spans="1:7" x14ac:dyDescent="0.2">
      <c r="A6346" s="100">
        <v>41334</v>
      </c>
      <c r="B6346" s="99">
        <v>2669.919922</v>
      </c>
      <c r="C6346" s="99">
        <v>2679.280029</v>
      </c>
      <c r="D6346" s="99">
        <v>2646.7299800000001</v>
      </c>
      <c r="E6346" s="99">
        <v>2676.179932</v>
      </c>
      <c r="F6346" s="99">
        <v>2676.179932</v>
      </c>
      <c r="G6346" s="99">
        <v>0</v>
      </c>
    </row>
    <row r="6347" spans="1:7" x14ac:dyDescent="0.2">
      <c r="A6347" s="100">
        <v>41337</v>
      </c>
      <c r="B6347" s="99">
        <v>2676.179932</v>
      </c>
      <c r="C6347" s="99">
        <v>2688.6000979999999</v>
      </c>
      <c r="D6347" s="99">
        <v>2665.8999020000001</v>
      </c>
      <c r="E6347" s="99">
        <v>2688.540039</v>
      </c>
      <c r="F6347" s="99">
        <v>2688.540039</v>
      </c>
      <c r="G6347" s="99">
        <v>0</v>
      </c>
    </row>
    <row r="6348" spans="1:7" x14ac:dyDescent="0.2">
      <c r="A6348" s="100">
        <v>41338</v>
      </c>
      <c r="B6348" s="99">
        <v>2688.540039</v>
      </c>
      <c r="C6348" s="99">
        <v>2720.679932</v>
      </c>
      <c r="D6348" s="99">
        <v>2688.540039</v>
      </c>
      <c r="E6348" s="99">
        <v>2714.3500979999999</v>
      </c>
      <c r="F6348" s="99">
        <v>2714.3500979999999</v>
      </c>
      <c r="G6348" s="99">
        <v>0</v>
      </c>
    </row>
    <row r="6349" spans="1:7" x14ac:dyDescent="0.2">
      <c r="A6349" s="100">
        <v>41339</v>
      </c>
      <c r="B6349" s="99">
        <v>2714.3500979999999</v>
      </c>
      <c r="C6349" s="99">
        <v>2723.9399410000001</v>
      </c>
      <c r="D6349" s="99">
        <v>2711.459961</v>
      </c>
      <c r="E6349" s="99">
        <v>2718.070068</v>
      </c>
      <c r="F6349" s="99">
        <v>2718.070068</v>
      </c>
      <c r="G6349" s="99">
        <v>0</v>
      </c>
    </row>
    <row r="6350" spans="1:7" x14ac:dyDescent="0.2">
      <c r="A6350" s="100">
        <v>41340</v>
      </c>
      <c r="B6350" s="99">
        <v>2718.070068</v>
      </c>
      <c r="C6350" s="99">
        <v>2725.6899410000001</v>
      </c>
      <c r="D6350" s="99">
        <v>2718.070068</v>
      </c>
      <c r="E6350" s="99">
        <v>2723.2700199999999</v>
      </c>
      <c r="F6350" s="99">
        <v>2723.2700199999999</v>
      </c>
      <c r="G6350" s="99">
        <v>0</v>
      </c>
    </row>
    <row r="6351" spans="1:7" x14ac:dyDescent="0.2">
      <c r="A6351" s="100">
        <v>41341</v>
      </c>
      <c r="B6351" s="99">
        <v>2723.2700199999999</v>
      </c>
      <c r="C6351" s="99">
        <v>2737.719971</v>
      </c>
      <c r="D6351" s="99">
        <v>2720.9499510000001</v>
      </c>
      <c r="E6351" s="99">
        <v>2735.669922</v>
      </c>
      <c r="F6351" s="99">
        <v>2735.669922</v>
      </c>
      <c r="G6351" s="99">
        <v>0</v>
      </c>
    </row>
    <row r="6352" spans="1:7" x14ac:dyDescent="0.2">
      <c r="A6352" s="100">
        <v>41344</v>
      </c>
      <c r="B6352" s="99">
        <v>2735.669922</v>
      </c>
      <c r="C6352" s="99">
        <v>2744.8100589999999</v>
      </c>
      <c r="D6352" s="99">
        <v>2728.929932</v>
      </c>
      <c r="E6352" s="99">
        <v>2744.8100589999999</v>
      </c>
      <c r="F6352" s="99">
        <v>2744.8100589999999</v>
      </c>
      <c r="G6352" s="99">
        <v>0</v>
      </c>
    </row>
    <row r="6353" spans="1:7" x14ac:dyDescent="0.2">
      <c r="A6353" s="100">
        <v>41345</v>
      </c>
      <c r="B6353" s="99">
        <v>2744.8000489999999</v>
      </c>
      <c r="C6353" s="99">
        <v>2745.73999</v>
      </c>
      <c r="D6353" s="99">
        <v>2730.780029</v>
      </c>
      <c r="E6353" s="99">
        <v>2738.3500979999999</v>
      </c>
      <c r="F6353" s="99">
        <v>2738.3500979999999</v>
      </c>
      <c r="G6353" s="99">
        <v>0</v>
      </c>
    </row>
    <row r="6354" spans="1:7" x14ac:dyDescent="0.2">
      <c r="A6354" s="100">
        <v>41346</v>
      </c>
      <c r="B6354" s="99">
        <v>2738.360107</v>
      </c>
      <c r="C6354" s="99">
        <v>2745.25</v>
      </c>
      <c r="D6354" s="99">
        <v>2730.9099120000001</v>
      </c>
      <c r="E6354" s="99">
        <v>2742.8701169999999</v>
      </c>
      <c r="F6354" s="99">
        <v>2742.8701169999999</v>
      </c>
      <c r="G6354" s="99">
        <v>0</v>
      </c>
    </row>
    <row r="6355" spans="1:7" x14ac:dyDescent="0.2">
      <c r="A6355" s="100">
        <v>41347</v>
      </c>
      <c r="B6355" s="99">
        <v>2742.8798830000001</v>
      </c>
      <c r="C6355" s="99">
        <v>2758.3999020000001</v>
      </c>
      <c r="D6355" s="99">
        <v>2742.8798830000001</v>
      </c>
      <c r="E6355" s="99">
        <v>2758.3000489999999</v>
      </c>
      <c r="F6355" s="99">
        <v>2758.3000489999999</v>
      </c>
      <c r="G6355" s="99">
        <v>0</v>
      </c>
    </row>
    <row r="6356" spans="1:7" x14ac:dyDescent="0.2">
      <c r="A6356" s="100">
        <v>41348</v>
      </c>
      <c r="B6356" s="99">
        <v>2758.290039</v>
      </c>
      <c r="C6356" s="99">
        <v>2758.9799800000001</v>
      </c>
      <c r="D6356" s="99">
        <v>2745.080078</v>
      </c>
      <c r="E6356" s="99">
        <v>2753.820068</v>
      </c>
      <c r="F6356" s="99">
        <v>2753.820068</v>
      </c>
      <c r="G6356" s="99">
        <v>0</v>
      </c>
    </row>
    <row r="6357" spans="1:7" x14ac:dyDescent="0.2">
      <c r="A6357" s="100">
        <v>41351</v>
      </c>
      <c r="B6357" s="99">
        <v>2753.830078</v>
      </c>
      <c r="C6357" s="99">
        <v>2753.830078</v>
      </c>
      <c r="D6357" s="99">
        <v>2726.360107</v>
      </c>
      <c r="E6357" s="99">
        <v>2738.679932</v>
      </c>
      <c r="F6357" s="99">
        <v>2738.679932</v>
      </c>
      <c r="G6357" s="99">
        <v>0</v>
      </c>
    </row>
    <row r="6358" spans="1:7" x14ac:dyDescent="0.2">
      <c r="A6358" s="100">
        <v>41352</v>
      </c>
      <c r="B6358" s="99">
        <v>2738.669922</v>
      </c>
      <c r="C6358" s="99">
        <v>2747.76001</v>
      </c>
      <c r="D6358" s="99">
        <v>2714.820068</v>
      </c>
      <c r="E6358" s="99">
        <v>2732.0900879999999</v>
      </c>
      <c r="F6358" s="99">
        <v>2732.0900879999999</v>
      </c>
      <c r="G6358" s="99">
        <v>0</v>
      </c>
    </row>
    <row r="6359" spans="1:7" x14ac:dyDescent="0.2">
      <c r="A6359" s="100">
        <v>41353</v>
      </c>
      <c r="B6359" s="99">
        <v>2732.0900879999999</v>
      </c>
      <c r="C6359" s="99">
        <v>2755.330078</v>
      </c>
      <c r="D6359" s="99">
        <v>2732.0900879999999</v>
      </c>
      <c r="E6359" s="99">
        <v>2750.419922</v>
      </c>
      <c r="F6359" s="99">
        <v>2750.419922</v>
      </c>
      <c r="G6359" s="99">
        <v>0</v>
      </c>
    </row>
    <row r="6360" spans="1:7" x14ac:dyDescent="0.2">
      <c r="A6360" s="100">
        <v>41354</v>
      </c>
      <c r="B6360" s="99">
        <v>2750.4099120000001</v>
      </c>
      <c r="C6360" s="99">
        <v>2750.4099120000001</v>
      </c>
      <c r="D6360" s="99">
        <v>2723.6599120000001</v>
      </c>
      <c r="E6360" s="99">
        <v>2727.6899410000001</v>
      </c>
      <c r="F6360" s="99">
        <v>2727.6899410000001</v>
      </c>
      <c r="G6360" s="99">
        <v>0</v>
      </c>
    </row>
    <row r="6361" spans="1:7" x14ac:dyDescent="0.2">
      <c r="A6361" s="100">
        <v>41355</v>
      </c>
      <c r="B6361" s="99">
        <v>2727.679932</v>
      </c>
      <c r="C6361" s="99">
        <v>2748.719971</v>
      </c>
      <c r="D6361" s="99">
        <v>2727.679932</v>
      </c>
      <c r="E6361" s="99">
        <v>2747.25</v>
      </c>
      <c r="F6361" s="99">
        <v>2747.25</v>
      </c>
      <c r="G6361" s="99">
        <v>0</v>
      </c>
    </row>
    <row r="6362" spans="1:7" x14ac:dyDescent="0.2">
      <c r="A6362" s="100">
        <v>41358</v>
      </c>
      <c r="B6362" s="99">
        <v>2747.25</v>
      </c>
      <c r="C6362" s="99">
        <v>2761.320068</v>
      </c>
      <c r="D6362" s="99">
        <v>2728.4799800000001</v>
      </c>
      <c r="E6362" s="99">
        <v>2738.080078</v>
      </c>
      <c r="F6362" s="99">
        <v>2738.080078</v>
      </c>
      <c r="G6362" s="99">
        <v>0</v>
      </c>
    </row>
    <row r="6363" spans="1:7" x14ac:dyDescent="0.2">
      <c r="A6363" s="100">
        <v>41359</v>
      </c>
      <c r="B6363" s="99">
        <v>2738.080078</v>
      </c>
      <c r="C6363" s="99">
        <v>2760.320068</v>
      </c>
      <c r="D6363" s="99">
        <v>2738.080078</v>
      </c>
      <c r="E6363" s="99">
        <v>2760.320068</v>
      </c>
      <c r="F6363" s="99">
        <v>2760.320068</v>
      </c>
      <c r="G6363" s="99">
        <v>0</v>
      </c>
    </row>
    <row r="6364" spans="1:7" x14ac:dyDescent="0.2">
      <c r="A6364" s="100">
        <v>41360</v>
      </c>
      <c r="B6364" s="99">
        <v>2760.320068</v>
      </c>
      <c r="C6364" s="99">
        <v>2760.8500979999999</v>
      </c>
      <c r="D6364" s="99">
        <v>2739.360107</v>
      </c>
      <c r="E6364" s="99">
        <v>2758.8500979999999</v>
      </c>
      <c r="F6364" s="99">
        <v>2758.8500979999999</v>
      </c>
      <c r="G6364" s="99">
        <v>0</v>
      </c>
    </row>
    <row r="6365" spans="1:7" x14ac:dyDescent="0.2">
      <c r="A6365" s="100">
        <v>41361</v>
      </c>
      <c r="B6365" s="99">
        <v>2758.8500979999999</v>
      </c>
      <c r="C6365" s="99">
        <v>2771.929932</v>
      </c>
      <c r="D6365" s="99">
        <v>2755.719971</v>
      </c>
      <c r="E6365" s="99">
        <v>2770.0500489999999</v>
      </c>
      <c r="F6365" s="99">
        <v>2770.0500489999999</v>
      </c>
      <c r="G6365" s="99">
        <v>0</v>
      </c>
    </row>
    <row r="6366" spans="1:7" x14ac:dyDescent="0.2">
      <c r="A6366" s="100">
        <v>41365</v>
      </c>
      <c r="B6366" s="99">
        <v>2770.0600589999999</v>
      </c>
      <c r="C6366" s="99">
        <v>2772.48999</v>
      </c>
      <c r="D6366" s="99">
        <v>2751.169922</v>
      </c>
      <c r="E6366" s="99">
        <v>2757.830078</v>
      </c>
      <c r="F6366" s="99">
        <v>2757.830078</v>
      </c>
      <c r="G6366" s="99">
        <v>0</v>
      </c>
    </row>
    <row r="6367" spans="1:7" x14ac:dyDescent="0.2">
      <c r="A6367" s="100">
        <v>41366</v>
      </c>
      <c r="B6367" s="99">
        <v>2757.820068</v>
      </c>
      <c r="C6367" s="99">
        <v>2778.1000979999999</v>
      </c>
      <c r="D6367" s="99">
        <v>2757.820068</v>
      </c>
      <c r="E6367" s="99">
        <v>2772.110107</v>
      </c>
      <c r="F6367" s="99">
        <v>2772.110107</v>
      </c>
      <c r="G6367" s="99">
        <v>0</v>
      </c>
    </row>
    <row r="6368" spans="1:7" x14ac:dyDescent="0.2">
      <c r="A6368" s="100">
        <v>41367</v>
      </c>
      <c r="B6368" s="99">
        <v>2772.110107</v>
      </c>
      <c r="C6368" s="99">
        <v>2774.1599120000001</v>
      </c>
      <c r="D6368" s="99">
        <v>2736.01001</v>
      </c>
      <c r="E6368" s="99">
        <v>2743.3798830000001</v>
      </c>
      <c r="F6368" s="99">
        <v>2743.3798830000001</v>
      </c>
      <c r="G6368" s="99">
        <v>0</v>
      </c>
    </row>
    <row r="6369" spans="1:7" x14ac:dyDescent="0.2">
      <c r="A6369" s="100">
        <v>41368</v>
      </c>
      <c r="B6369" s="99">
        <v>2743.3798830000001</v>
      </c>
      <c r="C6369" s="99">
        <v>2759.0500489999999</v>
      </c>
      <c r="D6369" s="99">
        <v>2741.3701169999999</v>
      </c>
      <c r="E6369" s="99">
        <v>2754.669922</v>
      </c>
      <c r="F6369" s="99">
        <v>2754.669922</v>
      </c>
      <c r="G6369" s="99">
        <v>0</v>
      </c>
    </row>
    <row r="6370" spans="1:7" x14ac:dyDescent="0.2">
      <c r="A6370" s="100">
        <v>41369</v>
      </c>
      <c r="B6370" s="99">
        <v>2754.669922</v>
      </c>
      <c r="C6370" s="99">
        <v>2754.669922</v>
      </c>
      <c r="D6370" s="99">
        <v>2718.5600589999999</v>
      </c>
      <c r="E6370" s="99">
        <v>2742.860107</v>
      </c>
      <c r="F6370" s="99">
        <v>2742.860107</v>
      </c>
      <c r="G6370" s="99">
        <v>0</v>
      </c>
    </row>
    <row r="6371" spans="1:7" x14ac:dyDescent="0.2">
      <c r="A6371" s="100">
        <v>41372</v>
      </c>
      <c r="B6371" s="99">
        <v>2742.860107</v>
      </c>
      <c r="C6371" s="99">
        <v>2761.0500489999999</v>
      </c>
      <c r="D6371" s="99">
        <v>2734.6499020000001</v>
      </c>
      <c r="E6371" s="99">
        <v>2761.0500489999999</v>
      </c>
      <c r="F6371" s="99">
        <v>2761.0500489999999</v>
      </c>
      <c r="G6371" s="99">
        <v>0</v>
      </c>
    </row>
    <row r="6372" spans="1:7" x14ac:dyDescent="0.2">
      <c r="A6372" s="100">
        <v>41373</v>
      </c>
      <c r="B6372" s="99">
        <v>2761.0500489999999</v>
      </c>
      <c r="C6372" s="99">
        <v>2780.110107</v>
      </c>
      <c r="D6372" s="99">
        <v>2757.320068</v>
      </c>
      <c r="E6372" s="99">
        <v>2770.8400879999999</v>
      </c>
      <c r="F6372" s="99">
        <v>2770.8400879999999</v>
      </c>
      <c r="G6372" s="99">
        <v>0</v>
      </c>
    </row>
    <row r="6373" spans="1:7" x14ac:dyDescent="0.2">
      <c r="A6373" s="100">
        <v>41374</v>
      </c>
      <c r="B6373" s="99">
        <v>2770.8500979999999</v>
      </c>
      <c r="C6373" s="99">
        <v>2806.830078</v>
      </c>
      <c r="D6373" s="99">
        <v>2770.8500979999999</v>
      </c>
      <c r="E6373" s="99">
        <v>2804.8100589999999</v>
      </c>
      <c r="F6373" s="99">
        <v>2804.8100589999999</v>
      </c>
      <c r="G6373" s="99">
        <v>0</v>
      </c>
    </row>
    <row r="6374" spans="1:7" x14ac:dyDescent="0.2">
      <c r="A6374" s="100">
        <v>41375</v>
      </c>
      <c r="B6374" s="99">
        <v>2804.8000489999999</v>
      </c>
      <c r="C6374" s="99">
        <v>2821.5</v>
      </c>
      <c r="D6374" s="99">
        <v>2802.139893</v>
      </c>
      <c r="E6374" s="99">
        <v>2815.0200199999999</v>
      </c>
      <c r="F6374" s="99">
        <v>2815.0200199999999</v>
      </c>
      <c r="G6374" s="99">
        <v>0</v>
      </c>
    </row>
    <row r="6375" spans="1:7" x14ac:dyDescent="0.2">
      <c r="A6375" s="100">
        <v>41376</v>
      </c>
      <c r="B6375" s="99">
        <v>2815.0200199999999</v>
      </c>
      <c r="C6375" s="99">
        <v>2815.0200199999999</v>
      </c>
      <c r="D6375" s="99">
        <v>2791.5</v>
      </c>
      <c r="E6375" s="99">
        <v>2807.1000979999999</v>
      </c>
      <c r="F6375" s="99">
        <v>2807.1000979999999</v>
      </c>
      <c r="G6375" s="99">
        <v>0</v>
      </c>
    </row>
    <row r="6376" spans="1:7" x14ac:dyDescent="0.2">
      <c r="A6376" s="100">
        <v>41379</v>
      </c>
      <c r="B6376" s="99">
        <v>2807.0900879999999</v>
      </c>
      <c r="C6376" s="99">
        <v>2807.0900879999999</v>
      </c>
      <c r="D6376" s="99">
        <v>2742.4799800000001</v>
      </c>
      <c r="E6376" s="99">
        <v>2742.6298830000001</v>
      </c>
      <c r="F6376" s="99">
        <v>2742.6298830000001</v>
      </c>
      <c r="G6376" s="99">
        <v>0</v>
      </c>
    </row>
    <row r="6377" spans="1:7" x14ac:dyDescent="0.2">
      <c r="A6377" s="100">
        <v>41380</v>
      </c>
      <c r="B6377" s="99">
        <v>2742.6201169999999</v>
      </c>
      <c r="C6377" s="99">
        <v>2783.1499020000001</v>
      </c>
      <c r="D6377" s="99">
        <v>2742.6201169999999</v>
      </c>
      <c r="E6377" s="99">
        <v>2781.860107</v>
      </c>
      <c r="F6377" s="99">
        <v>2781.860107</v>
      </c>
      <c r="G6377" s="99">
        <v>0</v>
      </c>
    </row>
    <row r="6378" spans="1:7" x14ac:dyDescent="0.2">
      <c r="A6378" s="100">
        <v>41381</v>
      </c>
      <c r="B6378" s="99">
        <v>2781.860107</v>
      </c>
      <c r="C6378" s="99">
        <v>2781.860107</v>
      </c>
      <c r="D6378" s="99">
        <v>2727.4799800000001</v>
      </c>
      <c r="E6378" s="99">
        <v>2742.01001</v>
      </c>
      <c r="F6378" s="99">
        <v>2742.01001</v>
      </c>
      <c r="G6378" s="99">
        <v>0</v>
      </c>
    </row>
    <row r="6379" spans="1:7" x14ac:dyDescent="0.2">
      <c r="A6379" s="100">
        <v>41382</v>
      </c>
      <c r="B6379" s="99">
        <v>2742</v>
      </c>
      <c r="C6379" s="99">
        <v>2745.9799800000001</v>
      </c>
      <c r="D6379" s="99">
        <v>2714.2299800000001</v>
      </c>
      <c r="E6379" s="99">
        <v>2723.719971</v>
      </c>
      <c r="F6379" s="99">
        <v>2723.719971</v>
      </c>
      <c r="G6379" s="99">
        <v>0</v>
      </c>
    </row>
    <row r="6380" spans="1:7" x14ac:dyDescent="0.2">
      <c r="A6380" s="100">
        <v>41383</v>
      </c>
      <c r="B6380" s="99">
        <v>2723.719971</v>
      </c>
      <c r="C6380" s="99">
        <v>2748.9499510000001</v>
      </c>
      <c r="D6380" s="99">
        <v>2720.639893</v>
      </c>
      <c r="E6380" s="99">
        <v>2747.9399410000001</v>
      </c>
      <c r="F6380" s="99">
        <v>2747.9399410000001</v>
      </c>
      <c r="G6380" s="99">
        <v>0</v>
      </c>
    </row>
    <row r="6381" spans="1:7" x14ac:dyDescent="0.2">
      <c r="A6381" s="100">
        <v>41386</v>
      </c>
      <c r="B6381" s="99">
        <v>2747.929932</v>
      </c>
      <c r="C6381" s="99">
        <v>2766.1298830000001</v>
      </c>
      <c r="D6381" s="99">
        <v>2735.459961</v>
      </c>
      <c r="E6381" s="99">
        <v>2760.8000489999999</v>
      </c>
      <c r="F6381" s="99">
        <v>2760.8000489999999</v>
      </c>
      <c r="G6381" s="99">
        <v>0</v>
      </c>
    </row>
    <row r="6382" spans="1:7" x14ac:dyDescent="0.2">
      <c r="A6382" s="100">
        <v>41387</v>
      </c>
      <c r="B6382" s="99">
        <v>2760.8000489999999</v>
      </c>
      <c r="C6382" s="99">
        <v>2790.929932</v>
      </c>
      <c r="D6382" s="99">
        <v>2760.8000489999999</v>
      </c>
      <c r="E6382" s="99">
        <v>2789.5600589999999</v>
      </c>
      <c r="F6382" s="99">
        <v>2789.5600589999999</v>
      </c>
      <c r="G6382" s="99">
        <v>0</v>
      </c>
    </row>
    <row r="6383" spans="1:7" x14ac:dyDescent="0.2">
      <c r="A6383" s="100">
        <v>41388</v>
      </c>
      <c r="B6383" s="99">
        <v>2789.5600589999999</v>
      </c>
      <c r="C6383" s="99">
        <v>2797</v>
      </c>
      <c r="D6383" s="99">
        <v>2784.3000489999999</v>
      </c>
      <c r="E6383" s="99">
        <v>2789.929932</v>
      </c>
      <c r="F6383" s="99">
        <v>2789.929932</v>
      </c>
      <c r="G6383" s="99">
        <v>0</v>
      </c>
    </row>
    <row r="6384" spans="1:7" x14ac:dyDescent="0.2">
      <c r="A6384" s="100">
        <v>41389</v>
      </c>
      <c r="B6384" s="99">
        <v>2789.929932</v>
      </c>
      <c r="C6384" s="99">
        <v>2814.3000489999999</v>
      </c>
      <c r="D6384" s="99">
        <v>2789.929932</v>
      </c>
      <c r="E6384" s="99">
        <v>2801.280029</v>
      </c>
      <c r="F6384" s="99">
        <v>2801.280029</v>
      </c>
      <c r="G6384" s="99">
        <v>0</v>
      </c>
    </row>
    <row r="6385" spans="1:7" x14ac:dyDescent="0.2">
      <c r="A6385" s="100">
        <v>41390</v>
      </c>
      <c r="B6385" s="99">
        <v>2801.280029</v>
      </c>
      <c r="C6385" s="99">
        <v>2802.3798830000001</v>
      </c>
      <c r="D6385" s="99">
        <v>2787.8701169999999</v>
      </c>
      <c r="E6385" s="99">
        <v>2796.23999</v>
      </c>
      <c r="F6385" s="99">
        <v>2796.23999</v>
      </c>
      <c r="G6385" s="99">
        <v>0</v>
      </c>
    </row>
    <row r="6386" spans="1:7" x14ac:dyDescent="0.2">
      <c r="A6386" s="100">
        <v>41393</v>
      </c>
      <c r="B6386" s="99">
        <v>2796.25</v>
      </c>
      <c r="C6386" s="99">
        <v>2821.709961</v>
      </c>
      <c r="D6386" s="99">
        <v>2796.25</v>
      </c>
      <c r="E6386" s="99">
        <v>2816.389893</v>
      </c>
      <c r="F6386" s="99">
        <v>2816.389893</v>
      </c>
      <c r="G6386" s="99">
        <v>0</v>
      </c>
    </row>
    <row r="6387" spans="1:7" x14ac:dyDescent="0.2">
      <c r="A6387" s="100">
        <v>41394</v>
      </c>
      <c r="B6387" s="99">
        <v>2816.3999020000001</v>
      </c>
      <c r="C6387" s="99">
        <v>2823.419922</v>
      </c>
      <c r="D6387" s="99">
        <v>2803.969971</v>
      </c>
      <c r="E6387" s="99">
        <v>2823.419922</v>
      </c>
      <c r="F6387" s="99">
        <v>2823.419922</v>
      </c>
      <c r="G6387" s="99">
        <v>0</v>
      </c>
    </row>
    <row r="6388" spans="1:7" x14ac:dyDescent="0.2">
      <c r="A6388" s="100">
        <v>41395</v>
      </c>
      <c r="B6388" s="99">
        <v>2823.429932</v>
      </c>
      <c r="C6388" s="99">
        <v>2823.429932</v>
      </c>
      <c r="D6388" s="99">
        <v>2794.639893</v>
      </c>
      <c r="E6388" s="99">
        <v>2797.280029</v>
      </c>
      <c r="F6388" s="99">
        <v>2797.280029</v>
      </c>
      <c r="G6388" s="99">
        <v>0</v>
      </c>
    </row>
    <row r="6389" spans="1:7" x14ac:dyDescent="0.2">
      <c r="A6389" s="100">
        <v>41396</v>
      </c>
      <c r="B6389" s="99">
        <v>2797.2700199999999</v>
      </c>
      <c r="C6389" s="99">
        <v>2825.3701169999999</v>
      </c>
      <c r="D6389" s="99">
        <v>2797.2700199999999</v>
      </c>
      <c r="E6389" s="99">
        <v>2823.820068</v>
      </c>
      <c r="F6389" s="99">
        <v>2823.820068</v>
      </c>
      <c r="G6389" s="99">
        <v>0</v>
      </c>
    </row>
    <row r="6390" spans="1:7" x14ac:dyDescent="0.2">
      <c r="A6390" s="100">
        <v>41397</v>
      </c>
      <c r="B6390" s="99">
        <v>2823.820068</v>
      </c>
      <c r="C6390" s="99">
        <v>2860.709961</v>
      </c>
      <c r="D6390" s="99">
        <v>2823.820068</v>
      </c>
      <c r="E6390" s="99">
        <v>2853.8798830000001</v>
      </c>
      <c r="F6390" s="99">
        <v>2853.8798830000001</v>
      </c>
      <c r="G6390" s="99">
        <v>0</v>
      </c>
    </row>
    <row r="6391" spans="1:7" x14ac:dyDescent="0.2">
      <c r="A6391" s="100">
        <v>41400</v>
      </c>
      <c r="B6391" s="99">
        <v>2853.889893</v>
      </c>
      <c r="C6391" s="99">
        <v>2863.3500979999999</v>
      </c>
      <c r="D6391" s="99">
        <v>2853.5200199999999</v>
      </c>
      <c r="E6391" s="99">
        <v>2859.3400879999999</v>
      </c>
      <c r="F6391" s="99">
        <v>2859.3400879999999</v>
      </c>
      <c r="G6391" s="99">
        <v>0</v>
      </c>
    </row>
    <row r="6392" spans="1:7" x14ac:dyDescent="0.2">
      <c r="A6392" s="100">
        <v>41401</v>
      </c>
      <c r="B6392" s="99">
        <v>2859.3400879999999</v>
      </c>
      <c r="C6392" s="99">
        <v>2874.459961</v>
      </c>
      <c r="D6392" s="99">
        <v>2857.889893</v>
      </c>
      <c r="E6392" s="99">
        <v>2874.459961</v>
      </c>
      <c r="F6392" s="99">
        <v>2874.459961</v>
      </c>
      <c r="G6392" s="99">
        <v>0</v>
      </c>
    </row>
    <row r="6393" spans="1:7" x14ac:dyDescent="0.2">
      <c r="A6393" s="100">
        <v>41402</v>
      </c>
      <c r="B6393" s="99">
        <v>2874.4499510000001</v>
      </c>
      <c r="C6393" s="99">
        <v>2887.610107</v>
      </c>
      <c r="D6393" s="99">
        <v>2868.8000489999999</v>
      </c>
      <c r="E6393" s="99">
        <v>2887.610107</v>
      </c>
      <c r="F6393" s="99">
        <v>2887.610107</v>
      </c>
      <c r="G6393" s="99">
        <v>0</v>
      </c>
    </row>
    <row r="6394" spans="1:7" x14ac:dyDescent="0.2">
      <c r="A6394" s="100">
        <v>41403</v>
      </c>
      <c r="B6394" s="99">
        <v>2887.610107</v>
      </c>
      <c r="C6394" s="99">
        <v>2891.709961</v>
      </c>
      <c r="D6394" s="99">
        <v>2870.6298830000001</v>
      </c>
      <c r="E6394" s="99">
        <v>2878.3000489999999</v>
      </c>
      <c r="F6394" s="99">
        <v>2878.3000489999999</v>
      </c>
      <c r="G6394" s="99">
        <v>0</v>
      </c>
    </row>
    <row r="6395" spans="1:7" x14ac:dyDescent="0.2">
      <c r="A6395" s="100">
        <v>41404</v>
      </c>
      <c r="B6395" s="99">
        <v>2878.3000489999999</v>
      </c>
      <c r="C6395" s="99">
        <v>2890.7700199999999</v>
      </c>
      <c r="D6395" s="99">
        <v>2873.0600589999999</v>
      </c>
      <c r="E6395" s="99">
        <v>2890.7700199999999</v>
      </c>
      <c r="F6395" s="99">
        <v>2890.7700199999999</v>
      </c>
      <c r="G6395" s="99">
        <v>0</v>
      </c>
    </row>
    <row r="6396" spans="1:7" x14ac:dyDescent="0.2">
      <c r="A6396" s="100">
        <v>41407</v>
      </c>
      <c r="B6396" s="99">
        <v>2887.9399410000001</v>
      </c>
      <c r="C6396" s="99">
        <v>2894.8000489999999</v>
      </c>
      <c r="D6396" s="99">
        <v>2878.51001</v>
      </c>
      <c r="E6396" s="99">
        <v>2891.169922</v>
      </c>
      <c r="F6396" s="99">
        <v>2891.169922</v>
      </c>
      <c r="G6396" s="99">
        <v>0</v>
      </c>
    </row>
    <row r="6397" spans="1:7" x14ac:dyDescent="0.2">
      <c r="A6397" s="100">
        <v>41408</v>
      </c>
      <c r="B6397" s="99">
        <v>2891.139893</v>
      </c>
      <c r="C6397" s="99">
        <v>2921.8500979999999</v>
      </c>
      <c r="D6397" s="99">
        <v>2891.139893</v>
      </c>
      <c r="E6397" s="99">
        <v>2921.1201169999999</v>
      </c>
      <c r="F6397" s="99">
        <v>2921.1201169999999</v>
      </c>
      <c r="G6397" s="99">
        <v>0</v>
      </c>
    </row>
    <row r="6398" spans="1:7" x14ac:dyDescent="0.2">
      <c r="A6398" s="100">
        <v>41409</v>
      </c>
      <c r="B6398" s="99">
        <v>2918.9799800000001</v>
      </c>
      <c r="C6398" s="99">
        <v>2940.8100589999999</v>
      </c>
      <c r="D6398" s="99">
        <v>2914.6999510000001</v>
      </c>
      <c r="E6398" s="99">
        <v>2936.9799800000001</v>
      </c>
      <c r="F6398" s="99">
        <v>2936.9799800000001</v>
      </c>
      <c r="G6398" s="99">
        <v>0</v>
      </c>
    </row>
    <row r="6399" spans="1:7" x14ac:dyDescent="0.2">
      <c r="A6399" s="100">
        <v>41410</v>
      </c>
      <c r="B6399" s="99">
        <v>2935.719971</v>
      </c>
      <c r="C6399" s="99">
        <v>2940</v>
      </c>
      <c r="D6399" s="99">
        <v>2919.0900879999999</v>
      </c>
      <c r="E6399" s="99">
        <v>2922.3999020000001</v>
      </c>
      <c r="F6399" s="99">
        <v>2922.3999020000001</v>
      </c>
      <c r="G6399" s="99">
        <v>0</v>
      </c>
    </row>
    <row r="6400" spans="1:7" x14ac:dyDescent="0.2">
      <c r="A6400" s="100">
        <v>41411</v>
      </c>
      <c r="B6400" s="99">
        <v>2925.8999020000001</v>
      </c>
      <c r="C6400" s="99">
        <v>2952.5600589999999</v>
      </c>
      <c r="D6400" s="99">
        <v>2925.8999020000001</v>
      </c>
      <c r="E6400" s="99">
        <v>2952.5600589999999</v>
      </c>
      <c r="F6400" s="99">
        <v>2952.5600589999999</v>
      </c>
      <c r="G6400" s="99">
        <v>0</v>
      </c>
    </row>
    <row r="6401" spans="1:7" x14ac:dyDescent="0.2">
      <c r="A6401" s="100">
        <v>41414</v>
      </c>
      <c r="B6401" s="99">
        <v>2949.4399410000001</v>
      </c>
      <c r="C6401" s="99">
        <v>2962.0500489999999</v>
      </c>
      <c r="D6401" s="99">
        <v>2945.6298830000001</v>
      </c>
      <c r="E6401" s="99">
        <v>2950.530029</v>
      </c>
      <c r="F6401" s="99">
        <v>2950.530029</v>
      </c>
      <c r="G6401" s="99">
        <v>0</v>
      </c>
    </row>
    <row r="6402" spans="1:7" x14ac:dyDescent="0.2">
      <c r="A6402" s="100">
        <v>41415</v>
      </c>
      <c r="B6402" s="99">
        <v>2950.3701169999999</v>
      </c>
      <c r="C6402" s="99">
        <v>2965.330078</v>
      </c>
      <c r="D6402" s="99">
        <v>2944.4399410000001</v>
      </c>
      <c r="E6402" s="99">
        <v>2955.6899410000001</v>
      </c>
      <c r="F6402" s="99">
        <v>2955.6899410000001</v>
      </c>
      <c r="G6402" s="99">
        <v>0</v>
      </c>
    </row>
    <row r="6403" spans="1:7" x14ac:dyDescent="0.2">
      <c r="A6403" s="100">
        <v>41416</v>
      </c>
      <c r="B6403" s="99">
        <v>2956.1000979999999</v>
      </c>
      <c r="C6403" s="99">
        <v>2987.6000979999999</v>
      </c>
      <c r="D6403" s="99">
        <v>2919.73999</v>
      </c>
      <c r="E6403" s="99">
        <v>2931.580078</v>
      </c>
      <c r="F6403" s="99">
        <v>2931.580078</v>
      </c>
      <c r="G6403" s="99">
        <v>0</v>
      </c>
    </row>
    <row r="6404" spans="1:7" x14ac:dyDescent="0.2">
      <c r="A6404" s="100">
        <v>41417</v>
      </c>
      <c r="B6404" s="99">
        <v>2924.969971</v>
      </c>
      <c r="C6404" s="99">
        <v>2931.8500979999999</v>
      </c>
      <c r="D6404" s="99">
        <v>2896.669922</v>
      </c>
      <c r="E6404" s="99">
        <v>2923.429932</v>
      </c>
      <c r="F6404" s="99">
        <v>2923.429932</v>
      </c>
      <c r="G6404" s="99">
        <v>0</v>
      </c>
    </row>
    <row r="6405" spans="1:7" x14ac:dyDescent="0.2">
      <c r="A6405" s="100">
        <v>41418</v>
      </c>
      <c r="B6405" s="99">
        <v>2916.6201169999999</v>
      </c>
      <c r="C6405" s="99">
        <v>2922.1298830000001</v>
      </c>
      <c r="D6405" s="99">
        <v>2899.570068</v>
      </c>
      <c r="E6405" s="99">
        <v>2921.8798830000001</v>
      </c>
      <c r="F6405" s="99">
        <v>2921.8798830000001</v>
      </c>
      <c r="G6405" s="99">
        <v>0</v>
      </c>
    </row>
    <row r="6406" spans="1:7" x14ac:dyDescent="0.2">
      <c r="A6406" s="100">
        <v>41422</v>
      </c>
      <c r="B6406" s="99">
        <v>2927.23999</v>
      </c>
      <c r="C6406" s="99">
        <v>2965.419922</v>
      </c>
      <c r="D6406" s="99">
        <v>2927.23999</v>
      </c>
      <c r="E6406" s="99">
        <v>2940.4499510000001</v>
      </c>
      <c r="F6406" s="99">
        <v>2940.4499510000001</v>
      </c>
      <c r="G6406" s="99">
        <v>0</v>
      </c>
    </row>
    <row r="6407" spans="1:7" x14ac:dyDescent="0.2">
      <c r="A6407" s="100">
        <v>41423</v>
      </c>
      <c r="B6407" s="99">
        <v>2934.2700199999999</v>
      </c>
      <c r="C6407" s="99">
        <v>2934.2700199999999</v>
      </c>
      <c r="D6407" s="99">
        <v>2905.48999</v>
      </c>
      <c r="E6407" s="99">
        <v>2920.179932</v>
      </c>
      <c r="F6407" s="99">
        <v>2920.179932</v>
      </c>
      <c r="G6407" s="99">
        <v>0</v>
      </c>
    </row>
    <row r="6408" spans="1:7" x14ac:dyDescent="0.2">
      <c r="A6408" s="100">
        <v>41424</v>
      </c>
      <c r="B6408" s="99">
        <v>2921.5600589999999</v>
      </c>
      <c r="C6408" s="99">
        <v>2944.169922</v>
      </c>
      <c r="D6408" s="99">
        <v>2920.639893</v>
      </c>
      <c r="E6408" s="99">
        <v>2931.389893</v>
      </c>
      <c r="F6408" s="99">
        <v>2931.389893</v>
      </c>
      <c r="G6408" s="99">
        <v>0</v>
      </c>
    </row>
    <row r="6409" spans="1:7" x14ac:dyDescent="0.2">
      <c r="A6409" s="100">
        <v>41425</v>
      </c>
      <c r="B6409" s="99">
        <v>2927.3500979999999</v>
      </c>
      <c r="C6409" s="99">
        <v>2939.4399410000001</v>
      </c>
      <c r="D6409" s="99">
        <v>2889.4499510000001</v>
      </c>
      <c r="E6409" s="99">
        <v>2889.459961</v>
      </c>
      <c r="F6409" s="99">
        <v>2889.459961</v>
      </c>
      <c r="G6409" s="99">
        <v>0</v>
      </c>
    </row>
    <row r="6410" spans="1:7" x14ac:dyDescent="0.2">
      <c r="A6410" s="100">
        <v>41428</v>
      </c>
      <c r="B6410" s="99">
        <v>2891.179932</v>
      </c>
      <c r="C6410" s="99">
        <v>2906.9099120000001</v>
      </c>
      <c r="D6410" s="99">
        <v>2875.25</v>
      </c>
      <c r="E6410" s="99">
        <v>2906.9099120000001</v>
      </c>
      <c r="F6410" s="99">
        <v>2906.9099120000001</v>
      </c>
      <c r="G6410" s="99">
        <v>0</v>
      </c>
    </row>
    <row r="6411" spans="1:7" x14ac:dyDescent="0.2">
      <c r="A6411" s="100">
        <v>41429</v>
      </c>
      <c r="B6411" s="99">
        <v>2907.459961</v>
      </c>
      <c r="C6411" s="99">
        <v>2917.5600589999999</v>
      </c>
      <c r="D6411" s="99">
        <v>2877.1899410000001</v>
      </c>
      <c r="E6411" s="99">
        <v>2891.0200199999999</v>
      </c>
      <c r="F6411" s="99">
        <v>2891.0200199999999</v>
      </c>
      <c r="G6411" s="99">
        <v>0</v>
      </c>
    </row>
    <row r="6412" spans="1:7" x14ac:dyDescent="0.2">
      <c r="A6412" s="100">
        <v>41430</v>
      </c>
      <c r="B6412" s="99">
        <v>2886.8798830000001</v>
      </c>
      <c r="C6412" s="99">
        <v>2887.2299800000001</v>
      </c>
      <c r="D6412" s="99">
        <v>2847.9799800000001</v>
      </c>
      <c r="E6412" s="99">
        <v>2851.889893</v>
      </c>
      <c r="F6412" s="99">
        <v>2851.889893</v>
      </c>
      <c r="G6412" s="99">
        <v>0</v>
      </c>
    </row>
    <row r="6413" spans="1:7" x14ac:dyDescent="0.2">
      <c r="A6413" s="100">
        <v>41431</v>
      </c>
      <c r="B6413" s="99">
        <v>2852.580078</v>
      </c>
      <c r="C6413" s="99">
        <v>2876.5</v>
      </c>
      <c r="D6413" s="99">
        <v>2833.48999</v>
      </c>
      <c r="E6413" s="99">
        <v>2876.5</v>
      </c>
      <c r="F6413" s="99">
        <v>2876.5</v>
      </c>
      <c r="G6413" s="99">
        <v>0</v>
      </c>
    </row>
    <row r="6414" spans="1:7" x14ac:dyDescent="0.2">
      <c r="A6414" s="100">
        <v>41432</v>
      </c>
      <c r="B6414" s="99">
        <v>2881.3100589999999</v>
      </c>
      <c r="C6414" s="99">
        <v>2915.219971</v>
      </c>
      <c r="D6414" s="99">
        <v>2881.3100589999999</v>
      </c>
      <c r="E6414" s="99">
        <v>2913.459961</v>
      </c>
      <c r="F6414" s="99">
        <v>2913.459961</v>
      </c>
      <c r="G6414" s="99">
        <v>0</v>
      </c>
    </row>
    <row r="6415" spans="1:7" x14ac:dyDescent="0.2">
      <c r="A6415" s="100">
        <v>41435</v>
      </c>
      <c r="B6415" s="99">
        <v>2915.75</v>
      </c>
      <c r="C6415" s="99">
        <v>2922.5200199999999</v>
      </c>
      <c r="D6415" s="99">
        <v>2906.26001</v>
      </c>
      <c r="E6415" s="99">
        <v>2912.6298830000001</v>
      </c>
      <c r="F6415" s="99">
        <v>2912.6298830000001</v>
      </c>
      <c r="G6415" s="99">
        <v>0</v>
      </c>
    </row>
    <row r="6416" spans="1:7" x14ac:dyDescent="0.2">
      <c r="A6416" s="100">
        <v>41436</v>
      </c>
      <c r="B6416" s="99">
        <v>2905.2299800000001</v>
      </c>
      <c r="C6416" s="99">
        <v>2907.5</v>
      </c>
      <c r="D6416" s="99">
        <v>2877.679932</v>
      </c>
      <c r="E6416" s="99">
        <v>2883.070068</v>
      </c>
      <c r="F6416" s="99">
        <v>2883.070068</v>
      </c>
      <c r="G6416" s="99">
        <v>0</v>
      </c>
    </row>
    <row r="6417" spans="1:7" x14ac:dyDescent="0.2">
      <c r="A6417" s="100">
        <v>41437</v>
      </c>
      <c r="B6417" s="99">
        <v>2889.820068</v>
      </c>
      <c r="C6417" s="99">
        <v>2903.530029</v>
      </c>
      <c r="D6417" s="99">
        <v>2856.1000979999999</v>
      </c>
      <c r="E6417" s="99">
        <v>2859.6201169999999</v>
      </c>
      <c r="F6417" s="99">
        <v>2859.6201169999999</v>
      </c>
      <c r="G6417" s="99">
        <v>0</v>
      </c>
    </row>
    <row r="6418" spans="1:7" x14ac:dyDescent="0.2">
      <c r="A6418" s="100">
        <v>41438</v>
      </c>
      <c r="B6418" s="99">
        <v>2858.9499510000001</v>
      </c>
      <c r="C6418" s="99">
        <v>2906.98999</v>
      </c>
      <c r="D6418" s="99">
        <v>2851.860107</v>
      </c>
      <c r="E6418" s="99">
        <v>2902.320068</v>
      </c>
      <c r="F6418" s="99">
        <v>2902.320068</v>
      </c>
      <c r="G6418" s="99">
        <v>0</v>
      </c>
    </row>
    <row r="6419" spans="1:7" x14ac:dyDescent="0.2">
      <c r="A6419" s="100">
        <v>41439</v>
      </c>
      <c r="B6419" s="99">
        <v>2900.820068</v>
      </c>
      <c r="C6419" s="99">
        <v>2910.1298830000001</v>
      </c>
      <c r="D6419" s="99">
        <v>2880.320068</v>
      </c>
      <c r="E6419" s="99">
        <v>2885.23999</v>
      </c>
      <c r="F6419" s="99">
        <v>2885.23999</v>
      </c>
      <c r="G6419" s="99">
        <v>0</v>
      </c>
    </row>
    <row r="6420" spans="1:7" x14ac:dyDescent="0.2">
      <c r="A6420" s="100">
        <v>41442</v>
      </c>
      <c r="B6420" s="99">
        <v>2892.1899410000001</v>
      </c>
      <c r="C6420" s="99">
        <v>2920.3000489999999</v>
      </c>
      <c r="D6420" s="99">
        <v>2891.6499020000001</v>
      </c>
      <c r="E6420" s="99">
        <v>2907.1201169999999</v>
      </c>
      <c r="F6420" s="99">
        <v>2907.1201169999999</v>
      </c>
      <c r="G6420" s="99">
        <v>0</v>
      </c>
    </row>
    <row r="6421" spans="1:7" x14ac:dyDescent="0.2">
      <c r="A6421" s="100">
        <v>41443</v>
      </c>
      <c r="B6421" s="99">
        <v>2908.4099120000001</v>
      </c>
      <c r="C6421" s="99">
        <v>2933.98999</v>
      </c>
      <c r="D6421" s="99">
        <v>2908.4099120000001</v>
      </c>
      <c r="E6421" s="99">
        <v>2929.8100589999999</v>
      </c>
      <c r="F6421" s="99">
        <v>2929.8100589999999</v>
      </c>
      <c r="G6421" s="99">
        <v>0</v>
      </c>
    </row>
    <row r="6422" spans="1:7" x14ac:dyDescent="0.2">
      <c r="A6422" s="100">
        <v>41444</v>
      </c>
      <c r="B6422" s="99">
        <v>2929.8500979999999</v>
      </c>
      <c r="C6422" s="99">
        <v>2930.9499510000001</v>
      </c>
      <c r="D6422" s="99">
        <v>2889.1999510000001</v>
      </c>
      <c r="E6422" s="99">
        <v>2889.25</v>
      </c>
      <c r="F6422" s="99">
        <v>2889.25</v>
      </c>
      <c r="G6422" s="99">
        <v>0</v>
      </c>
    </row>
    <row r="6423" spans="1:7" x14ac:dyDescent="0.2">
      <c r="A6423" s="100">
        <v>41445</v>
      </c>
      <c r="B6423" s="99">
        <v>2881.610107</v>
      </c>
      <c r="C6423" s="99">
        <v>2881.610107</v>
      </c>
      <c r="D6423" s="99">
        <v>2810.4399410000001</v>
      </c>
      <c r="E6423" s="99">
        <v>2817.4399410000001</v>
      </c>
      <c r="F6423" s="99">
        <v>2817.4399410000001</v>
      </c>
      <c r="G6423" s="99">
        <v>0</v>
      </c>
    </row>
    <row r="6424" spans="1:7" x14ac:dyDescent="0.2">
      <c r="A6424" s="100">
        <v>41446</v>
      </c>
      <c r="B6424" s="99">
        <v>2818.1999510000001</v>
      </c>
      <c r="C6424" s="99">
        <v>2836.929932</v>
      </c>
      <c r="D6424" s="99">
        <v>2799.290039</v>
      </c>
      <c r="E6424" s="99">
        <v>2824.969971</v>
      </c>
      <c r="F6424" s="99">
        <v>2824.969971</v>
      </c>
      <c r="G6424" s="99">
        <v>0</v>
      </c>
    </row>
    <row r="6425" spans="1:7" x14ac:dyDescent="0.2">
      <c r="A6425" s="100">
        <v>41449</v>
      </c>
      <c r="B6425" s="99">
        <v>2818.4799800000001</v>
      </c>
      <c r="C6425" s="99">
        <v>2818.4799800000001</v>
      </c>
      <c r="D6425" s="99">
        <v>2768.1599120000001</v>
      </c>
      <c r="E6425" s="99">
        <v>2790.6599120000001</v>
      </c>
      <c r="F6425" s="99">
        <v>2790.6599120000001</v>
      </c>
      <c r="G6425" s="99">
        <v>0</v>
      </c>
    </row>
    <row r="6426" spans="1:7" x14ac:dyDescent="0.2">
      <c r="A6426" s="100">
        <v>41450</v>
      </c>
      <c r="B6426" s="99">
        <v>2798.5200199999999</v>
      </c>
      <c r="C6426" s="99">
        <v>2827.330078</v>
      </c>
      <c r="D6426" s="99">
        <v>2797.860107</v>
      </c>
      <c r="E6426" s="99">
        <v>2817.4399410000001</v>
      </c>
      <c r="F6426" s="99">
        <v>2817.4399410000001</v>
      </c>
      <c r="G6426" s="99">
        <v>0</v>
      </c>
    </row>
    <row r="6427" spans="1:7" x14ac:dyDescent="0.2">
      <c r="A6427" s="100">
        <v>41451</v>
      </c>
      <c r="B6427" s="99">
        <v>2824.969971</v>
      </c>
      <c r="C6427" s="99">
        <v>2850.75</v>
      </c>
      <c r="D6427" s="99">
        <v>2824.969971</v>
      </c>
      <c r="E6427" s="99">
        <v>2845.040039</v>
      </c>
      <c r="F6427" s="99">
        <v>2845.040039</v>
      </c>
      <c r="G6427" s="99">
        <v>0</v>
      </c>
    </row>
    <row r="6428" spans="1:7" x14ac:dyDescent="0.2">
      <c r="A6428" s="100">
        <v>41452</v>
      </c>
      <c r="B6428" s="99">
        <v>2850.6899410000001</v>
      </c>
      <c r="C6428" s="99">
        <v>2874.7299800000001</v>
      </c>
      <c r="D6428" s="99">
        <v>2850.6899410000001</v>
      </c>
      <c r="E6428" s="99">
        <v>2862.919922</v>
      </c>
      <c r="F6428" s="99">
        <v>2862.919922</v>
      </c>
      <c r="G6428" s="99">
        <v>0</v>
      </c>
    </row>
    <row r="6429" spans="1:7" x14ac:dyDescent="0.2">
      <c r="A6429" s="100">
        <v>41453</v>
      </c>
      <c r="B6429" s="99">
        <v>2859.2299800000001</v>
      </c>
      <c r="C6429" s="99">
        <v>2867.7700199999999</v>
      </c>
      <c r="D6429" s="99">
        <v>2841.3798830000001</v>
      </c>
      <c r="E6429" s="99">
        <v>2850.6599120000001</v>
      </c>
      <c r="F6429" s="99">
        <v>2850.6599120000001</v>
      </c>
      <c r="G6429" s="99">
        <v>0</v>
      </c>
    </row>
    <row r="6430" spans="1:7" x14ac:dyDescent="0.2">
      <c r="A6430" s="100">
        <v>41456</v>
      </c>
      <c r="B6430" s="99">
        <v>2856.8798830000001</v>
      </c>
      <c r="C6430" s="99">
        <v>2886.6599120000001</v>
      </c>
      <c r="D6430" s="99">
        <v>2856.8798830000001</v>
      </c>
      <c r="E6430" s="99">
        <v>2866.4099120000001</v>
      </c>
      <c r="F6430" s="99">
        <v>2866.4099120000001</v>
      </c>
      <c r="G6430" s="99">
        <v>0</v>
      </c>
    </row>
    <row r="6431" spans="1:7" x14ac:dyDescent="0.2">
      <c r="A6431" s="100">
        <v>41457</v>
      </c>
      <c r="B6431" s="99">
        <v>2865.8400879999999</v>
      </c>
      <c r="C6431" s="99">
        <v>2883.5</v>
      </c>
      <c r="D6431" s="99">
        <v>2852.5</v>
      </c>
      <c r="E6431" s="99">
        <v>2865.4799800000001</v>
      </c>
      <c r="F6431" s="99">
        <v>2865.4799800000001</v>
      </c>
      <c r="G6431" s="99">
        <v>0</v>
      </c>
    </row>
    <row r="6432" spans="1:7" x14ac:dyDescent="0.2">
      <c r="A6432" s="100">
        <v>41458</v>
      </c>
      <c r="B6432" s="99">
        <v>2860.8701169999999</v>
      </c>
      <c r="C6432" s="99">
        <v>2874.169922</v>
      </c>
      <c r="D6432" s="99">
        <v>2848.610107</v>
      </c>
      <c r="E6432" s="99">
        <v>2867.8500979999999</v>
      </c>
      <c r="F6432" s="99">
        <v>2867.8500979999999</v>
      </c>
      <c r="G6432" s="99">
        <v>0</v>
      </c>
    </row>
    <row r="6433" spans="1:7" x14ac:dyDescent="0.2">
      <c r="A6433" s="100">
        <v>41460</v>
      </c>
      <c r="B6433" s="99">
        <v>2873.6201169999999</v>
      </c>
      <c r="C6433" s="99">
        <v>2897.1599120000001</v>
      </c>
      <c r="D6433" s="99">
        <v>2866.7299800000001</v>
      </c>
      <c r="E6433" s="99">
        <v>2897.1201169999999</v>
      </c>
      <c r="F6433" s="99">
        <v>2897.1201169999999</v>
      </c>
      <c r="G6433" s="99">
        <v>0</v>
      </c>
    </row>
    <row r="6434" spans="1:7" x14ac:dyDescent="0.2">
      <c r="A6434" s="100">
        <v>41463</v>
      </c>
      <c r="B6434" s="99">
        <v>2902.0900879999999</v>
      </c>
      <c r="C6434" s="99">
        <v>2920.6899410000001</v>
      </c>
      <c r="D6434" s="99">
        <v>2902.0900879999999</v>
      </c>
      <c r="E6434" s="99">
        <v>2913.1999510000001</v>
      </c>
      <c r="F6434" s="99">
        <v>2913.1999510000001</v>
      </c>
      <c r="G6434" s="99">
        <v>0</v>
      </c>
    </row>
    <row r="6435" spans="1:7" x14ac:dyDescent="0.2">
      <c r="A6435" s="100">
        <v>41464</v>
      </c>
      <c r="B6435" s="99">
        <v>2917.570068</v>
      </c>
      <c r="C6435" s="99">
        <v>2937.6000979999999</v>
      </c>
      <c r="D6435" s="99">
        <v>2917.570068</v>
      </c>
      <c r="E6435" s="99">
        <v>2934.3100589999999</v>
      </c>
      <c r="F6435" s="99">
        <v>2934.3100589999999</v>
      </c>
      <c r="G6435" s="99">
        <v>0</v>
      </c>
    </row>
    <row r="6436" spans="1:7" x14ac:dyDescent="0.2">
      <c r="A6436" s="100">
        <v>41465</v>
      </c>
      <c r="B6436" s="99">
        <v>2933.0900879999999</v>
      </c>
      <c r="C6436" s="99">
        <v>2944.3798830000001</v>
      </c>
      <c r="D6436" s="99">
        <v>2926.219971</v>
      </c>
      <c r="E6436" s="99">
        <v>2934.969971</v>
      </c>
      <c r="F6436" s="99">
        <v>2934.969971</v>
      </c>
      <c r="G6436" s="99">
        <v>0</v>
      </c>
    </row>
    <row r="6437" spans="1:7" x14ac:dyDescent="0.2">
      <c r="A6437" s="100">
        <v>41466</v>
      </c>
      <c r="B6437" s="99">
        <v>2943.780029</v>
      </c>
      <c r="C6437" s="99">
        <v>2977.9099120000001</v>
      </c>
      <c r="D6437" s="99">
        <v>2943.780029</v>
      </c>
      <c r="E6437" s="99">
        <v>2975.0600589999999</v>
      </c>
      <c r="F6437" s="99">
        <v>2975.0600589999999</v>
      </c>
      <c r="G6437" s="99">
        <v>0</v>
      </c>
    </row>
    <row r="6438" spans="1:7" x14ac:dyDescent="0.2">
      <c r="A6438" s="100">
        <v>41467</v>
      </c>
      <c r="B6438" s="99">
        <v>2975.4799800000001</v>
      </c>
      <c r="C6438" s="99">
        <v>2984.23999</v>
      </c>
      <c r="D6438" s="99">
        <v>2970.330078</v>
      </c>
      <c r="E6438" s="99">
        <v>2984.23999</v>
      </c>
      <c r="F6438" s="99">
        <v>2984.23999</v>
      </c>
      <c r="G6438" s="99">
        <v>0</v>
      </c>
    </row>
    <row r="6439" spans="1:7" x14ac:dyDescent="0.2">
      <c r="A6439" s="100">
        <v>41470</v>
      </c>
      <c r="B6439" s="99">
        <v>2983.179932</v>
      </c>
      <c r="C6439" s="99">
        <v>2991.8798830000001</v>
      </c>
      <c r="D6439" s="99">
        <v>2980.1599120000001</v>
      </c>
      <c r="E6439" s="99">
        <v>2988.3500979999999</v>
      </c>
      <c r="F6439" s="99">
        <v>2988.3500979999999</v>
      </c>
      <c r="G6439" s="99">
        <v>0</v>
      </c>
    </row>
    <row r="6440" spans="1:7" x14ac:dyDescent="0.2">
      <c r="A6440" s="100">
        <v>41471</v>
      </c>
      <c r="B6440" s="99">
        <v>2988.6999510000001</v>
      </c>
      <c r="C6440" s="99">
        <v>2990.530029</v>
      </c>
      <c r="D6440" s="99">
        <v>2969.469971</v>
      </c>
      <c r="E6440" s="99">
        <v>2977.26001</v>
      </c>
      <c r="F6440" s="99">
        <v>2977.26001</v>
      </c>
      <c r="G6440" s="99">
        <v>0</v>
      </c>
    </row>
    <row r="6441" spans="1:7" x14ac:dyDescent="0.2">
      <c r="A6441" s="100">
        <v>41472</v>
      </c>
      <c r="B6441" s="99">
        <v>2980.5200199999999</v>
      </c>
      <c r="C6441" s="99">
        <v>2992.6201169999999</v>
      </c>
      <c r="D6441" s="99">
        <v>2980.5200199999999</v>
      </c>
      <c r="E6441" s="99">
        <v>2985.8500979999999</v>
      </c>
      <c r="F6441" s="99">
        <v>2985.8500979999999</v>
      </c>
      <c r="G6441" s="99">
        <v>0</v>
      </c>
    </row>
    <row r="6442" spans="1:7" x14ac:dyDescent="0.2">
      <c r="A6442" s="100">
        <v>41473</v>
      </c>
      <c r="B6442" s="99">
        <v>2986.429932</v>
      </c>
      <c r="C6442" s="99">
        <v>3007.8701169999999</v>
      </c>
      <c r="D6442" s="99">
        <v>2986.429932</v>
      </c>
      <c r="E6442" s="99">
        <v>3001.209961</v>
      </c>
      <c r="F6442" s="99">
        <v>3001.209961</v>
      </c>
      <c r="G6442" s="99">
        <v>0</v>
      </c>
    </row>
    <row r="6443" spans="1:7" x14ac:dyDescent="0.2">
      <c r="A6443" s="100">
        <v>41474</v>
      </c>
      <c r="B6443" s="99">
        <v>2995.580078</v>
      </c>
      <c r="C6443" s="99">
        <v>3006.1298830000001</v>
      </c>
      <c r="D6443" s="99">
        <v>2991.9399410000001</v>
      </c>
      <c r="E6443" s="99">
        <v>3006.1298830000001</v>
      </c>
      <c r="F6443" s="99">
        <v>3006.1298830000001</v>
      </c>
      <c r="G6443" s="99">
        <v>0</v>
      </c>
    </row>
    <row r="6444" spans="1:7" x14ac:dyDescent="0.2">
      <c r="A6444" s="100">
        <v>41477</v>
      </c>
      <c r="B6444" s="99">
        <v>3010.3100589999999</v>
      </c>
      <c r="C6444" s="99">
        <v>3015.9399410000001</v>
      </c>
      <c r="D6444" s="99">
        <v>3003.669922</v>
      </c>
      <c r="E6444" s="99">
        <v>3012.3000489999999</v>
      </c>
      <c r="F6444" s="99">
        <v>3012.3000489999999</v>
      </c>
      <c r="G6444" s="99">
        <v>0</v>
      </c>
    </row>
    <row r="6445" spans="1:7" x14ac:dyDescent="0.2">
      <c r="A6445" s="100">
        <v>41478</v>
      </c>
      <c r="B6445" s="99">
        <v>3014.26001</v>
      </c>
      <c r="C6445" s="99">
        <v>3018.0600589999999</v>
      </c>
      <c r="D6445" s="99">
        <v>3004.5900879999999</v>
      </c>
      <c r="E6445" s="99">
        <v>3006.719971</v>
      </c>
      <c r="F6445" s="99">
        <v>3006.719971</v>
      </c>
      <c r="G6445" s="99">
        <v>0</v>
      </c>
    </row>
    <row r="6446" spans="1:7" x14ac:dyDescent="0.2">
      <c r="A6446" s="100">
        <v>41479</v>
      </c>
      <c r="B6446" s="99">
        <v>3013.280029</v>
      </c>
      <c r="C6446" s="99">
        <v>3017.3999020000001</v>
      </c>
      <c r="D6446" s="99">
        <v>2989.320068</v>
      </c>
      <c r="E6446" s="99">
        <v>2995.3000489999999</v>
      </c>
      <c r="F6446" s="99">
        <v>2995.3000489999999</v>
      </c>
      <c r="G6446" s="99">
        <v>0</v>
      </c>
    </row>
    <row r="6447" spans="1:7" x14ac:dyDescent="0.2">
      <c r="A6447" s="100">
        <v>41480</v>
      </c>
      <c r="B6447" s="99">
        <v>2994.0500489999999</v>
      </c>
      <c r="C6447" s="99">
        <v>3004.1599120000001</v>
      </c>
      <c r="D6447" s="99">
        <v>2984.919922</v>
      </c>
      <c r="E6447" s="99">
        <v>3003.01001</v>
      </c>
      <c r="F6447" s="99">
        <v>3003.01001</v>
      </c>
      <c r="G6447" s="99">
        <v>0</v>
      </c>
    </row>
    <row r="6448" spans="1:7" x14ac:dyDescent="0.2">
      <c r="A6448" s="100">
        <v>41481</v>
      </c>
      <c r="B6448" s="99">
        <v>2997.8000489999999</v>
      </c>
      <c r="C6448" s="99">
        <v>3005.830078</v>
      </c>
      <c r="D6448" s="99">
        <v>2977.8000489999999</v>
      </c>
      <c r="E6448" s="99">
        <v>3005.51001</v>
      </c>
      <c r="F6448" s="99">
        <v>3005.51001</v>
      </c>
      <c r="G6448" s="99">
        <v>0</v>
      </c>
    </row>
    <row r="6449" spans="1:7" x14ac:dyDescent="0.2">
      <c r="A6449" s="100">
        <v>41484</v>
      </c>
      <c r="B6449" s="99">
        <v>3003.320068</v>
      </c>
      <c r="C6449" s="99">
        <v>3004.3798830000001</v>
      </c>
      <c r="D6449" s="99">
        <v>2988.290039</v>
      </c>
      <c r="E6449" s="99">
        <v>2994.4499510000001</v>
      </c>
      <c r="F6449" s="99">
        <v>2994.4499510000001</v>
      </c>
      <c r="G6449" s="99">
        <v>0</v>
      </c>
    </row>
    <row r="6450" spans="1:7" x14ac:dyDescent="0.2">
      <c r="A6450" s="100">
        <v>41485</v>
      </c>
      <c r="B6450" s="99">
        <v>2999.1599120000001</v>
      </c>
      <c r="C6450" s="99">
        <v>3008.530029</v>
      </c>
      <c r="D6450" s="99">
        <v>2989.429932</v>
      </c>
      <c r="E6450" s="99">
        <v>2995.679932</v>
      </c>
      <c r="F6450" s="99">
        <v>2995.679932</v>
      </c>
      <c r="G6450" s="99">
        <v>0</v>
      </c>
    </row>
    <row r="6451" spans="1:7" x14ac:dyDescent="0.2">
      <c r="A6451" s="100">
        <v>41486</v>
      </c>
      <c r="B6451" s="99">
        <v>2999.330078</v>
      </c>
      <c r="C6451" s="99">
        <v>3018.26001</v>
      </c>
      <c r="D6451" s="99">
        <v>2994.429932</v>
      </c>
      <c r="E6451" s="99">
        <v>2995.719971</v>
      </c>
      <c r="F6451" s="99">
        <v>2995.719971</v>
      </c>
      <c r="G6451" s="99">
        <v>0</v>
      </c>
    </row>
    <row r="6452" spans="1:7" x14ac:dyDescent="0.2">
      <c r="A6452" s="100">
        <v>41487</v>
      </c>
      <c r="B6452" s="99">
        <v>3002.580078</v>
      </c>
      <c r="C6452" s="99">
        <v>3035.26001</v>
      </c>
      <c r="D6452" s="99">
        <v>3002.580078</v>
      </c>
      <c r="E6452" s="99">
        <v>3033.5900879999999</v>
      </c>
      <c r="F6452" s="99">
        <v>3033.5900879999999</v>
      </c>
      <c r="G6452" s="99">
        <v>0</v>
      </c>
    </row>
    <row r="6453" spans="1:7" x14ac:dyDescent="0.2">
      <c r="A6453" s="100">
        <v>41488</v>
      </c>
      <c r="B6453" s="99">
        <v>3032.280029</v>
      </c>
      <c r="C6453" s="99">
        <v>3038.6298830000001</v>
      </c>
      <c r="D6453" s="99">
        <v>3022.820068</v>
      </c>
      <c r="E6453" s="99">
        <v>3038.6298830000001</v>
      </c>
      <c r="F6453" s="99">
        <v>3038.6298830000001</v>
      </c>
      <c r="G6453" s="99">
        <v>0</v>
      </c>
    </row>
    <row r="6454" spans="1:7" x14ac:dyDescent="0.2">
      <c r="A6454" s="100">
        <v>41491</v>
      </c>
      <c r="B6454" s="99">
        <v>3035.9799800000001</v>
      </c>
      <c r="C6454" s="99">
        <v>3038.080078</v>
      </c>
      <c r="D6454" s="99">
        <v>3028.139893</v>
      </c>
      <c r="E6454" s="99">
        <v>3034.429932</v>
      </c>
      <c r="F6454" s="99">
        <v>3034.429932</v>
      </c>
      <c r="G6454" s="99">
        <v>0</v>
      </c>
    </row>
    <row r="6455" spans="1:7" x14ac:dyDescent="0.2">
      <c r="A6455" s="100">
        <v>41492</v>
      </c>
      <c r="B6455" s="99">
        <v>3032.1298830000001</v>
      </c>
      <c r="C6455" s="99">
        <v>3032.1298830000001</v>
      </c>
      <c r="D6455" s="99">
        <v>3009.9399410000001</v>
      </c>
      <c r="E6455" s="99">
        <v>3017.1599120000001</v>
      </c>
      <c r="F6455" s="99">
        <v>3017.1599120000001</v>
      </c>
      <c r="G6455" s="99">
        <v>0</v>
      </c>
    </row>
    <row r="6456" spans="1:7" x14ac:dyDescent="0.2">
      <c r="A6456" s="100">
        <v>41493</v>
      </c>
      <c r="B6456" s="99">
        <v>3014.429932</v>
      </c>
      <c r="C6456" s="99">
        <v>3014.429932</v>
      </c>
      <c r="D6456" s="99">
        <v>2996.0200199999999</v>
      </c>
      <c r="E6456" s="99">
        <v>3006.6298830000001</v>
      </c>
      <c r="F6456" s="99">
        <v>3006.6298830000001</v>
      </c>
      <c r="G6456" s="99">
        <v>0</v>
      </c>
    </row>
    <row r="6457" spans="1:7" x14ac:dyDescent="0.2">
      <c r="A6457" s="100">
        <v>41494</v>
      </c>
      <c r="B6457" s="99">
        <v>3011.6599120000001</v>
      </c>
      <c r="C6457" s="99">
        <v>3023.7299800000001</v>
      </c>
      <c r="D6457" s="99">
        <v>3003.139893</v>
      </c>
      <c r="E6457" s="99">
        <v>3019</v>
      </c>
      <c r="F6457" s="99">
        <v>3019</v>
      </c>
      <c r="G6457" s="99">
        <v>0</v>
      </c>
    </row>
    <row r="6458" spans="1:7" x14ac:dyDescent="0.2">
      <c r="A6458" s="100">
        <v>41495</v>
      </c>
      <c r="B6458" s="99">
        <v>3017.110107</v>
      </c>
      <c r="C6458" s="99">
        <v>3022.9399410000001</v>
      </c>
      <c r="D6458" s="99">
        <v>2999.179932</v>
      </c>
      <c r="E6458" s="99">
        <v>3008.790039</v>
      </c>
      <c r="F6458" s="99">
        <v>3008.790039</v>
      </c>
      <c r="G6458" s="99">
        <v>0</v>
      </c>
    </row>
    <row r="6459" spans="1:7" x14ac:dyDescent="0.2">
      <c r="A6459" s="100">
        <v>41498</v>
      </c>
      <c r="B6459" s="99">
        <v>3003.4499510000001</v>
      </c>
      <c r="C6459" s="99">
        <v>3009</v>
      </c>
      <c r="D6459" s="99">
        <v>2994.75</v>
      </c>
      <c r="E6459" s="99">
        <v>3005.419922</v>
      </c>
      <c r="F6459" s="99">
        <v>3005.419922</v>
      </c>
      <c r="G6459" s="99">
        <v>0</v>
      </c>
    </row>
    <row r="6460" spans="1:7" x14ac:dyDescent="0.2">
      <c r="A6460" s="100">
        <v>41499</v>
      </c>
      <c r="B6460" s="99">
        <v>3008.179932</v>
      </c>
      <c r="C6460" s="99">
        <v>3019.0500489999999</v>
      </c>
      <c r="D6460" s="99">
        <v>2994.040039</v>
      </c>
      <c r="E6460" s="99">
        <v>3014.429932</v>
      </c>
      <c r="F6460" s="99">
        <v>3014.429932</v>
      </c>
      <c r="G6460" s="99">
        <v>0</v>
      </c>
    </row>
    <row r="6461" spans="1:7" x14ac:dyDescent="0.2">
      <c r="A6461" s="100">
        <v>41500</v>
      </c>
      <c r="B6461" s="99">
        <v>3014.530029</v>
      </c>
      <c r="C6461" s="99">
        <v>3017.4499510000001</v>
      </c>
      <c r="D6461" s="99">
        <v>2998.429932</v>
      </c>
      <c r="E6461" s="99">
        <v>2999.419922</v>
      </c>
      <c r="F6461" s="99">
        <v>2999.419922</v>
      </c>
      <c r="G6461" s="99">
        <v>0</v>
      </c>
    </row>
    <row r="6462" spans="1:7" x14ac:dyDescent="0.2">
      <c r="A6462" s="100">
        <v>41501</v>
      </c>
      <c r="B6462" s="99">
        <v>2989.639893</v>
      </c>
      <c r="C6462" s="99">
        <v>2989.639893</v>
      </c>
      <c r="D6462" s="99">
        <v>2952.3000489999999</v>
      </c>
      <c r="E6462" s="99">
        <v>2957.080078</v>
      </c>
      <c r="F6462" s="99">
        <v>2957.080078</v>
      </c>
      <c r="G6462" s="99">
        <v>0</v>
      </c>
    </row>
    <row r="6463" spans="1:7" x14ac:dyDescent="0.2">
      <c r="A6463" s="100">
        <v>41502</v>
      </c>
      <c r="B6463" s="99">
        <v>2957.0600589999999</v>
      </c>
      <c r="C6463" s="99">
        <v>2961.26001</v>
      </c>
      <c r="D6463" s="99">
        <v>2941.9499510000001</v>
      </c>
      <c r="E6463" s="99">
        <v>2947.459961</v>
      </c>
      <c r="F6463" s="99">
        <v>2947.459961</v>
      </c>
      <c r="G6463" s="99">
        <v>0</v>
      </c>
    </row>
    <row r="6464" spans="1:7" x14ac:dyDescent="0.2">
      <c r="A6464" s="100">
        <v>41505</v>
      </c>
      <c r="B6464" s="99">
        <v>2946.6298830000001</v>
      </c>
      <c r="C6464" s="99">
        <v>2953.5200199999999</v>
      </c>
      <c r="D6464" s="99">
        <v>2929.8798830000001</v>
      </c>
      <c r="E6464" s="99">
        <v>2930.2700199999999</v>
      </c>
      <c r="F6464" s="99">
        <v>2930.2700199999999</v>
      </c>
      <c r="G6464" s="99">
        <v>0</v>
      </c>
    </row>
    <row r="6465" spans="1:7" x14ac:dyDescent="0.2">
      <c r="A6465" s="100">
        <v>41506</v>
      </c>
      <c r="B6465" s="99">
        <v>2931.719971</v>
      </c>
      <c r="C6465" s="99">
        <v>2953.23999</v>
      </c>
      <c r="D6465" s="99">
        <v>2930.4399410000001</v>
      </c>
      <c r="E6465" s="99">
        <v>2941.580078</v>
      </c>
      <c r="F6465" s="99">
        <v>2941.580078</v>
      </c>
      <c r="G6465" s="99">
        <v>0</v>
      </c>
    </row>
    <row r="6466" spans="1:7" x14ac:dyDescent="0.2">
      <c r="A6466" s="100">
        <v>41507</v>
      </c>
      <c r="B6466" s="99">
        <v>2938.719971</v>
      </c>
      <c r="C6466" s="99">
        <v>2949.98999</v>
      </c>
      <c r="D6466" s="99">
        <v>2919.040039</v>
      </c>
      <c r="E6466" s="99">
        <v>2924.7299800000001</v>
      </c>
      <c r="F6466" s="99">
        <v>2924.7299800000001</v>
      </c>
      <c r="G6466" s="99">
        <v>0</v>
      </c>
    </row>
    <row r="6467" spans="1:7" x14ac:dyDescent="0.2">
      <c r="A6467" s="100">
        <v>41508</v>
      </c>
      <c r="B6467" s="99">
        <v>2928.719971</v>
      </c>
      <c r="C6467" s="99">
        <v>2954.179932</v>
      </c>
      <c r="D6467" s="99">
        <v>2928.719971</v>
      </c>
      <c r="E6467" s="99">
        <v>2949.959961</v>
      </c>
      <c r="F6467" s="99">
        <v>2949.959961</v>
      </c>
      <c r="G6467" s="99">
        <v>0</v>
      </c>
    </row>
    <row r="6468" spans="1:7" x14ac:dyDescent="0.2">
      <c r="A6468" s="100">
        <v>41509</v>
      </c>
      <c r="B6468" s="99">
        <v>2955.679932</v>
      </c>
      <c r="C6468" s="99">
        <v>2964.459961</v>
      </c>
      <c r="D6468" s="99">
        <v>2946.580078</v>
      </c>
      <c r="E6468" s="99">
        <v>2962.0600589999999</v>
      </c>
      <c r="F6468" s="99">
        <v>2962.0600589999999</v>
      </c>
      <c r="G6468" s="99">
        <v>0</v>
      </c>
    </row>
    <row r="6469" spans="1:7" x14ac:dyDescent="0.2">
      <c r="A6469" s="100">
        <v>41512</v>
      </c>
      <c r="B6469" s="99">
        <v>2963.5</v>
      </c>
      <c r="C6469" s="99">
        <v>2972.790039</v>
      </c>
      <c r="D6469" s="99">
        <v>2948.7700199999999</v>
      </c>
      <c r="E6469" s="99">
        <v>2950.1298830000001</v>
      </c>
      <c r="F6469" s="99">
        <v>2950.1298830000001</v>
      </c>
      <c r="G6469" s="99">
        <v>0</v>
      </c>
    </row>
    <row r="6470" spans="1:7" x14ac:dyDescent="0.2">
      <c r="A6470" s="100">
        <v>41513</v>
      </c>
      <c r="B6470" s="99">
        <v>2942.570068</v>
      </c>
      <c r="C6470" s="99">
        <v>2942.570068</v>
      </c>
      <c r="D6470" s="99">
        <v>2900.780029</v>
      </c>
      <c r="E6470" s="99">
        <v>2903.290039</v>
      </c>
      <c r="F6470" s="99">
        <v>2903.290039</v>
      </c>
      <c r="G6470" s="99">
        <v>0</v>
      </c>
    </row>
    <row r="6471" spans="1:7" x14ac:dyDescent="0.2">
      <c r="A6471" s="100">
        <v>41514</v>
      </c>
      <c r="B6471" s="99">
        <v>2903.4499510000001</v>
      </c>
      <c r="C6471" s="99">
        <v>2922.7700199999999</v>
      </c>
      <c r="D6471" s="99">
        <v>2898.570068</v>
      </c>
      <c r="E6471" s="99">
        <v>2911.830078</v>
      </c>
      <c r="F6471" s="99">
        <v>2911.830078</v>
      </c>
      <c r="G6471" s="99">
        <v>0</v>
      </c>
    </row>
    <row r="6472" spans="1:7" x14ac:dyDescent="0.2">
      <c r="A6472" s="100">
        <v>41515</v>
      </c>
      <c r="B6472" s="99">
        <v>2909.6499020000001</v>
      </c>
      <c r="C6472" s="99">
        <v>2932.5900879999999</v>
      </c>
      <c r="D6472" s="99">
        <v>2905.25</v>
      </c>
      <c r="E6472" s="99">
        <v>2917.959961</v>
      </c>
      <c r="F6472" s="99">
        <v>2917.959961</v>
      </c>
      <c r="G6472" s="99">
        <v>0</v>
      </c>
    </row>
    <row r="6473" spans="1:7" x14ac:dyDescent="0.2">
      <c r="A6473" s="100">
        <v>41516</v>
      </c>
      <c r="B6473" s="99">
        <v>2919.5</v>
      </c>
      <c r="C6473" s="99">
        <v>2921.48999</v>
      </c>
      <c r="D6473" s="99">
        <v>2900.2299800000001</v>
      </c>
      <c r="E6473" s="99">
        <v>2908.959961</v>
      </c>
      <c r="F6473" s="99">
        <v>2908.959961</v>
      </c>
      <c r="G6473" s="99">
        <v>0</v>
      </c>
    </row>
    <row r="6474" spans="1:7" x14ac:dyDescent="0.2">
      <c r="A6474" s="100">
        <v>41520</v>
      </c>
      <c r="B6474" s="99">
        <v>2914.419922</v>
      </c>
      <c r="C6474" s="99">
        <v>2941.860107</v>
      </c>
      <c r="D6474" s="99">
        <v>2909.8999020000001</v>
      </c>
      <c r="E6474" s="99">
        <v>2921.2299800000001</v>
      </c>
      <c r="F6474" s="99">
        <v>2921.2299800000001</v>
      </c>
      <c r="G6474" s="99">
        <v>0</v>
      </c>
    </row>
    <row r="6475" spans="1:7" x14ac:dyDescent="0.2">
      <c r="A6475" s="100">
        <v>41521</v>
      </c>
      <c r="B6475" s="99">
        <v>2923.6000979999999</v>
      </c>
      <c r="C6475" s="99">
        <v>2950.2700199999999</v>
      </c>
      <c r="D6475" s="99">
        <v>2917.709961</v>
      </c>
      <c r="E6475" s="99">
        <v>2945.6201169999999</v>
      </c>
      <c r="F6475" s="99">
        <v>2945.6201169999999</v>
      </c>
      <c r="G6475" s="99">
        <v>0</v>
      </c>
    </row>
    <row r="6476" spans="1:7" x14ac:dyDescent="0.2">
      <c r="A6476" s="100">
        <v>41522</v>
      </c>
      <c r="B6476" s="99">
        <v>2946.070068</v>
      </c>
      <c r="C6476" s="99">
        <v>2956.540039</v>
      </c>
      <c r="D6476" s="99">
        <v>2945.709961</v>
      </c>
      <c r="E6476" s="99">
        <v>2949.2700199999999</v>
      </c>
      <c r="F6476" s="99">
        <v>2949.2700199999999</v>
      </c>
      <c r="G6476" s="99">
        <v>0</v>
      </c>
    </row>
    <row r="6477" spans="1:7" x14ac:dyDescent="0.2">
      <c r="A6477" s="100">
        <v>41523</v>
      </c>
      <c r="B6477" s="99">
        <v>2953.8500979999999</v>
      </c>
      <c r="C6477" s="99">
        <v>2967</v>
      </c>
      <c r="D6477" s="99">
        <v>2923.8798830000001</v>
      </c>
      <c r="E6477" s="99">
        <v>2949.8000489999999</v>
      </c>
      <c r="F6477" s="99">
        <v>2949.8000489999999</v>
      </c>
      <c r="G6477" s="99">
        <v>0</v>
      </c>
    </row>
    <row r="6478" spans="1:7" x14ac:dyDescent="0.2">
      <c r="A6478" s="100">
        <v>41526</v>
      </c>
      <c r="B6478" s="99">
        <v>2952.959961</v>
      </c>
      <c r="C6478" s="99">
        <v>2980.6201169999999</v>
      </c>
      <c r="D6478" s="99">
        <v>2952.959961</v>
      </c>
      <c r="E6478" s="99">
        <v>2979.4499510000001</v>
      </c>
      <c r="F6478" s="99">
        <v>2979.4499510000001</v>
      </c>
      <c r="G6478" s="99">
        <v>0</v>
      </c>
    </row>
    <row r="6479" spans="1:7" x14ac:dyDescent="0.2">
      <c r="A6479" s="100">
        <v>41527</v>
      </c>
      <c r="B6479" s="99">
        <v>2984.1298830000001</v>
      </c>
      <c r="C6479" s="99">
        <v>3001.5200199999999</v>
      </c>
      <c r="D6479" s="99">
        <v>2984.1298830000001</v>
      </c>
      <c r="E6479" s="99">
        <v>3001.360107</v>
      </c>
      <c r="F6479" s="99">
        <v>3001.360107</v>
      </c>
      <c r="G6479" s="99">
        <v>0</v>
      </c>
    </row>
    <row r="6480" spans="1:7" x14ac:dyDescent="0.2">
      <c r="A6480" s="100">
        <v>41528</v>
      </c>
      <c r="B6480" s="99">
        <v>2996.5200199999999</v>
      </c>
      <c r="C6480" s="99">
        <v>3010.9399410000001</v>
      </c>
      <c r="D6480" s="99">
        <v>2992.389893</v>
      </c>
      <c r="E6480" s="99">
        <v>3010.9399410000001</v>
      </c>
      <c r="F6480" s="99">
        <v>3010.9399410000001</v>
      </c>
      <c r="G6480" s="99">
        <v>0</v>
      </c>
    </row>
    <row r="6481" spans="1:7" x14ac:dyDescent="0.2">
      <c r="A6481" s="100">
        <v>41529</v>
      </c>
      <c r="B6481" s="99">
        <v>3011.929932</v>
      </c>
      <c r="C6481" s="99">
        <v>3013.23999</v>
      </c>
      <c r="D6481" s="99">
        <v>2999.0500489999999</v>
      </c>
      <c r="E6481" s="99">
        <v>3001.6201169999999</v>
      </c>
      <c r="F6481" s="99">
        <v>3001.6201169999999</v>
      </c>
      <c r="G6481" s="99">
        <v>0</v>
      </c>
    </row>
    <row r="6482" spans="1:7" x14ac:dyDescent="0.2">
      <c r="A6482" s="100">
        <v>41530</v>
      </c>
      <c r="B6482" s="99">
        <v>3004.530029</v>
      </c>
      <c r="C6482" s="99">
        <v>3011.110107</v>
      </c>
      <c r="D6482" s="99">
        <v>2999.540039</v>
      </c>
      <c r="E6482" s="99">
        <v>3009.790039</v>
      </c>
      <c r="F6482" s="99">
        <v>3009.790039</v>
      </c>
      <c r="G6482" s="99">
        <v>0</v>
      </c>
    </row>
    <row r="6483" spans="1:7" x14ac:dyDescent="0.2">
      <c r="A6483" s="100">
        <v>41533</v>
      </c>
      <c r="B6483" s="99">
        <v>3016.419922</v>
      </c>
      <c r="C6483" s="99">
        <v>3040.0500489999999</v>
      </c>
      <c r="D6483" s="99">
        <v>3016.419922</v>
      </c>
      <c r="E6483" s="99">
        <v>3026.9399410000001</v>
      </c>
      <c r="F6483" s="99">
        <v>3026.9399410000001</v>
      </c>
      <c r="G6483" s="99">
        <v>0</v>
      </c>
    </row>
    <row r="6484" spans="1:7" x14ac:dyDescent="0.2">
      <c r="A6484" s="100">
        <v>41534</v>
      </c>
      <c r="B6484" s="99">
        <v>3027.219971</v>
      </c>
      <c r="C6484" s="99">
        <v>3041.110107</v>
      </c>
      <c r="D6484" s="99">
        <v>3027.219971</v>
      </c>
      <c r="E6484" s="99">
        <v>3039.75</v>
      </c>
      <c r="F6484" s="99">
        <v>3039.75</v>
      </c>
      <c r="G6484" s="99">
        <v>0</v>
      </c>
    </row>
    <row r="6485" spans="1:7" x14ac:dyDescent="0.2">
      <c r="A6485" s="100">
        <v>41535</v>
      </c>
      <c r="B6485" s="99">
        <v>3041.530029</v>
      </c>
      <c r="C6485" s="99">
        <v>3083.719971</v>
      </c>
      <c r="D6485" s="99">
        <v>3031.969971</v>
      </c>
      <c r="E6485" s="99">
        <v>3076.8100589999999</v>
      </c>
      <c r="F6485" s="99">
        <v>3076.8100589999999</v>
      </c>
      <c r="G6485" s="99">
        <v>0</v>
      </c>
    </row>
    <row r="6486" spans="1:7" x14ac:dyDescent="0.2">
      <c r="A6486" s="100">
        <v>41536</v>
      </c>
      <c r="B6486" s="99">
        <v>3080.530029</v>
      </c>
      <c r="C6486" s="99">
        <v>3085.0200199999999</v>
      </c>
      <c r="D6486" s="99">
        <v>3067.790039</v>
      </c>
      <c r="E6486" s="99">
        <v>3071.610107</v>
      </c>
      <c r="F6486" s="99">
        <v>3071.610107</v>
      </c>
      <c r="G6486" s="99">
        <v>0</v>
      </c>
    </row>
    <row r="6487" spans="1:7" x14ac:dyDescent="0.2">
      <c r="A6487" s="100">
        <v>41537</v>
      </c>
      <c r="B6487" s="99">
        <v>3071.8100589999999</v>
      </c>
      <c r="C6487" s="99">
        <v>3076.610107</v>
      </c>
      <c r="D6487" s="99">
        <v>3047.8100589999999</v>
      </c>
      <c r="E6487" s="99">
        <v>3049.469971</v>
      </c>
      <c r="F6487" s="99">
        <v>3049.469971</v>
      </c>
      <c r="G6487" s="99">
        <v>0</v>
      </c>
    </row>
    <row r="6488" spans="1:7" x14ac:dyDescent="0.2">
      <c r="A6488" s="100">
        <v>41540</v>
      </c>
      <c r="B6488" s="99">
        <v>3052.1999510000001</v>
      </c>
      <c r="C6488" s="99">
        <v>3052.1999510000001</v>
      </c>
      <c r="D6488" s="99">
        <v>3026.790039</v>
      </c>
      <c r="E6488" s="99">
        <v>3035.0900879999999</v>
      </c>
      <c r="F6488" s="99">
        <v>3035.0900879999999</v>
      </c>
      <c r="G6488" s="99">
        <v>0</v>
      </c>
    </row>
    <row r="6489" spans="1:7" x14ac:dyDescent="0.2">
      <c r="A6489" s="100">
        <v>41541</v>
      </c>
      <c r="B6489" s="99">
        <v>3036.75</v>
      </c>
      <c r="C6489" s="99">
        <v>3045.719971</v>
      </c>
      <c r="D6489" s="99">
        <v>3023.2700199999999</v>
      </c>
      <c r="E6489" s="99">
        <v>3027.5200199999999</v>
      </c>
      <c r="F6489" s="99">
        <v>3027.5200199999999</v>
      </c>
      <c r="G6489" s="99">
        <v>0</v>
      </c>
    </row>
    <row r="6490" spans="1:7" x14ac:dyDescent="0.2">
      <c r="A6490" s="100">
        <v>41542</v>
      </c>
      <c r="B6490" s="99">
        <v>3028.679932</v>
      </c>
      <c r="C6490" s="99">
        <v>3035.26001</v>
      </c>
      <c r="D6490" s="99">
        <v>3017.7299800000001</v>
      </c>
      <c r="E6490" s="99">
        <v>3019.3100589999999</v>
      </c>
      <c r="F6490" s="99">
        <v>3019.3100589999999</v>
      </c>
      <c r="G6490" s="99">
        <v>0</v>
      </c>
    </row>
    <row r="6491" spans="1:7" x14ac:dyDescent="0.2">
      <c r="A6491" s="100">
        <v>41543</v>
      </c>
      <c r="B6491" s="99">
        <v>3022.179932</v>
      </c>
      <c r="C6491" s="99">
        <v>3039.6599120000001</v>
      </c>
      <c r="D6491" s="99">
        <v>3020.610107</v>
      </c>
      <c r="E6491" s="99">
        <v>3030.4099120000001</v>
      </c>
      <c r="F6491" s="99">
        <v>3030.4099120000001</v>
      </c>
      <c r="G6491" s="99">
        <v>0</v>
      </c>
    </row>
    <row r="6492" spans="1:7" x14ac:dyDescent="0.2">
      <c r="A6492" s="100">
        <v>41544</v>
      </c>
      <c r="B6492" s="99">
        <v>3024.969971</v>
      </c>
      <c r="C6492" s="99">
        <v>3024.969971</v>
      </c>
      <c r="D6492" s="99">
        <v>3009.969971</v>
      </c>
      <c r="E6492" s="99">
        <v>3018.23999</v>
      </c>
      <c r="F6492" s="99">
        <v>3018.23999</v>
      </c>
      <c r="G6492" s="99">
        <v>0</v>
      </c>
    </row>
    <row r="6493" spans="1:7" x14ac:dyDescent="0.2">
      <c r="A6493" s="100">
        <v>41547</v>
      </c>
      <c r="B6493" s="99">
        <v>3010.3701169999999</v>
      </c>
      <c r="C6493" s="99">
        <v>3010.3701169999999</v>
      </c>
      <c r="D6493" s="99">
        <v>2988.4799800000001</v>
      </c>
      <c r="E6493" s="99">
        <v>3000.179932</v>
      </c>
      <c r="F6493" s="99">
        <v>3000.179932</v>
      </c>
      <c r="G6493" s="99">
        <v>0</v>
      </c>
    </row>
    <row r="6494" spans="1:7" x14ac:dyDescent="0.2">
      <c r="A6494" s="100">
        <v>41548</v>
      </c>
      <c r="B6494" s="99">
        <v>3001.919922</v>
      </c>
      <c r="C6494" s="99">
        <v>3027.1499020000001</v>
      </c>
      <c r="D6494" s="99">
        <v>3001.320068</v>
      </c>
      <c r="E6494" s="99">
        <v>3024.3798830000001</v>
      </c>
      <c r="F6494" s="99">
        <v>3024.3798830000001</v>
      </c>
      <c r="G6494" s="99">
        <v>0</v>
      </c>
    </row>
    <row r="6495" spans="1:7" x14ac:dyDescent="0.2">
      <c r="A6495" s="100">
        <v>41549</v>
      </c>
      <c r="B6495" s="99">
        <v>3019.4399410000001</v>
      </c>
      <c r="C6495" s="99">
        <v>3022.9499510000001</v>
      </c>
      <c r="D6495" s="99">
        <v>2998.860107</v>
      </c>
      <c r="E6495" s="99">
        <v>3022.9499510000001</v>
      </c>
      <c r="F6495" s="99">
        <v>3022.9499510000001</v>
      </c>
      <c r="G6495" s="99">
        <v>0</v>
      </c>
    </row>
    <row r="6496" spans="1:7" x14ac:dyDescent="0.2">
      <c r="A6496" s="100">
        <v>41550</v>
      </c>
      <c r="B6496" s="99">
        <v>3020.25</v>
      </c>
      <c r="C6496" s="99">
        <v>3020.25</v>
      </c>
      <c r="D6496" s="99">
        <v>2981.110107</v>
      </c>
      <c r="E6496" s="99">
        <v>2995.8100589999999</v>
      </c>
      <c r="F6496" s="99">
        <v>2995.8100589999999</v>
      </c>
      <c r="G6496" s="99">
        <v>0</v>
      </c>
    </row>
    <row r="6497" spans="1:7" x14ac:dyDescent="0.2">
      <c r="A6497" s="100">
        <v>41551</v>
      </c>
      <c r="B6497" s="99">
        <v>2996.1499020000001</v>
      </c>
      <c r="C6497" s="99">
        <v>3019.580078</v>
      </c>
      <c r="D6497" s="99">
        <v>2993.5600589999999</v>
      </c>
      <c r="E6497" s="99">
        <v>3017.0500489999999</v>
      </c>
      <c r="F6497" s="99">
        <v>3017.0500489999999</v>
      </c>
      <c r="G6497" s="99">
        <v>0</v>
      </c>
    </row>
    <row r="6498" spans="1:7" x14ac:dyDescent="0.2">
      <c r="A6498" s="100">
        <v>41554</v>
      </c>
      <c r="B6498" s="99">
        <v>3011.080078</v>
      </c>
      <c r="C6498" s="99">
        <v>3011.080078</v>
      </c>
      <c r="D6498" s="99">
        <v>2988.889893</v>
      </c>
      <c r="E6498" s="99">
        <v>2991.389893</v>
      </c>
      <c r="F6498" s="99">
        <v>2991.389893</v>
      </c>
      <c r="G6498" s="99">
        <v>0</v>
      </c>
    </row>
    <row r="6499" spans="1:7" x14ac:dyDescent="0.2">
      <c r="A6499" s="100">
        <v>41555</v>
      </c>
      <c r="B6499" s="99">
        <v>2992.4799800000001</v>
      </c>
      <c r="C6499" s="99">
        <v>2993.5</v>
      </c>
      <c r="D6499" s="99">
        <v>2955.110107</v>
      </c>
      <c r="E6499" s="99">
        <v>2955.4099120000001</v>
      </c>
      <c r="F6499" s="99">
        <v>2955.4099120000001</v>
      </c>
      <c r="G6499" s="99">
        <v>0</v>
      </c>
    </row>
    <row r="6500" spans="1:7" x14ac:dyDescent="0.2">
      <c r="A6500" s="100">
        <v>41556</v>
      </c>
      <c r="B6500" s="99">
        <v>2958.4499510000001</v>
      </c>
      <c r="C6500" s="99">
        <v>2968.23999</v>
      </c>
      <c r="D6500" s="99">
        <v>2939.669922</v>
      </c>
      <c r="E6500" s="99">
        <v>2957.3999020000001</v>
      </c>
      <c r="F6500" s="99">
        <v>2957.3999020000001</v>
      </c>
      <c r="G6500" s="99">
        <v>0</v>
      </c>
    </row>
    <row r="6501" spans="1:7" x14ac:dyDescent="0.2">
      <c r="A6501" s="100">
        <v>41557</v>
      </c>
      <c r="B6501" s="99">
        <v>2965.860107</v>
      </c>
      <c r="C6501" s="99">
        <v>3022.429932</v>
      </c>
      <c r="D6501" s="99">
        <v>2965.860107</v>
      </c>
      <c r="E6501" s="99">
        <v>3022.429932</v>
      </c>
      <c r="F6501" s="99">
        <v>3022.429932</v>
      </c>
      <c r="G6501" s="99">
        <v>0</v>
      </c>
    </row>
    <row r="6502" spans="1:7" x14ac:dyDescent="0.2">
      <c r="A6502" s="100">
        <v>41558</v>
      </c>
      <c r="B6502" s="99">
        <v>3019.8100589999999</v>
      </c>
      <c r="C6502" s="99">
        <v>3041.860107</v>
      </c>
      <c r="D6502" s="99">
        <v>3015.219971</v>
      </c>
      <c r="E6502" s="99">
        <v>3041.429932</v>
      </c>
      <c r="F6502" s="99">
        <v>3041.429932</v>
      </c>
      <c r="G6502" s="99">
        <v>0</v>
      </c>
    </row>
    <row r="6503" spans="1:7" x14ac:dyDescent="0.2">
      <c r="A6503" s="100">
        <v>41561</v>
      </c>
      <c r="B6503" s="99">
        <v>3035.469971</v>
      </c>
      <c r="C6503" s="99">
        <v>3055.419922</v>
      </c>
      <c r="D6503" s="99">
        <v>3021.929932</v>
      </c>
      <c r="E6503" s="99">
        <v>3053.8400879999999</v>
      </c>
      <c r="F6503" s="99">
        <v>3053.8400879999999</v>
      </c>
      <c r="G6503" s="99">
        <v>0</v>
      </c>
    </row>
    <row r="6504" spans="1:7" x14ac:dyDescent="0.2">
      <c r="A6504" s="100">
        <v>41562</v>
      </c>
      <c r="B6504" s="99">
        <v>3052.110107</v>
      </c>
      <c r="C6504" s="99">
        <v>3056.360107</v>
      </c>
      <c r="D6504" s="99">
        <v>3028.459961</v>
      </c>
      <c r="E6504" s="99">
        <v>3032.2700199999999</v>
      </c>
      <c r="F6504" s="99">
        <v>3032.2700199999999</v>
      </c>
      <c r="G6504" s="99">
        <v>0</v>
      </c>
    </row>
    <row r="6505" spans="1:7" x14ac:dyDescent="0.2">
      <c r="A6505" s="100">
        <v>41563</v>
      </c>
      <c r="B6505" s="99">
        <v>3036.9399410000001</v>
      </c>
      <c r="C6505" s="99">
        <v>3074.929932</v>
      </c>
      <c r="D6505" s="99">
        <v>3036.9399410000001</v>
      </c>
      <c r="E6505" s="99">
        <v>3074.540039</v>
      </c>
      <c r="F6505" s="99">
        <v>3074.540039</v>
      </c>
      <c r="G6505" s="99">
        <v>0</v>
      </c>
    </row>
    <row r="6506" spans="1:7" x14ac:dyDescent="0.2">
      <c r="A6506" s="100">
        <v>41564</v>
      </c>
      <c r="B6506" s="99">
        <v>3072.23999</v>
      </c>
      <c r="C6506" s="99">
        <v>3095.919922</v>
      </c>
      <c r="D6506" s="99">
        <v>3061.429932</v>
      </c>
      <c r="E6506" s="99">
        <v>3095.419922</v>
      </c>
      <c r="F6506" s="99">
        <v>3095.419922</v>
      </c>
      <c r="G6506" s="99">
        <v>0</v>
      </c>
    </row>
    <row r="6507" spans="1:7" x14ac:dyDescent="0.2">
      <c r="A6507" s="100">
        <v>41565</v>
      </c>
      <c r="B6507" s="99">
        <v>3101.8701169999999</v>
      </c>
      <c r="C6507" s="99">
        <v>3117.209961</v>
      </c>
      <c r="D6507" s="99">
        <v>3100.1201169999999</v>
      </c>
      <c r="E6507" s="99">
        <v>3115.7700199999999</v>
      </c>
      <c r="F6507" s="99">
        <v>3115.7700199999999</v>
      </c>
      <c r="G6507" s="99">
        <v>0</v>
      </c>
    </row>
    <row r="6508" spans="1:7" x14ac:dyDescent="0.2">
      <c r="A6508" s="100">
        <v>41568</v>
      </c>
      <c r="B6508" s="99">
        <v>3117.0600589999999</v>
      </c>
      <c r="C6508" s="99">
        <v>3121.6899410000001</v>
      </c>
      <c r="D6508" s="99">
        <v>3108.969971</v>
      </c>
      <c r="E6508" s="99">
        <v>3116.0900879999999</v>
      </c>
      <c r="F6508" s="99">
        <v>3116.0900879999999</v>
      </c>
      <c r="G6508" s="99">
        <v>0</v>
      </c>
    </row>
    <row r="6509" spans="1:7" x14ac:dyDescent="0.2">
      <c r="A6509" s="100">
        <v>41569</v>
      </c>
      <c r="B6509" s="99">
        <v>3119.3500979999999</v>
      </c>
      <c r="C6509" s="99">
        <v>3142.280029</v>
      </c>
      <c r="D6509" s="99">
        <v>3119.3500979999999</v>
      </c>
      <c r="E6509" s="99">
        <v>3133.9799800000001</v>
      </c>
      <c r="F6509" s="99">
        <v>3133.9799800000001</v>
      </c>
      <c r="G6509" s="99">
        <v>0</v>
      </c>
    </row>
    <row r="6510" spans="1:7" x14ac:dyDescent="0.2">
      <c r="A6510" s="100">
        <v>41570</v>
      </c>
      <c r="B6510" s="99">
        <v>3129.7299800000001</v>
      </c>
      <c r="C6510" s="99">
        <v>3129.7299800000001</v>
      </c>
      <c r="D6510" s="99">
        <v>3108.860107</v>
      </c>
      <c r="E6510" s="99">
        <v>3119.1999510000001</v>
      </c>
      <c r="F6510" s="99">
        <v>3119.1999510000001</v>
      </c>
      <c r="G6510" s="99">
        <v>0</v>
      </c>
    </row>
    <row r="6511" spans="1:7" x14ac:dyDescent="0.2">
      <c r="A6511" s="100">
        <v>41571</v>
      </c>
      <c r="B6511" s="99">
        <v>3121.209961</v>
      </c>
      <c r="C6511" s="99">
        <v>3132.75</v>
      </c>
      <c r="D6511" s="99">
        <v>3117.679932</v>
      </c>
      <c r="E6511" s="99">
        <v>3129.4099120000001</v>
      </c>
      <c r="F6511" s="99">
        <v>3129.4099120000001</v>
      </c>
      <c r="G6511" s="99">
        <v>0</v>
      </c>
    </row>
    <row r="6512" spans="1:7" x14ac:dyDescent="0.2">
      <c r="A6512" s="100">
        <v>41572</v>
      </c>
      <c r="B6512" s="99">
        <v>3136.4499510000001</v>
      </c>
      <c r="C6512" s="99">
        <v>3143.25</v>
      </c>
      <c r="D6512" s="99">
        <v>3130.1599120000001</v>
      </c>
      <c r="E6512" s="99">
        <v>3143.1599120000001</v>
      </c>
      <c r="F6512" s="99">
        <v>3143.1599120000001</v>
      </c>
      <c r="G6512" s="99">
        <v>0</v>
      </c>
    </row>
    <row r="6513" spans="1:7" x14ac:dyDescent="0.2">
      <c r="A6513" s="100">
        <v>41575</v>
      </c>
      <c r="B6513" s="99">
        <v>3142.5600589999999</v>
      </c>
      <c r="C6513" s="99">
        <v>3152.51001</v>
      </c>
      <c r="D6513" s="99">
        <v>3139.4399410000001</v>
      </c>
      <c r="E6513" s="99">
        <v>3147.360107</v>
      </c>
      <c r="F6513" s="99">
        <v>3147.360107</v>
      </c>
      <c r="G6513" s="99">
        <v>0</v>
      </c>
    </row>
    <row r="6514" spans="1:7" x14ac:dyDescent="0.2">
      <c r="A6514" s="100">
        <v>41576</v>
      </c>
      <c r="B6514" s="99">
        <v>3149</v>
      </c>
      <c r="C6514" s="99">
        <v>3165.3701169999999</v>
      </c>
      <c r="D6514" s="99">
        <v>3149</v>
      </c>
      <c r="E6514" s="99">
        <v>3165.110107</v>
      </c>
      <c r="F6514" s="99">
        <v>3165.110107</v>
      </c>
      <c r="G6514" s="99">
        <v>0</v>
      </c>
    </row>
    <row r="6515" spans="1:7" x14ac:dyDescent="0.2">
      <c r="A6515" s="100">
        <v>41577</v>
      </c>
      <c r="B6515" s="99">
        <v>3165.929932</v>
      </c>
      <c r="C6515" s="99">
        <v>3171.1999510000001</v>
      </c>
      <c r="D6515" s="99">
        <v>3139.2299800000001</v>
      </c>
      <c r="E6515" s="99">
        <v>3149.929932</v>
      </c>
      <c r="F6515" s="99">
        <v>3149.929932</v>
      </c>
      <c r="G6515" s="99">
        <v>0</v>
      </c>
    </row>
    <row r="6516" spans="1:7" x14ac:dyDescent="0.2">
      <c r="A6516" s="100">
        <v>41578</v>
      </c>
      <c r="B6516" s="99">
        <v>3150.0500489999999</v>
      </c>
      <c r="C6516" s="99">
        <v>3159.4799800000001</v>
      </c>
      <c r="D6516" s="99">
        <v>3136.76001</v>
      </c>
      <c r="E6516" s="99">
        <v>3138.0900879999999</v>
      </c>
      <c r="F6516" s="99">
        <v>3138.0900879999999</v>
      </c>
      <c r="G6516" s="99">
        <v>0</v>
      </c>
    </row>
    <row r="6517" spans="1:7" x14ac:dyDescent="0.2">
      <c r="A6517" s="100">
        <v>41579</v>
      </c>
      <c r="B6517" s="99">
        <v>3141.9499510000001</v>
      </c>
      <c r="C6517" s="99">
        <v>3154.3999020000001</v>
      </c>
      <c r="D6517" s="99">
        <v>3131.25</v>
      </c>
      <c r="E6517" s="99">
        <v>3147.209961</v>
      </c>
      <c r="F6517" s="99">
        <v>3147.209961</v>
      </c>
      <c r="G6517" s="99">
        <v>0</v>
      </c>
    </row>
    <row r="6518" spans="1:7" x14ac:dyDescent="0.2">
      <c r="A6518" s="100">
        <v>41582</v>
      </c>
      <c r="B6518" s="99">
        <v>3150.3798830000001</v>
      </c>
      <c r="C6518" s="99">
        <v>3159.8100589999999</v>
      </c>
      <c r="D6518" s="99">
        <v>3147.1599120000001</v>
      </c>
      <c r="E6518" s="99">
        <v>3158.469971</v>
      </c>
      <c r="F6518" s="99">
        <v>3158.469971</v>
      </c>
      <c r="G6518" s="99">
        <v>0</v>
      </c>
    </row>
    <row r="6519" spans="1:7" x14ac:dyDescent="0.2">
      <c r="A6519" s="100">
        <v>41583</v>
      </c>
      <c r="B6519" s="99">
        <v>3154.780029</v>
      </c>
      <c r="C6519" s="99">
        <v>3157.1899410000001</v>
      </c>
      <c r="D6519" s="99">
        <v>3137.070068</v>
      </c>
      <c r="E6519" s="99">
        <v>3149.959961</v>
      </c>
      <c r="F6519" s="99">
        <v>3149.959961</v>
      </c>
      <c r="G6519" s="99">
        <v>0</v>
      </c>
    </row>
    <row r="6520" spans="1:7" x14ac:dyDescent="0.2">
      <c r="A6520" s="100">
        <v>41584</v>
      </c>
      <c r="B6520" s="99">
        <v>3155.320068</v>
      </c>
      <c r="C6520" s="99">
        <v>3170.860107</v>
      </c>
      <c r="D6520" s="99">
        <v>3154.4799800000001</v>
      </c>
      <c r="E6520" s="99">
        <v>3165.1298830000001</v>
      </c>
      <c r="F6520" s="99">
        <v>3165.1298830000001</v>
      </c>
      <c r="G6520" s="99">
        <v>0</v>
      </c>
    </row>
    <row r="6521" spans="1:7" x14ac:dyDescent="0.2">
      <c r="A6521" s="100">
        <v>41585</v>
      </c>
      <c r="B6521" s="99">
        <v>3166.290039</v>
      </c>
      <c r="C6521" s="99">
        <v>3173.080078</v>
      </c>
      <c r="D6521" s="99">
        <v>3122.469971</v>
      </c>
      <c r="E6521" s="99">
        <v>3124.1201169999999</v>
      </c>
      <c r="F6521" s="99">
        <v>3124.1201169999999</v>
      </c>
      <c r="G6521" s="99">
        <v>0</v>
      </c>
    </row>
    <row r="6522" spans="1:7" x14ac:dyDescent="0.2">
      <c r="A6522" s="100">
        <v>41586</v>
      </c>
      <c r="B6522" s="99">
        <v>3126.3400879999999</v>
      </c>
      <c r="C6522" s="99">
        <v>3166.1599120000001</v>
      </c>
      <c r="D6522" s="99">
        <v>3125.0200199999999</v>
      </c>
      <c r="E6522" s="99">
        <v>3166.110107</v>
      </c>
      <c r="F6522" s="99">
        <v>3166.110107</v>
      </c>
      <c r="G6522" s="99">
        <v>0</v>
      </c>
    </row>
    <row r="6523" spans="1:7" x14ac:dyDescent="0.2">
      <c r="A6523" s="100">
        <v>41589</v>
      </c>
      <c r="B6523" s="99">
        <v>3164.9499510000001</v>
      </c>
      <c r="C6523" s="99">
        <v>3171.169922</v>
      </c>
      <c r="D6523" s="99">
        <v>3161.4099120000001</v>
      </c>
      <c r="E6523" s="99">
        <v>3168.4099120000001</v>
      </c>
      <c r="F6523" s="99">
        <v>3168.4099120000001</v>
      </c>
      <c r="G6523" s="99">
        <v>0</v>
      </c>
    </row>
    <row r="6524" spans="1:7" x14ac:dyDescent="0.2">
      <c r="A6524" s="100">
        <v>41590</v>
      </c>
      <c r="B6524" s="99">
        <v>3164.3701169999999</v>
      </c>
      <c r="C6524" s="99">
        <v>3168.3701169999999</v>
      </c>
      <c r="D6524" s="99">
        <v>3151.469971</v>
      </c>
      <c r="E6524" s="99">
        <v>3161.1000979999999</v>
      </c>
      <c r="F6524" s="99">
        <v>3161.1000979999999</v>
      </c>
      <c r="G6524" s="99">
        <v>0</v>
      </c>
    </row>
    <row r="6525" spans="1:7" x14ac:dyDescent="0.2">
      <c r="A6525" s="100">
        <v>41591</v>
      </c>
      <c r="B6525" s="99">
        <v>3156.110107</v>
      </c>
      <c r="C6525" s="99">
        <v>3187.639893</v>
      </c>
      <c r="D6525" s="99">
        <v>3149.48999</v>
      </c>
      <c r="E6525" s="99">
        <v>3187.639893</v>
      </c>
      <c r="F6525" s="99">
        <v>3187.639893</v>
      </c>
      <c r="G6525" s="99">
        <v>0</v>
      </c>
    </row>
    <row r="6526" spans="1:7" x14ac:dyDescent="0.2">
      <c r="A6526" s="100">
        <v>41592</v>
      </c>
      <c r="B6526" s="99">
        <v>3189.580078</v>
      </c>
      <c r="C6526" s="99">
        <v>3205.280029</v>
      </c>
      <c r="D6526" s="99">
        <v>3185.070068</v>
      </c>
      <c r="E6526" s="99">
        <v>3203.6499020000001</v>
      </c>
      <c r="F6526" s="99">
        <v>3203.6499020000001</v>
      </c>
      <c r="G6526" s="99">
        <v>0</v>
      </c>
    </row>
    <row r="6527" spans="1:7" x14ac:dyDescent="0.2">
      <c r="A6527" s="100">
        <v>41593</v>
      </c>
      <c r="B6527" s="99">
        <v>3203.75</v>
      </c>
      <c r="C6527" s="99">
        <v>3217.280029</v>
      </c>
      <c r="D6527" s="99">
        <v>3203.75</v>
      </c>
      <c r="E6527" s="99">
        <v>3217.1999510000001</v>
      </c>
      <c r="F6527" s="99">
        <v>3217.1999510000001</v>
      </c>
      <c r="G6527" s="99">
        <v>0</v>
      </c>
    </row>
    <row r="6528" spans="1:7" x14ac:dyDescent="0.2">
      <c r="A6528" s="100">
        <v>41596</v>
      </c>
      <c r="B6528" s="99">
        <v>3218.51001</v>
      </c>
      <c r="C6528" s="99">
        <v>3224.790039</v>
      </c>
      <c r="D6528" s="99">
        <v>3199.1499020000001</v>
      </c>
      <c r="E6528" s="99">
        <v>3205.459961</v>
      </c>
      <c r="F6528" s="99">
        <v>3205.459961</v>
      </c>
      <c r="G6528" s="99">
        <v>0</v>
      </c>
    </row>
    <row r="6529" spans="1:7" x14ac:dyDescent="0.2">
      <c r="A6529" s="100">
        <v>41597</v>
      </c>
      <c r="B6529" s="99">
        <v>3204.73999</v>
      </c>
      <c r="C6529" s="99">
        <v>3213.1000979999999</v>
      </c>
      <c r="D6529" s="99">
        <v>3193.8798830000001</v>
      </c>
      <c r="E6529" s="99">
        <v>3199.5200199999999</v>
      </c>
      <c r="F6529" s="99">
        <v>3199.5200199999999</v>
      </c>
      <c r="G6529" s="99">
        <v>0</v>
      </c>
    </row>
    <row r="6530" spans="1:7" x14ac:dyDescent="0.2">
      <c r="A6530" s="100">
        <v>41598</v>
      </c>
      <c r="B6530" s="99">
        <v>3202.73999</v>
      </c>
      <c r="C6530" s="99">
        <v>3213.709961</v>
      </c>
      <c r="D6530" s="99">
        <v>3180.780029</v>
      </c>
      <c r="E6530" s="99">
        <v>3188.040039</v>
      </c>
      <c r="F6530" s="99">
        <v>3188.040039</v>
      </c>
      <c r="G6530" s="99">
        <v>0</v>
      </c>
    </row>
    <row r="6531" spans="1:7" x14ac:dyDescent="0.2">
      <c r="A6531" s="100">
        <v>41599</v>
      </c>
      <c r="B6531" s="99">
        <v>3192.0900879999999</v>
      </c>
      <c r="C6531" s="99">
        <v>3216.4099120000001</v>
      </c>
      <c r="D6531" s="99">
        <v>3192.0900879999999</v>
      </c>
      <c r="E6531" s="99">
        <v>3214.1599120000001</v>
      </c>
      <c r="F6531" s="99">
        <v>3214.1599120000001</v>
      </c>
      <c r="G6531" s="99">
        <v>0</v>
      </c>
    </row>
    <row r="6532" spans="1:7" x14ac:dyDescent="0.2">
      <c r="A6532" s="100">
        <v>41600</v>
      </c>
      <c r="B6532" s="99">
        <v>3217.040039</v>
      </c>
      <c r="C6532" s="99">
        <v>3230.5500489999999</v>
      </c>
      <c r="D6532" s="99">
        <v>3212.709961</v>
      </c>
      <c r="E6532" s="99">
        <v>3230.540039</v>
      </c>
      <c r="F6532" s="99">
        <v>3230.540039</v>
      </c>
      <c r="G6532" s="99">
        <v>0</v>
      </c>
    </row>
    <row r="6533" spans="1:7" x14ac:dyDescent="0.2">
      <c r="A6533" s="100">
        <v>41603</v>
      </c>
      <c r="B6533" s="99">
        <v>3233.419922</v>
      </c>
      <c r="C6533" s="99">
        <v>3236.5600589999999</v>
      </c>
      <c r="D6533" s="99">
        <v>3223.1499020000001</v>
      </c>
      <c r="E6533" s="99">
        <v>3226.530029</v>
      </c>
      <c r="F6533" s="99">
        <v>3226.530029</v>
      </c>
      <c r="G6533" s="99">
        <v>0</v>
      </c>
    </row>
    <row r="6534" spans="1:7" x14ac:dyDescent="0.2">
      <c r="A6534" s="100">
        <v>41604</v>
      </c>
      <c r="B6534" s="99">
        <v>3227.570068</v>
      </c>
      <c r="C6534" s="99">
        <v>3237.48999</v>
      </c>
      <c r="D6534" s="99">
        <v>3223.8100589999999</v>
      </c>
      <c r="E6534" s="99">
        <v>3227.360107</v>
      </c>
      <c r="F6534" s="99">
        <v>3227.360107</v>
      </c>
      <c r="G6534" s="99">
        <v>0</v>
      </c>
    </row>
    <row r="6535" spans="1:7" x14ac:dyDescent="0.2">
      <c r="A6535" s="100">
        <v>41605</v>
      </c>
      <c r="B6535" s="99">
        <v>3229.419922</v>
      </c>
      <c r="C6535" s="99">
        <v>3237.9799800000001</v>
      </c>
      <c r="D6535" s="99">
        <v>3228.179932</v>
      </c>
      <c r="E6535" s="99">
        <v>3236.139893</v>
      </c>
      <c r="F6535" s="99">
        <v>3236.139893</v>
      </c>
      <c r="G6535" s="99">
        <v>0</v>
      </c>
    </row>
    <row r="6536" spans="1:7" x14ac:dyDescent="0.2">
      <c r="A6536" s="100">
        <v>41607</v>
      </c>
      <c r="B6536" s="99">
        <v>3238.8701169999999</v>
      </c>
      <c r="C6536" s="99">
        <v>3247.5600589999999</v>
      </c>
      <c r="D6536" s="99">
        <v>3230.4399410000001</v>
      </c>
      <c r="E6536" s="99">
        <v>3233.719971</v>
      </c>
      <c r="F6536" s="99">
        <v>3233.719971</v>
      </c>
      <c r="G6536" s="99">
        <v>0</v>
      </c>
    </row>
    <row r="6537" spans="1:7" x14ac:dyDescent="0.2">
      <c r="A6537" s="100">
        <v>41610</v>
      </c>
      <c r="B6537" s="99">
        <v>3235.179932</v>
      </c>
      <c r="C6537" s="99">
        <v>3241.389893</v>
      </c>
      <c r="D6537" s="99">
        <v>3221</v>
      </c>
      <c r="E6537" s="99">
        <v>3225.0600589999999</v>
      </c>
      <c r="F6537" s="99">
        <v>3225.0600589999999</v>
      </c>
      <c r="G6537" s="99">
        <v>0</v>
      </c>
    </row>
    <row r="6538" spans="1:7" x14ac:dyDescent="0.2">
      <c r="A6538" s="100">
        <v>41611</v>
      </c>
      <c r="B6538" s="99">
        <v>3223.8100589999999</v>
      </c>
      <c r="C6538" s="99">
        <v>3223.8100589999999</v>
      </c>
      <c r="D6538" s="99">
        <v>3201.8701169999999</v>
      </c>
      <c r="E6538" s="99">
        <v>3214.9499510000001</v>
      </c>
      <c r="F6538" s="99">
        <v>3214.9499510000001</v>
      </c>
      <c r="G6538" s="99">
        <v>0</v>
      </c>
    </row>
    <row r="6539" spans="1:7" x14ac:dyDescent="0.2">
      <c r="A6539" s="100">
        <v>41612</v>
      </c>
      <c r="B6539" s="99">
        <v>3212.1999510000001</v>
      </c>
      <c r="C6539" s="99">
        <v>3224.110107</v>
      </c>
      <c r="D6539" s="99">
        <v>3187.030029</v>
      </c>
      <c r="E6539" s="99">
        <v>3211.5900879999999</v>
      </c>
      <c r="F6539" s="99">
        <v>3211.5900879999999</v>
      </c>
      <c r="G6539" s="99">
        <v>0</v>
      </c>
    </row>
    <row r="6540" spans="1:7" x14ac:dyDescent="0.2">
      <c r="A6540" s="100">
        <v>41613</v>
      </c>
      <c r="B6540" s="99">
        <v>3211.709961</v>
      </c>
      <c r="C6540" s="99">
        <v>3211.709961</v>
      </c>
      <c r="D6540" s="99">
        <v>3194.820068</v>
      </c>
      <c r="E6540" s="99">
        <v>3197.76001</v>
      </c>
      <c r="F6540" s="99">
        <v>3197.76001</v>
      </c>
      <c r="G6540" s="99">
        <v>0</v>
      </c>
    </row>
    <row r="6541" spans="1:7" x14ac:dyDescent="0.2">
      <c r="A6541" s="100">
        <v>41614</v>
      </c>
      <c r="B6541" s="99">
        <v>3204.0200199999999</v>
      </c>
      <c r="C6541" s="99">
        <v>3235.6899410000001</v>
      </c>
      <c r="D6541" s="99">
        <v>3204.0200199999999</v>
      </c>
      <c r="E6541" s="99">
        <v>3233.98999</v>
      </c>
      <c r="F6541" s="99">
        <v>3233.98999</v>
      </c>
      <c r="G6541" s="99">
        <v>0</v>
      </c>
    </row>
    <row r="6542" spans="1:7" x14ac:dyDescent="0.2">
      <c r="A6542" s="100">
        <v>41617</v>
      </c>
      <c r="B6542" s="99">
        <v>3236.1298830000001</v>
      </c>
      <c r="C6542" s="99">
        <v>3245.570068</v>
      </c>
      <c r="D6542" s="99">
        <v>3236.1298830000001</v>
      </c>
      <c r="E6542" s="99">
        <v>3239.98999</v>
      </c>
      <c r="F6542" s="99">
        <v>3239.98999</v>
      </c>
      <c r="G6542" s="99">
        <v>0</v>
      </c>
    </row>
    <row r="6543" spans="1:7" x14ac:dyDescent="0.2">
      <c r="A6543" s="100">
        <v>41618</v>
      </c>
      <c r="B6543" s="99">
        <v>3238.639893</v>
      </c>
      <c r="C6543" s="99">
        <v>3240.290039</v>
      </c>
      <c r="D6543" s="99">
        <v>3228.1599120000001</v>
      </c>
      <c r="E6543" s="99">
        <v>3229.719971</v>
      </c>
      <c r="F6543" s="99">
        <v>3229.719971</v>
      </c>
      <c r="G6543" s="99">
        <v>0</v>
      </c>
    </row>
    <row r="6544" spans="1:7" x14ac:dyDescent="0.2">
      <c r="A6544" s="100">
        <v>41619</v>
      </c>
      <c r="B6544" s="99">
        <v>3230.320068</v>
      </c>
      <c r="C6544" s="99">
        <v>3230.429932</v>
      </c>
      <c r="D6544" s="99">
        <v>3189.6999510000001</v>
      </c>
      <c r="E6544" s="99">
        <v>3193.5200199999999</v>
      </c>
      <c r="F6544" s="99">
        <v>3193.5200199999999</v>
      </c>
      <c r="G6544" s="99">
        <v>0</v>
      </c>
    </row>
    <row r="6545" spans="1:7" x14ac:dyDescent="0.2">
      <c r="A6545" s="100">
        <v>41620</v>
      </c>
      <c r="B6545" s="99">
        <v>3193.459961</v>
      </c>
      <c r="C6545" s="99">
        <v>3195.75</v>
      </c>
      <c r="D6545" s="99">
        <v>3176.6201169999999</v>
      </c>
      <c r="E6545" s="99">
        <v>3182.330078</v>
      </c>
      <c r="F6545" s="99">
        <v>3182.330078</v>
      </c>
      <c r="G6545" s="99">
        <v>0</v>
      </c>
    </row>
    <row r="6546" spans="1:7" x14ac:dyDescent="0.2">
      <c r="A6546" s="100">
        <v>41621</v>
      </c>
      <c r="B6546" s="99">
        <v>3186.8400879999999</v>
      </c>
      <c r="C6546" s="99">
        <v>3191.8999020000001</v>
      </c>
      <c r="D6546" s="99">
        <v>3176.929932</v>
      </c>
      <c r="E6546" s="99">
        <v>3182.070068</v>
      </c>
      <c r="F6546" s="99">
        <v>3182.070068</v>
      </c>
      <c r="G6546" s="99">
        <v>0</v>
      </c>
    </row>
    <row r="6547" spans="1:7" x14ac:dyDescent="0.2">
      <c r="A6547" s="100">
        <v>41624</v>
      </c>
      <c r="B6547" s="99">
        <v>3185.98999</v>
      </c>
      <c r="C6547" s="99">
        <v>3212.4099120000001</v>
      </c>
      <c r="D6547" s="99">
        <v>3185.98999</v>
      </c>
      <c r="E6547" s="99">
        <v>3202.219971</v>
      </c>
      <c r="F6547" s="99">
        <v>3202.219971</v>
      </c>
      <c r="G6547" s="99">
        <v>0</v>
      </c>
    </row>
    <row r="6548" spans="1:7" x14ac:dyDescent="0.2">
      <c r="A6548" s="100">
        <v>41625</v>
      </c>
      <c r="B6548" s="99">
        <v>3202.1298830000001</v>
      </c>
      <c r="C6548" s="99">
        <v>3202.3000489999999</v>
      </c>
      <c r="D6548" s="99">
        <v>3185.280029</v>
      </c>
      <c r="E6548" s="99">
        <v>3192.330078</v>
      </c>
      <c r="F6548" s="99">
        <v>3192.330078</v>
      </c>
      <c r="G6548" s="99">
        <v>0</v>
      </c>
    </row>
    <row r="6549" spans="1:7" x14ac:dyDescent="0.2">
      <c r="A6549" s="100">
        <v>41626</v>
      </c>
      <c r="B6549" s="99">
        <v>3193.2700199999999</v>
      </c>
      <c r="C6549" s="99">
        <v>3246.360107</v>
      </c>
      <c r="D6549" s="99">
        <v>3169.1298830000001</v>
      </c>
      <c r="E6549" s="99">
        <v>3245.5900879999999</v>
      </c>
      <c r="F6549" s="99">
        <v>3245.5900879999999</v>
      </c>
      <c r="G6549" s="99">
        <v>0</v>
      </c>
    </row>
    <row r="6550" spans="1:7" x14ac:dyDescent="0.2">
      <c r="A6550" s="100">
        <v>41627</v>
      </c>
      <c r="B6550" s="99">
        <v>3243.080078</v>
      </c>
      <c r="C6550" s="99">
        <v>3246.360107</v>
      </c>
      <c r="D6550" s="99">
        <v>3229.3701169999999</v>
      </c>
      <c r="E6550" s="99">
        <v>3244.1499020000001</v>
      </c>
      <c r="F6550" s="99">
        <v>3244.1499020000001</v>
      </c>
      <c r="G6550" s="99">
        <v>0</v>
      </c>
    </row>
    <row r="6551" spans="1:7" x14ac:dyDescent="0.2">
      <c r="A6551" s="100">
        <v>41628</v>
      </c>
      <c r="B6551" s="99">
        <v>3245.580078</v>
      </c>
      <c r="C6551" s="99">
        <v>3269.459961</v>
      </c>
      <c r="D6551" s="99">
        <v>3245.580078</v>
      </c>
      <c r="E6551" s="99">
        <v>3259.790039</v>
      </c>
      <c r="F6551" s="99">
        <v>3259.790039</v>
      </c>
      <c r="G6551" s="99">
        <v>0</v>
      </c>
    </row>
    <row r="6552" spans="1:7" x14ac:dyDescent="0.2">
      <c r="A6552" s="100">
        <v>41631</v>
      </c>
      <c r="B6552" s="99">
        <v>3268.530029</v>
      </c>
      <c r="C6552" s="99">
        <v>3280.530029</v>
      </c>
      <c r="D6552" s="99">
        <v>3268.530029</v>
      </c>
      <c r="E6552" s="99">
        <v>3277.6201169999999</v>
      </c>
      <c r="F6552" s="99">
        <v>3277.6201169999999</v>
      </c>
      <c r="G6552" s="99">
        <v>0</v>
      </c>
    </row>
    <row r="6553" spans="1:7" x14ac:dyDescent="0.2">
      <c r="A6553" s="100">
        <v>41632</v>
      </c>
      <c r="B6553" s="99">
        <v>3278.040039</v>
      </c>
      <c r="C6553" s="99">
        <v>3287.5500489999999</v>
      </c>
      <c r="D6553" s="99">
        <v>3278.040039</v>
      </c>
      <c r="E6553" s="99">
        <v>3287.5500489999999</v>
      </c>
      <c r="F6553" s="99">
        <v>3287.5500489999999</v>
      </c>
      <c r="G6553" s="99">
        <v>0</v>
      </c>
    </row>
    <row r="6554" spans="1:7" x14ac:dyDescent="0.2">
      <c r="A6554" s="100">
        <v>41634</v>
      </c>
      <c r="B6554" s="99">
        <v>3290.48999</v>
      </c>
      <c r="C6554" s="99">
        <v>3304.6000979999999</v>
      </c>
      <c r="D6554" s="99">
        <v>3290.48999</v>
      </c>
      <c r="E6554" s="99">
        <v>3303.1499020000001</v>
      </c>
      <c r="F6554" s="99">
        <v>3303.1499020000001</v>
      </c>
      <c r="G6554" s="99">
        <v>0</v>
      </c>
    </row>
    <row r="6555" spans="1:7" x14ac:dyDescent="0.2">
      <c r="A6555" s="100">
        <v>41635</v>
      </c>
      <c r="B6555" s="99">
        <v>3305.469971</v>
      </c>
      <c r="C6555" s="99">
        <v>3308.75</v>
      </c>
      <c r="D6555" s="99">
        <v>3299.8500979999999</v>
      </c>
      <c r="E6555" s="99">
        <v>3302.6599120000001</v>
      </c>
      <c r="F6555" s="99">
        <v>3302.6599120000001</v>
      </c>
      <c r="G6555" s="99">
        <v>0</v>
      </c>
    </row>
    <row r="6556" spans="1:7" x14ac:dyDescent="0.2">
      <c r="A6556" s="100">
        <v>41638</v>
      </c>
      <c r="B6556" s="99">
        <v>3303.0200199999999</v>
      </c>
      <c r="C6556" s="99">
        <v>3304.8000489999999</v>
      </c>
      <c r="D6556" s="99">
        <v>3298.179932</v>
      </c>
      <c r="E6556" s="99">
        <v>3302.3000489999999</v>
      </c>
      <c r="F6556" s="99">
        <v>3302.3000489999999</v>
      </c>
      <c r="G6556" s="99">
        <v>0</v>
      </c>
    </row>
    <row r="6557" spans="1:7" x14ac:dyDescent="0.2">
      <c r="A6557" s="100">
        <v>41639</v>
      </c>
      <c r="B6557" s="99">
        <v>3305.280029</v>
      </c>
      <c r="C6557" s="99">
        <v>3317.23999</v>
      </c>
      <c r="D6557" s="99">
        <v>3305.030029</v>
      </c>
      <c r="E6557" s="99">
        <v>3315.5900879999999</v>
      </c>
      <c r="F6557" s="99">
        <v>3315.5900879999999</v>
      </c>
      <c r="G6557" s="99">
        <v>0</v>
      </c>
    </row>
    <row r="6558" spans="1:7" x14ac:dyDescent="0.2">
      <c r="A6558" s="100">
        <v>41641</v>
      </c>
      <c r="B6558" s="99">
        <v>3311.580078</v>
      </c>
      <c r="C6558" s="99">
        <v>3311.580078</v>
      </c>
      <c r="D6558" s="99">
        <v>3279.139893</v>
      </c>
      <c r="E6558" s="99">
        <v>3286.6899410000001</v>
      </c>
      <c r="F6558" s="99">
        <v>3286.6899410000001</v>
      </c>
      <c r="G6558" s="99">
        <v>0</v>
      </c>
    </row>
    <row r="6559" spans="1:7" x14ac:dyDescent="0.2">
      <c r="A6559" s="100">
        <v>41642</v>
      </c>
      <c r="B6559" s="99">
        <v>3288.98999</v>
      </c>
      <c r="C6559" s="99">
        <v>3297.919922</v>
      </c>
      <c r="D6559" s="99">
        <v>3281.6899410000001</v>
      </c>
      <c r="E6559" s="99">
        <v>3285.679932</v>
      </c>
      <c r="F6559" s="99">
        <v>3285.679932</v>
      </c>
      <c r="G6559" s="99">
        <v>0</v>
      </c>
    </row>
    <row r="6560" spans="1:7" x14ac:dyDescent="0.2">
      <c r="A6560" s="100">
        <v>41645</v>
      </c>
      <c r="B6560" s="99">
        <v>3287.429932</v>
      </c>
      <c r="C6560" s="99">
        <v>3296.110107</v>
      </c>
      <c r="D6560" s="99">
        <v>3272.3400879999999</v>
      </c>
      <c r="E6560" s="99">
        <v>3277.4799800000001</v>
      </c>
      <c r="F6560" s="99">
        <v>3277.4799800000001</v>
      </c>
      <c r="G6560" s="99">
        <v>0</v>
      </c>
    </row>
    <row r="6561" spans="1:7" x14ac:dyDescent="0.2">
      <c r="A6561" s="100">
        <v>41646</v>
      </c>
      <c r="B6561" s="99">
        <v>3281</v>
      </c>
      <c r="C6561" s="99">
        <v>3301.3701169999999</v>
      </c>
      <c r="D6561" s="99">
        <v>3281</v>
      </c>
      <c r="E6561" s="99">
        <v>3297.4499510000001</v>
      </c>
      <c r="F6561" s="99">
        <v>3297.4499510000001</v>
      </c>
      <c r="G6561" s="99">
        <v>0</v>
      </c>
    </row>
    <row r="6562" spans="1:7" x14ac:dyDescent="0.2">
      <c r="A6562" s="100">
        <v>41647</v>
      </c>
      <c r="B6562" s="99">
        <v>3298.459961</v>
      </c>
      <c r="C6562" s="99">
        <v>3302.25</v>
      </c>
      <c r="D6562" s="99">
        <v>3286.820068</v>
      </c>
      <c r="E6562" s="99">
        <v>3297.73999</v>
      </c>
      <c r="F6562" s="99">
        <v>3297.73999</v>
      </c>
      <c r="G6562" s="99">
        <v>0</v>
      </c>
    </row>
    <row r="6563" spans="1:7" x14ac:dyDescent="0.2">
      <c r="A6563" s="100">
        <v>41648</v>
      </c>
      <c r="B6563" s="99">
        <v>3300.4399410000001</v>
      </c>
      <c r="C6563" s="99">
        <v>3307.98999</v>
      </c>
      <c r="D6563" s="99">
        <v>3285.23999</v>
      </c>
      <c r="E6563" s="99">
        <v>3298.8701169999999</v>
      </c>
      <c r="F6563" s="99">
        <v>3298.8701169999999</v>
      </c>
      <c r="G6563" s="99">
        <v>0</v>
      </c>
    </row>
    <row r="6564" spans="1:7" x14ac:dyDescent="0.2">
      <c r="A6564" s="100">
        <v>41649</v>
      </c>
      <c r="B6564" s="99">
        <v>3302.3400879999999</v>
      </c>
      <c r="C6564" s="99">
        <v>3307.830078</v>
      </c>
      <c r="D6564" s="99">
        <v>3288.6499020000001</v>
      </c>
      <c r="E6564" s="99">
        <v>3306.48999</v>
      </c>
      <c r="F6564" s="99">
        <v>3306.48999</v>
      </c>
      <c r="G6564" s="99">
        <v>0</v>
      </c>
    </row>
    <row r="6565" spans="1:7" x14ac:dyDescent="0.2">
      <c r="A6565" s="100">
        <v>41652</v>
      </c>
      <c r="B6565" s="99">
        <v>3304.860107</v>
      </c>
      <c r="C6565" s="99">
        <v>3308.7299800000001</v>
      </c>
      <c r="D6565" s="99">
        <v>3258.7700199999999</v>
      </c>
      <c r="E6565" s="99">
        <v>3265.2700199999999</v>
      </c>
      <c r="F6565" s="99">
        <v>3265.2700199999999</v>
      </c>
      <c r="G6565" s="99">
        <v>0</v>
      </c>
    </row>
    <row r="6566" spans="1:7" x14ac:dyDescent="0.2">
      <c r="A6566" s="100">
        <v>41653</v>
      </c>
      <c r="B6566" s="99">
        <v>3269.1599120000001</v>
      </c>
      <c r="C6566" s="99">
        <v>3301.2299800000001</v>
      </c>
      <c r="D6566" s="99">
        <v>3269.1599120000001</v>
      </c>
      <c r="E6566" s="99">
        <v>3300.610107</v>
      </c>
      <c r="F6566" s="99">
        <v>3300.610107</v>
      </c>
      <c r="G6566" s="99">
        <v>0</v>
      </c>
    </row>
    <row r="6567" spans="1:7" x14ac:dyDescent="0.2">
      <c r="A6567" s="100">
        <v>41654</v>
      </c>
      <c r="B6567" s="99">
        <v>3303.639893</v>
      </c>
      <c r="C6567" s="99">
        <v>3321.889893</v>
      </c>
      <c r="D6567" s="99">
        <v>3303.639893</v>
      </c>
      <c r="E6567" s="99">
        <v>3317.75</v>
      </c>
      <c r="F6567" s="99">
        <v>3317.75</v>
      </c>
      <c r="G6567" s="99">
        <v>0</v>
      </c>
    </row>
    <row r="6568" spans="1:7" x14ac:dyDescent="0.2">
      <c r="A6568" s="100">
        <v>41655</v>
      </c>
      <c r="B6568" s="99">
        <v>3317.1298830000001</v>
      </c>
      <c r="C6568" s="99">
        <v>3317.1298830000001</v>
      </c>
      <c r="D6568" s="99">
        <v>3303.3400879999999</v>
      </c>
      <c r="E6568" s="99">
        <v>3313.360107</v>
      </c>
      <c r="F6568" s="99">
        <v>3313.360107</v>
      </c>
      <c r="G6568" s="99">
        <v>0</v>
      </c>
    </row>
    <row r="6569" spans="1:7" x14ac:dyDescent="0.2">
      <c r="A6569" s="100">
        <v>41656</v>
      </c>
      <c r="B6569" s="99">
        <v>3310.4399410000001</v>
      </c>
      <c r="C6569" s="99">
        <v>3313.669922</v>
      </c>
      <c r="D6569" s="99">
        <v>3294.360107</v>
      </c>
      <c r="E6569" s="99">
        <v>3300.51001</v>
      </c>
      <c r="F6569" s="99">
        <v>3300.51001</v>
      </c>
      <c r="G6569" s="99">
        <v>0</v>
      </c>
    </row>
    <row r="6570" spans="1:7" x14ac:dyDescent="0.2">
      <c r="A6570" s="100">
        <v>41660</v>
      </c>
      <c r="B6570" s="99">
        <v>3304.8000489999999</v>
      </c>
      <c r="C6570" s="99">
        <v>3319.5</v>
      </c>
      <c r="D6570" s="99">
        <v>3289.290039</v>
      </c>
      <c r="E6570" s="99">
        <v>3309.73999</v>
      </c>
      <c r="F6570" s="99">
        <v>3309.73999</v>
      </c>
      <c r="G6570" s="99">
        <v>0</v>
      </c>
    </row>
    <row r="6571" spans="1:7" x14ac:dyDescent="0.2">
      <c r="A6571" s="100">
        <v>41661</v>
      </c>
      <c r="B6571" s="99">
        <v>3311.780029</v>
      </c>
      <c r="C6571" s="99">
        <v>3315.570068</v>
      </c>
      <c r="D6571" s="99">
        <v>3304.919922</v>
      </c>
      <c r="E6571" s="99">
        <v>3312.040039</v>
      </c>
      <c r="F6571" s="99">
        <v>3312.040039</v>
      </c>
      <c r="G6571" s="99">
        <v>0</v>
      </c>
    </row>
    <row r="6572" spans="1:7" x14ac:dyDescent="0.2">
      <c r="A6572" s="100">
        <v>41662</v>
      </c>
      <c r="B6572" s="99">
        <v>3307.459961</v>
      </c>
      <c r="C6572" s="99">
        <v>3307.459961</v>
      </c>
      <c r="D6572" s="99">
        <v>3267.5900879999999</v>
      </c>
      <c r="E6572" s="99">
        <v>3282.639893</v>
      </c>
      <c r="F6572" s="99">
        <v>3282.639893</v>
      </c>
      <c r="G6572" s="99">
        <v>0</v>
      </c>
    </row>
    <row r="6573" spans="1:7" x14ac:dyDescent="0.2">
      <c r="A6573" s="100">
        <v>41663</v>
      </c>
      <c r="B6573" s="99">
        <v>3279.969971</v>
      </c>
      <c r="C6573" s="99">
        <v>3279.969971</v>
      </c>
      <c r="D6573" s="99">
        <v>3214.139893</v>
      </c>
      <c r="E6573" s="99">
        <v>3214.139893</v>
      </c>
      <c r="F6573" s="99">
        <v>3214.139893</v>
      </c>
      <c r="G6573" s="99">
        <v>0</v>
      </c>
    </row>
    <row r="6574" spans="1:7" x14ac:dyDescent="0.2">
      <c r="A6574" s="100">
        <v>41666</v>
      </c>
      <c r="B6574" s="99">
        <v>3215.570068</v>
      </c>
      <c r="C6574" s="99">
        <v>3224.330078</v>
      </c>
      <c r="D6574" s="99">
        <v>3183.110107</v>
      </c>
      <c r="E6574" s="99">
        <v>3198.570068</v>
      </c>
      <c r="F6574" s="99">
        <v>3198.570068</v>
      </c>
      <c r="G6574" s="99">
        <v>0</v>
      </c>
    </row>
    <row r="6575" spans="1:7" x14ac:dyDescent="0.2">
      <c r="A6575" s="100">
        <v>41667</v>
      </c>
      <c r="B6575" s="99">
        <v>3201.169922</v>
      </c>
      <c r="C6575" s="99">
        <v>3220.4799800000001</v>
      </c>
      <c r="D6575" s="99">
        <v>3195.3798830000001</v>
      </c>
      <c r="E6575" s="99">
        <v>3218.209961</v>
      </c>
      <c r="F6575" s="99">
        <v>3218.209961</v>
      </c>
      <c r="G6575" s="99">
        <v>0</v>
      </c>
    </row>
    <row r="6576" spans="1:7" x14ac:dyDescent="0.2">
      <c r="A6576" s="100">
        <v>41668</v>
      </c>
      <c r="B6576" s="99">
        <v>3214.330078</v>
      </c>
      <c r="C6576" s="99">
        <v>3214.330078</v>
      </c>
      <c r="D6576" s="99">
        <v>3179.25</v>
      </c>
      <c r="E6576" s="99">
        <v>3185.6999510000001</v>
      </c>
      <c r="F6576" s="99">
        <v>3185.6999510000001</v>
      </c>
      <c r="G6576" s="99">
        <v>0</v>
      </c>
    </row>
    <row r="6577" spans="1:7" x14ac:dyDescent="0.2">
      <c r="A6577" s="100">
        <v>41669</v>
      </c>
      <c r="B6577" s="99">
        <v>3191.219971</v>
      </c>
      <c r="C6577" s="99">
        <v>3230</v>
      </c>
      <c r="D6577" s="99">
        <v>3191.219971</v>
      </c>
      <c r="E6577" s="99">
        <v>3221.780029</v>
      </c>
      <c r="F6577" s="99">
        <v>3221.780029</v>
      </c>
      <c r="G6577" s="99">
        <v>0</v>
      </c>
    </row>
    <row r="6578" spans="1:7" x14ac:dyDescent="0.2">
      <c r="A6578" s="100">
        <v>41670</v>
      </c>
      <c r="B6578" s="99">
        <v>3215.8400879999999</v>
      </c>
      <c r="C6578" s="99">
        <v>3221.209961</v>
      </c>
      <c r="D6578" s="99">
        <v>3182.4099120000001</v>
      </c>
      <c r="E6578" s="99">
        <v>3200.9499510000001</v>
      </c>
      <c r="F6578" s="99">
        <v>3200.9499510000001</v>
      </c>
      <c r="G6578" s="99">
        <v>0</v>
      </c>
    </row>
    <row r="6579" spans="1:7" x14ac:dyDescent="0.2">
      <c r="A6579" s="100">
        <v>41673</v>
      </c>
      <c r="B6579" s="99">
        <v>3201.1201169999999</v>
      </c>
      <c r="C6579" s="99">
        <v>3204.929932</v>
      </c>
      <c r="D6579" s="99">
        <v>3123.8701169999999</v>
      </c>
      <c r="E6579" s="99">
        <v>3127.8701169999999</v>
      </c>
      <c r="F6579" s="99">
        <v>3127.8701169999999</v>
      </c>
      <c r="G6579" s="99">
        <v>0</v>
      </c>
    </row>
    <row r="6580" spans="1:7" x14ac:dyDescent="0.2">
      <c r="A6580" s="100">
        <v>41674</v>
      </c>
      <c r="B6580" s="99">
        <v>3131.48999</v>
      </c>
      <c r="C6580" s="99">
        <v>3158.2700199999999</v>
      </c>
      <c r="D6580" s="99">
        <v>3131.48999</v>
      </c>
      <c r="E6580" s="99">
        <v>3151.9399410000001</v>
      </c>
      <c r="F6580" s="99">
        <v>3151.9399410000001</v>
      </c>
      <c r="G6580" s="99">
        <v>0</v>
      </c>
    </row>
    <row r="6581" spans="1:7" x14ac:dyDescent="0.2">
      <c r="A6581" s="100">
        <v>41675</v>
      </c>
      <c r="B6581" s="99">
        <v>3149.6201169999999</v>
      </c>
      <c r="C6581" s="99">
        <v>3153.9399410000001</v>
      </c>
      <c r="D6581" s="99">
        <v>3121.8500979999999</v>
      </c>
      <c r="E6581" s="99">
        <v>3146.48999</v>
      </c>
      <c r="F6581" s="99">
        <v>3146.48999</v>
      </c>
      <c r="G6581" s="99">
        <v>0</v>
      </c>
    </row>
    <row r="6582" spans="1:7" x14ac:dyDescent="0.2">
      <c r="A6582" s="100">
        <v>41676</v>
      </c>
      <c r="B6582" s="99">
        <v>3150.540039</v>
      </c>
      <c r="C6582" s="99">
        <v>3188.23999</v>
      </c>
      <c r="D6582" s="99">
        <v>3150.540039</v>
      </c>
      <c r="E6582" s="99">
        <v>3187.25</v>
      </c>
      <c r="F6582" s="99">
        <v>3187.25</v>
      </c>
      <c r="G6582" s="99">
        <v>0</v>
      </c>
    </row>
    <row r="6583" spans="1:7" x14ac:dyDescent="0.2">
      <c r="A6583" s="100">
        <v>41677</v>
      </c>
      <c r="B6583" s="99">
        <v>3191.889893</v>
      </c>
      <c r="C6583" s="99">
        <v>3231.3000489999999</v>
      </c>
      <c r="D6583" s="99">
        <v>3191.889893</v>
      </c>
      <c r="E6583" s="99">
        <v>3229.6499020000001</v>
      </c>
      <c r="F6583" s="99">
        <v>3229.6499020000001</v>
      </c>
      <c r="G6583" s="99">
        <v>0</v>
      </c>
    </row>
    <row r="6584" spans="1:7" x14ac:dyDescent="0.2">
      <c r="A6584" s="100">
        <v>41680</v>
      </c>
      <c r="B6584" s="99">
        <v>3228.23999</v>
      </c>
      <c r="C6584" s="99">
        <v>3234.9499510000001</v>
      </c>
      <c r="D6584" s="99">
        <v>3220.5500489999999</v>
      </c>
      <c r="E6584" s="99">
        <v>3234.790039</v>
      </c>
      <c r="F6584" s="99">
        <v>3234.790039</v>
      </c>
      <c r="G6584" s="99">
        <v>0</v>
      </c>
    </row>
    <row r="6585" spans="1:7" x14ac:dyDescent="0.2">
      <c r="A6585" s="100">
        <v>41681</v>
      </c>
      <c r="B6585" s="99">
        <v>3236.0600589999999</v>
      </c>
      <c r="C6585" s="99">
        <v>3277.5500489999999</v>
      </c>
      <c r="D6585" s="99">
        <v>3236.0600589999999</v>
      </c>
      <c r="E6585" s="99">
        <v>3270.73999</v>
      </c>
      <c r="F6585" s="99">
        <v>3270.73999</v>
      </c>
      <c r="G6585" s="99">
        <v>0</v>
      </c>
    </row>
    <row r="6586" spans="1:7" x14ac:dyDescent="0.2">
      <c r="A6586" s="100">
        <v>41682</v>
      </c>
      <c r="B6586" s="99">
        <v>3273.01001</v>
      </c>
      <c r="C6586" s="99">
        <v>3284.1201169999999</v>
      </c>
      <c r="D6586" s="99">
        <v>3265.5500489999999</v>
      </c>
      <c r="E6586" s="99">
        <v>3271.469971</v>
      </c>
      <c r="F6586" s="99">
        <v>3271.469971</v>
      </c>
      <c r="G6586" s="99">
        <v>0</v>
      </c>
    </row>
    <row r="6587" spans="1:7" x14ac:dyDescent="0.2">
      <c r="A6587" s="100">
        <v>41683</v>
      </c>
      <c r="B6587" s="99">
        <v>3263.830078</v>
      </c>
      <c r="C6587" s="99">
        <v>3291.5600589999999</v>
      </c>
      <c r="D6587" s="99">
        <v>3253.8999020000001</v>
      </c>
      <c r="E6587" s="99">
        <v>3290.820068</v>
      </c>
      <c r="F6587" s="99">
        <v>3290.820068</v>
      </c>
      <c r="G6587" s="99">
        <v>0</v>
      </c>
    </row>
    <row r="6588" spans="1:7" x14ac:dyDescent="0.2">
      <c r="A6588" s="100">
        <v>41684</v>
      </c>
      <c r="B6588" s="99">
        <v>3288.6298830000001</v>
      </c>
      <c r="C6588" s="99">
        <v>3312.3500979999999</v>
      </c>
      <c r="D6588" s="99">
        <v>3283.540039</v>
      </c>
      <c r="E6588" s="99">
        <v>3306.919922</v>
      </c>
      <c r="F6588" s="99">
        <v>3306.919922</v>
      </c>
      <c r="G6588" s="99">
        <v>0</v>
      </c>
    </row>
    <row r="6589" spans="1:7" x14ac:dyDescent="0.2">
      <c r="A6589" s="100">
        <v>41688</v>
      </c>
      <c r="B6589" s="99">
        <v>3308.169922</v>
      </c>
      <c r="C6589" s="99">
        <v>3315.080078</v>
      </c>
      <c r="D6589" s="99">
        <v>3300.9399410000001</v>
      </c>
      <c r="E6589" s="99">
        <v>3311.2700199999999</v>
      </c>
      <c r="F6589" s="99">
        <v>3311.2700199999999</v>
      </c>
      <c r="G6589" s="99">
        <v>0</v>
      </c>
    </row>
    <row r="6590" spans="1:7" x14ac:dyDescent="0.2">
      <c r="A6590" s="100">
        <v>41689</v>
      </c>
      <c r="B6590" s="99">
        <v>3308.1000979999999</v>
      </c>
      <c r="C6590" s="99">
        <v>3323.5500489999999</v>
      </c>
      <c r="D6590" s="99">
        <v>3286.780029</v>
      </c>
      <c r="E6590" s="99">
        <v>3289.830078</v>
      </c>
      <c r="F6590" s="99">
        <v>3289.830078</v>
      </c>
      <c r="G6590" s="99">
        <v>0</v>
      </c>
    </row>
    <row r="6591" spans="1:7" x14ac:dyDescent="0.2">
      <c r="A6591" s="100">
        <v>41690</v>
      </c>
      <c r="B6591" s="99">
        <v>3291.3000489999999</v>
      </c>
      <c r="C6591" s="99">
        <v>3315.530029</v>
      </c>
      <c r="D6591" s="99">
        <v>3282.919922</v>
      </c>
      <c r="E6591" s="99">
        <v>3310.2700199999999</v>
      </c>
      <c r="F6591" s="99">
        <v>3310.2700199999999</v>
      </c>
      <c r="G6591" s="99">
        <v>0</v>
      </c>
    </row>
    <row r="6592" spans="1:7" x14ac:dyDescent="0.2">
      <c r="A6592" s="100">
        <v>41691</v>
      </c>
      <c r="B6592" s="99">
        <v>3313.040039</v>
      </c>
      <c r="C6592" s="99">
        <v>3322.1499020000001</v>
      </c>
      <c r="D6592" s="99">
        <v>3303.1999510000001</v>
      </c>
      <c r="E6592" s="99">
        <v>3304.360107</v>
      </c>
      <c r="F6592" s="99">
        <v>3304.360107</v>
      </c>
      <c r="G6592" s="99">
        <v>0</v>
      </c>
    </row>
    <row r="6593" spans="1:7" x14ac:dyDescent="0.2">
      <c r="A6593" s="100">
        <v>41694</v>
      </c>
      <c r="B6593" s="99">
        <v>3305.3400879999999</v>
      </c>
      <c r="C6593" s="99">
        <v>3344.8100589999999</v>
      </c>
      <c r="D6593" s="99">
        <v>3305.3400879999999</v>
      </c>
      <c r="E6593" s="99">
        <v>3324.8400879999999</v>
      </c>
      <c r="F6593" s="99">
        <v>3324.8400879999999</v>
      </c>
      <c r="G6593" s="99">
        <v>0</v>
      </c>
    </row>
    <row r="6594" spans="1:7" x14ac:dyDescent="0.2">
      <c r="A6594" s="100">
        <v>41695</v>
      </c>
      <c r="B6594" s="99">
        <v>3325</v>
      </c>
      <c r="C6594" s="99">
        <v>3334.389893</v>
      </c>
      <c r="D6594" s="99">
        <v>3311.610107</v>
      </c>
      <c r="E6594" s="99">
        <v>3320.429932</v>
      </c>
      <c r="F6594" s="99">
        <v>3320.429932</v>
      </c>
      <c r="G6594" s="99">
        <v>0</v>
      </c>
    </row>
    <row r="6595" spans="1:7" x14ac:dyDescent="0.2">
      <c r="A6595" s="100">
        <v>41696</v>
      </c>
      <c r="B6595" s="99">
        <v>3322.280029</v>
      </c>
      <c r="C6595" s="99">
        <v>3334.6201169999999</v>
      </c>
      <c r="D6595" s="99">
        <v>3313.1000979999999</v>
      </c>
      <c r="E6595" s="99">
        <v>3321.1499020000001</v>
      </c>
      <c r="F6595" s="99">
        <v>3321.1499020000001</v>
      </c>
      <c r="G6595" s="99">
        <v>0</v>
      </c>
    </row>
    <row r="6596" spans="1:7" x14ac:dyDescent="0.2">
      <c r="A6596" s="100">
        <v>41697</v>
      </c>
      <c r="B6596" s="99">
        <v>3321.1499020000001</v>
      </c>
      <c r="C6596" s="99">
        <v>3338.4799800000001</v>
      </c>
      <c r="D6596" s="99">
        <v>3314.360107</v>
      </c>
      <c r="E6596" s="99">
        <v>3338.0500489999999</v>
      </c>
      <c r="F6596" s="99">
        <v>3338.0500489999999</v>
      </c>
      <c r="G6596" s="99">
        <v>0</v>
      </c>
    </row>
    <row r="6597" spans="1:7" x14ac:dyDescent="0.2">
      <c r="A6597" s="100">
        <v>41698</v>
      </c>
      <c r="B6597" s="99">
        <v>3339.580078</v>
      </c>
      <c r="C6597" s="99">
        <v>3362.6201169999999</v>
      </c>
      <c r="D6597" s="99">
        <v>3326.23999</v>
      </c>
      <c r="E6597" s="99">
        <v>3347.3798830000001</v>
      </c>
      <c r="F6597" s="99">
        <v>3347.3798830000001</v>
      </c>
      <c r="G6597" s="99">
        <v>0</v>
      </c>
    </row>
    <row r="6598" spans="1:7" x14ac:dyDescent="0.2">
      <c r="A6598" s="100">
        <v>41701</v>
      </c>
      <c r="B6598" s="99">
        <v>3344.360107</v>
      </c>
      <c r="C6598" s="99">
        <v>3344.360107</v>
      </c>
      <c r="D6598" s="99">
        <v>3302.570068</v>
      </c>
      <c r="E6598" s="99">
        <v>3322.8500979999999</v>
      </c>
      <c r="F6598" s="99">
        <v>3322.8500979999999</v>
      </c>
      <c r="G6598" s="99">
        <v>0</v>
      </c>
    </row>
    <row r="6599" spans="1:7" x14ac:dyDescent="0.2">
      <c r="A6599" s="100">
        <v>41702</v>
      </c>
      <c r="B6599" s="99">
        <v>3329.1999510000001</v>
      </c>
      <c r="C6599" s="99">
        <v>3377.8100589999999</v>
      </c>
      <c r="D6599" s="99">
        <v>3329.1999510000001</v>
      </c>
      <c r="E6599" s="99">
        <v>3373.639893</v>
      </c>
      <c r="F6599" s="99">
        <v>3373.639893</v>
      </c>
      <c r="G6599" s="99">
        <v>0</v>
      </c>
    </row>
    <row r="6600" spans="1:7" x14ac:dyDescent="0.2">
      <c r="A6600" s="100">
        <v>41703</v>
      </c>
      <c r="B6600" s="99">
        <v>3374.530029</v>
      </c>
      <c r="C6600" s="99">
        <v>3378.8100589999999</v>
      </c>
      <c r="D6600" s="99">
        <v>3369.3100589999999</v>
      </c>
      <c r="E6600" s="99">
        <v>3374.1000979999999</v>
      </c>
      <c r="F6600" s="99">
        <v>3374.1000979999999</v>
      </c>
      <c r="G6600" s="99">
        <v>0</v>
      </c>
    </row>
    <row r="6601" spans="1:7" x14ac:dyDescent="0.2">
      <c r="A6601" s="100">
        <v>41704</v>
      </c>
      <c r="B6601" s="99">
        <v>3375.3701169999999</v>
      </c>
      <c r="C6601" s="99">
        <v>3389.320068</v>
      </c>
      <c r="D6601" s="99">
        <v>3375.3701169999999</v>
      </c>
      <c r="E6601" s="99">
        <v>3380.48999</v>
      </c>
      <c r="F6601" s="99">
        <v>3380.48999</v>
      </c>
      <c r="G6601" s="99">
        <v>0</v>
      </c>
    </row>
    <row r="6602" spans="1:7" x14ac:dyDescent="0.2">
      <c r="A6602" s="100">
        <v>41705</v>
      </c>
      <c r="B6602" s="99">
        <v>3383.4399410000001</v>
      </c>
      <c r="C6602" s="99">
        <v>3392.389893</v>
      </c>
      <c r="D6602" s="99">
        <v>3369.3000489999999</v>
      </c>
      <c r="E6602" s="99">
        <v>3382.570068</v>
      </c>
      <c r="F6602" s="99">
        <v>3382.570068</v>
      </c>
      <c r="G6602" s="99">
        <v>0</v>
      </c>
    </row>
    <row r="6603" spans="1:7" x14ac:dyDescent="0.2">
      <c r="A6603" s="100">
        <v>41708</v>
      </c>
      <c r="B6603" s="99">
        <v>3382.459961</v>
      </c>
      <c r="C6603" s="99">
        <v>3382.469971</v>
      </c>
      <c r="D6603" s="99">
        <v>3363.179932</v>
      </c>
      <c r="E6603" s="99">
        <v>3381.219971</v>
      </c>
      <c r="F6603" s="99">
        <v>3381.219971</v>
      </c>
      <c r="G6603" s="99">
        <v>0</v>
      </c>
    </row>
    <row r="6604" spans="1:7" x14ac:dyDescent="0.2">
      <c r="A6604" s="100">
        <v>41709</v>
      </c>
      <c r="B6604" s="99">
        <v>3383.330078</v>
      </c>
      <c r="C6604" s="99">
        <v>3390.679932</v>
      </c>
      <c r="D6604" s="99">
        <v>3357.419922</v>
      </c>
      <c r="E6604" s="99">
        <v>3364.169922</v>
      </c>
      <c r="F6604" s="99">
        <v>3364.169922</v>
      </c>
      <c r="G6604" s="99">
        <v>0</v>
      </c>
    </row>
    <row r="6605" spans="1:7" x14ac:dyDescent="0.2">
      <c r="A6605" s="100">
        <v>41710</v>
      </c>
      <c r="B6605" s="99">
        <v>3362.389893</v>
      </c>
      <c r="C6605" s="99">
        <v>3366.3100589999999</v>
      </c>
      <c r="D6605" s="99">
        <v>3341.1899410000001</v>
      </c>
      <c r="E6605" s="99">
        <v>3366.070068</v>
      </c>
      <c r="F6605" s="99">
        <v>3366.070068</v>
      </c>
      <c r="G6605" s="99">
        <v>0</v>
      </c>
    </row>
    <row r="6606" spans="1:7" x14ac:dyDescent="0.2">
      <c r="A6606" s="100">
        <v>41711</v>
      </c>
      <c r="B6606" s="99">
        <v>3368.040039</v>
      </c>
      <c r="C6606" s="99">
        <v>3377.5900879999999</v>
      </c>
      <c r="D6606" s="99">
        <v>3319.139893</v>
      </c>
      <c r="E6606" s="99">
        <v>3327.110107</v>
      </c>
      <c r="F6606" s="99">
        <v>3327.110107</v>
      </c>
      <c r="G6606" s="99">
        <v>0</v>
      </c>
    </row>
    <row r="6607" spans="1:7" x14ac:dyDescent="0.2">
      <c r="A6607" s="100">
        <v>41712</v>
      </c>
      <c r="B6607" s="99">
        <v>3324.8999020000001</v>
      </c>
      <c r="C6607" s="99">
        <v>3338.179932</v>
      </c>
      <c r="D6607" s="99">
        <v>3315.1298830000001</v>
      </c>
      <c r="E6607" s="99">
        <v>3317.8100589999999</v>
      </c>
      <c r="F6607" s="99">
        <v>3317.8100589999999</v>
      </c>
      <c r="G6607" s="99">
        <v>0</v>
      </c>
    </row>
    <row r="6608" spans="1:7" x14ac:dyDescent="0.2">
      <c r="A6608" s="100">
        <v>41715</v>
      </c>
      <c r="B6608" s="99">
        <v>3320.8400879999999</v>
      </c>
      <c r="C6608" s="99">
        <v>3355.959961</v>
      </c>
      <c r="D6608" s="99">
        <v>3320.8400879999999</v>
      </c>
      <c r="E6608" s="99">
        <v>3349.709961</v>
      </c>
      <c r="F6608" s="99">
        <v>3349.709961</v>
      </c>
      <c r="G6608" s="99">
        <v>0</v>
      </c>
    </row>
    <row r="6609" spans="1:7" x14ac:dyDescent="0.2">
      <c r="A6609" s="100">
        <v>41716</v>
      </c>
      <c r="B6609" s="99">
        <v>3349.959961</v>
      </c>
      <c r="C6609" s="99">
        <v>3376.6499020000001</v>
      </c>
      <c r="D6609" s="99">
        <v>3349.959961</v>
      </c>
      <c r="E6609" s="99">
        <v>3373.9799800000001</v>
      </c>
      <c r="F6609" s="99">
        <v>3373.9799800000001</v>
      </c>
      <c r="G6609" s="99">
        <v>0</v>
      </c>
    </row>
    <row r="6610" spans="1:7" x14ac:dyDescent="0.2">
      <c r="A6610" s="100">
        <v>41717</v>
      </c>
      <c r="B6610" s="99">
        <v>3373.9799800000001</v>
      </c>
      <c r="C6610" s="99">
        <v>3377.3500979999999</v>
      </c>
      <c r="D6610" s="99">
        <v>3335.0500489999999</v>
      </c>
      <c r="E6610" s="99">
        <v>3353.290039</v>
      </c>
      <c r="F6610" s="99">
        <v>3353.290039</v>
      </c>
      <c r="G6610" s="99">
        <v>0</v>
      </c>
    </row>
    <row r="6611" spans="1:7" x14ac:dyDescent="0.2">
      <c r="A6611" s="100">
        <v>41718</v>
      </c>
      <c r="B6611" s="99">
        <v>3352.1201169999999</v>
      </c>
      <c r="C6611" s="99">
        <v>3376.2700199999999</v>
      </c>
      <c r="D6611" s="99">
        <v>3342.320068</v>
      </c>
      <c r="E6611" s="99">
        <v>3373.6000979999999</v>
      </c>
      <c r="F6611" s="99">
        <v>3373.6000979999999</v>
      </c>
      <c r="G6611" s="99">
        <v>0</v>
      </c>
    </row>
    <row r="6612" spans="1:7" x14ac:dyDescent="0.2">
      <c r="A6612" s="100">
        <v>41719</v>
      </c>
      <c r="B6612" s="99">
        <v>3378.1499020000001</v>
      </c>
      <c r="C6612" s="99">
        <v>3395</v>
      </c>
      <c r="D6612" s="99">
        <v>3358.290039</v>
      </c>
      <c r="E6612" s="99">
        <v>3363.719971</v>
      </c>
      <c r="F6612" s="99">
        <v>3363.719971</v>
      </c>
      <c r="G6612" s="99">
        <v>0</v>
      </c>
    </row>
    <row r="6613" spans="1:7" x14ac:dyDescent="0.2">
      <c r="A6613" s="100">
        <v>41722</v>
      </c>
      <c r="B6613" s="99">
        <v>3365.790039</v>
      </c>
      <c r="C6613" s="99">
        <v>3375.830078</v>
      </c>
      <c r="D6613" s="99">
        <v>3333.419922</v>
      </c>
      <c r="E6613" s="99">
        <v>3347.360107</v>
      </c>
      <c r="F6613" s="99">
        <v>3347.360107</v>
      </c>
      <c r="G6613" s="99">
        <v>0</v>
      </c>
    </row>
    <row r="6614" spans="1:7" x14ac:dyDescent="0.2">
      <c r="A6614" s="100">
        <v>41723</v>
      </c>
      <c r="B6614" s="99">
        <v>3351.3701169999999</v>
      </c>
      <c r="C6614" s="99">
        <v>3373.6999510000001</v>
      </c>
      <c r="D6614" s="99">
        <v>3345.110107</v>
      </c>
      <c r="E6614" s="99">
        <v>3362.4399410000001</v>
      </c>
      <c r="F6614" s="99">
        <v>3362.4399410000001</v>
      </c>
      <c r="G6614" s="99">
        <v>0</v>
      </c>
    </row>
    <row r="6615" spans="1:7" x14ac:dyDescent="0.2">
      <c r="A6615" s="100">
        <v>41724</v>
      </c>
      <c r="B6615" s="99">
        <v>3365.1899410000001</v>
      </c>
      <c r="C6615" s="99">
        <v>3381.1000979999999</v>
      </c>
      <c r="D6615" s="99">
        <v>3339</v>
      </c>
      <c r="E6615" s="99">
        <v>3339</v>
      </c>
      <c r="F6615" s="99">
        <v>3339</v>
      </c>
      <c r="G6615" s="99">
        <v>0</v>
      </c>
    </row>
    <row r="6616" spans="1:7" x14ac:dyDescent="0.2">
      <c r="A6616" s="100">
        <v>41725</v>
      </c>
      <c r="B6616" s="99">
        <v>3338.76001</v>
      </c>
      <c r="C6616" s="99">
        <v>3344.929932</v>
      </c>
      <c r="D6616" s="99">
        <v>3320.73999</v>
      </c>
      <c r="E6616" s="99">
        <v>3333.2299800000001</v>
      </c>
      <c r="F6616" s="99">
        <v>3333.2299800000001</v>
      </c>
      <c r="G6616" s="99">
        <v>0</v>
      </c>
    </row>
    <row r="6617" spans="1:7" x14ac:dyDescent="0.2">
      <c r="A6617" s="100">
        <v>41726</v>
      </c>
      <c r="B6617" s="99">
        <v>3335.219971</v>
      </c>
      <c r="C6617" s="99">
        <v>3364.889893</v>
      </c>
      <c r="D6617" s="99">
        <v>3335.219971</v>
      </c>
      <c r="E6617" s="99">
        <v>3348.830078</v>
      </c>
      <c r="F6617" s="99">
        <v>3348.830078</v>
      </c>
      <c r="G6617" s="99">
        <v>0</v>
      </c>
    </row>
    <row r="6618" spans="1:7" x14ac:dyDescent="0.2">
      <c r="A6618" s="100">
        <v>41729</v>
      </c>
      <c r="B6618" s="99">
        <v>3351.76001</v>
      </c>
      <c r="C6618" s="99">
        <v>3380.6201169999999</v>
      </c>
      <c r="D6618" s="99">
        <v>3351.76001</v>
      </c>
      <c r="E6618" s="99">
        <v>3375.51001</v>
      </c>
      <c r="F6618" s="99">
        <v>3375.51001</v>
      </c>
      <c r="G6618" s="99">
        <v>0</v>
      </c>
    </row>
    <row r="6619" spans="1:7" x14ac:dyDescent="0.2">
      <c r="A6619" s="100">
        <v>41730</v>
      </c>
      <c r="B6619" s="99">
        <v>3378.6599120000001</v>
      </c>
      <c r="C6619" s="99">
        <v>3400.080078</v>
      </c>
      <c r="D6619" s="99">
        <v>3378.6599120000001</v>
      </c>
      <c r="E6619" s="99">
        <v>3399.51001</v>
      </c>
      <c r="F6619" s="99">
        <v>3399.51001</v>
      </c>
      <c r="G6619" s="99">
        <v>0</v>
      </c>
    </row>
    <row r="6620" spans="1:7" x14ac:dyDescent="0.2">
      <c r="A6620" s="100">
        <v>41731</v>
      </c>
      <c r="B6620" s="99">
        <v>3402.0600589999999</v>
      </c>
      <c r="C6620" s="99">
        <v>3413.889893</v>
      </c>
      <c r="D6620" s="99">
        <v>3397</v>
      </c>
      <c r="E6620" s="99">
        <v>3409.8000489999999</v>
      </c>
      <c r="F6620" s="99">
        <v>3409.8000489999999</v>
      </c>
      <c r="G6620" s="99">
        <v>0</v>
      </c>
    </row>
    <row r="6621" spans="1:7" x14ac:dyDescent="0.2">
      <c r="A6621" s="100">
        <v>41732</v>
      </c>
      <c r="B6621" s="99">
        <v>3410.790039</v>
      </c>
      <c r="C6621" s="99">
        <v>3415.0500489999999</v>
      </c>
      <c r="D6621" s="99">
        <v>3394.959961</v>
      </c>
      <c r="E6621" s="99">
        <v>3406</v>
      </c>
      <c r="F6621" s="99">
        <v>3406</v>
      </c>
      <c r="G6621" s="99">
        <v>0</v>
      </c>
    </row>
    <row r="6622" spans="1:7" x14ac:dyDescent="0.2">
      <c r="A6622" s="100">
        <v>41733</v>
      </c>
      <c r="B6622" s="99">
        <v>3408.7700199999999</v>
      </c>
      <c r="C6622" s="99">
        <v>3421.2299800000001</v>
      </c>
      <c r="D6622" s="99">
        <v>3360.1499020000001</v>
      </c>
      <c r="E6622" s="99">
        <v>3363.4099120000001</v>
      </c>
      <c r="F6622" s="99">
        <v>3363.4099120000001</v>
      </c>
      <c r="G6622" s="99">
        <v>0</v>
      </c>
    </row>
    <row r="6623" spans="1:7" x14ac:dyDescent="0.2">
      <c r="A6623" s="100">
        <v>41736</v>
      </c>
      <c r="B6623" s="99">
        <v>3361.320068</v>
      </c>
      <c r="C6623" s="99">
        <v>3361.4099120000001</v>
      </c>
      <c r="D6623" s="99">
        <v>3320.860107</v>
      </c>
      <c r="E6623" s="99">
        <v>3327.2700199999999</v>
      </c>
      <c r="F6623" s="99">
        <v>3327.2700199999999</v>
      </c>
      <c r="G6623" s="99">
        <v>0</v>
      </c>
    </row>
    <row r="6624" spans="1:7" x14ac:dyDescent="0.2">
      <c r="A6624" s="100">
        <v>41737</v>
      </c>
      <c r="B6624" s="99">
        <v>3329.1599120000001</v>
      </c>
      <c r="C6624" s="99">
        <v>3346.080078</v>
      </c>
      <c r="D6624" s="99">
        <v>3314.75</v>
      </c>
      <c r="E6624" s="99">
        <v>3340.8400879999999</v>
      </c>
      <c r="F6624" s="99">
        <v>3340.8400879999999</v>
      </c>
      <c r="G6624" s="99">
        <v>0</v>
      </c>
    </row>
    <row r="6625" spans="1:7" x14ac:dyDescent="0.2">
      <c r="A6625" s="100">
        <v>41738</v>
      </c>
      <c r="B6625" s="99">
        <v>3342.360107</v>
      </c>
      <c r="C6625" s="99">
        <v>3378.0500489999999</v>
      </c>
      <c r="D6625" s="99">
        <v>3341.9099120000001</v>
      </c>
      <c r="E6625" s="99">
        <v>3377.610107</v>
      </c>
      <c r="F6625" s="99">
        <v>3377.610107</v>
      </c>
      <c r="G6625" s="99">
        <v>0</v>
      </c>
    </row>
    <row r="6626" spans="1:7" x14ac:dyDescent="0.2">
      <c r="A6626" s="100">
        <v>41739</v>
      </c>
      <c r="B6626" s="99">
        <v>3377.8000489999999</v>
      </c>
      <c r="C6626" s="99">
        <v>3378.23999</v>
      </c>
      <c r="D6626" s="99">
        <v>3303.330078</v>
      </c>
      <c r="E6626" s="99">
        <v>3307.080078</v>
      </c>
      <c r="F6626" s="99">
        <v>3307.080078</v>
      </c>
      <c r="G6626" s="99">
        <v>0</v>
      </c>
    </row>
    <row r="6627" spans="1:7" x14ac:dyDescent="0.2">
      <c r="A6627" s="100">
        <v>41740</v>
      </c>
      <c r="B6627" s="99">
        <v>3303.030029</v>
      </c>
      <c r="C6627" s="99">
        <v>3311.01001</v>
      </c>
      <c r="D6627" s="99">
        <v>3273.73999</v>
      </c>
      <c r="E6627" s="99">
        <v>3276.040039</v>
      </c>
      <c r="F6627" s="99">
        <v>3276.040039</v>
      </c>
      <c r="G6627" s="99">
        <v>0</v>
      </c>
    </row>
    <row r="6628" spans="1:7" x14ac:dyDescent="0.2">
      <c r="A6628" s="100">
        <v>41743</v>
      </c>
      <c r="B6628" s="99">
        <v>3280.5500489999999</v>
      </c>
      <c r="C6628" s="99">
        <v>3309.4399410000001</v>
      </c>
      <c r="D6628" s="99">
        <v>3276.280029</v>
      </c>
      <c r="E6628" s="99">
        <v>3302.9799800000001</v>
      </c>
      <c r="F6628" s="99">
        <v>3302.9799800000001</v>
      </c>
      <c r="G6628" s="99">
        <v>0</v>
      </c>
    </row>
    <row r="6629" spans="1:7" x14ac:dyDescent="0.2">
      <c r="A6629" s="100">
        <v>41744</v>
      </c>
      <c r="B6629" s="99">
        <v>3304.5</v>
      </c>
      <c r="C6629" s="99">
        <v>3327.1201169999999</v>
      </c>
      <c r="D6629" s="99">
        <v>3277.23999</v>
      </c>
      <c r="E6629" s="99">
        <v>3325.3000489999999</v>
      </c>
      <c r="F6629" s="99">
        <v>3325.3000489999999</v>
      </c>
      <c r="G6629" s="99">
        <v>0</v>
      </c>
    </row>
    <row r="6630" spans="1:7" x14ac:dyDescent="0.2">
      <c r="A6630" s="100">
        <v>41745</v>
      </c>
      <c r="B6630" s="99">
        <v>3330.8500979999999</v>
      </c>
      <c r="C6630" s="99">
        <v>3360.2700199999999</v>
      </c>
      <c r="D6630" s="99">
        <v>3330.8500979999999</v>
      </c>
      <c r="E6630" s="99">
        <v>3360.2700199999999</v>
      </c>
      <c r="F6630" s="99">
        <v>3360.2700199999999</v>
      </c>
      <c r="G6630" s="99">
        <v>0</v>
      </c>
    </row>
    <row r="6631" spans="1:7" x14ac:dyDescent="0.2">
      <c r="A6631" s="100">
        <v>41746</v>
      </c>
      <c r="B6631" s="99">
        <v>3359.360107</v>
      </c>
      <c r="C6631" s="99">
        <v>3373.530029</v>
      </c>
      <c r="D6631" s="99">
        <v>3350.48999</v>
      </c>
      <c r="E6631" s="99">
        <v>3365</v>
      </c>
      <c r="F6631" s="99">
        <v>3365</v>
      </c>
      <c r="G6631" s="99">
        <v>0</v>
      </c>
    </row>
    <row r="6632" spans="1:7" x14ac:dyDescent="0.2">
      <c r="A6632" s="100">
        <v>41750</v>
      </c>
      <c r="B6632" s="99">
        <v>3366.75</v>
      </c>
      <c r="C6632" s="99">
        <v>3377.76001</v>
      </c>
      <c r="D6632" s="99">
        <v>3362.3798830000001</v>
      </c>
      <c r="E6632" s="99">
        <v>3377.75</v>
      </c>
      <c r="F6632" s="99">
        <v>3377.75</v>
      </c>
      <c r="G6632" s="99">
        <v>0</v>
      </c>
    </row>
    <row r="6633" spans="1:7" x14ac:dyDescent="0.2">
      <c r="A6633" s="100">
        <v>41751</v>
      </c>
      <c r="B6633" s="99">
        <v>3378.9799800000001</v>
      </c>
      <c r="C6633" s="99">
        <v>3401.1999510000001</v>
      </c>
      <c r="D6633" s="99">
        <v>3378.9799800000001</v>
      </c>
      <c r="E6633" s="99">
        <v>3391.580078</v>
      </c>
      <c r="F6633" s="99">
        <v>3391.580078</v>
      </c>
      <c r="G6633" s="99">
        <v>0</v>
      </c>
    </row>
    <row r="6634" spans="1:7" x14ac:dyDescent="0.2">
      <c r="A6634" s="100">
        <v>41752</v>
      </c>
      <c r="B6634" s="99">
        <v>3391.6000979999999</v>
      </c>
      <c r="C6634" s="99">
        <v>3392.26001</v>
      </c>
      <c r="D6634" s="99">
        <v>3381.919922</v>
      </c>
      <c r="E6634" s="99">
        <v>3384.5</v>
      </c>
      <c r="F6634" s="99">
        <v>3384.5</v>
      </c>
      <c r="G6634" s="99">
        <v>0</v>
      </c>
    </row>
    <row r="6635" spans="1:7" x14ac:dyDescent="0.2">
      <c r="A6635" s="100">
        <v>41753</v>
      </c>
      <c r="B6635" s="99">
        <v>3396.459961</v>
      </c>
      <c r="C6635" s="99">
        <v>3400.209961</v>
      </c>
      <c r="D6635" s="99">
        <v>3375.290039</v>
      </c>
      <c r="E6635" s="99">
        <v>3390.389893</v>
      </c>
      <c r="F6635" s="99">
        <v>3390.389893</v>
      </c>
      <c r="G6635" s="99">
        <v>0</v>
      </c>
    </row>
    <row r="6636" spans="1:7" x14ac:dyDescent="0.2">
      <c r="A6636" s="100">
        <v>41754</v>
      </c>
      <c r="B6636" s="99">
        <v>3388.790039</v>
      </c>
      <c r="C6636" s="99">
        <v>3388.790039</v>
      </c>
      <c r="D6636" s="99">
        <v>3356.2700199999999</v>
      </c>
      <c r="E6636" s="99">
        <v>3362.9499510000001</v>
      </c>
      <c r="F6636" s="99">
        <v>3362.9499510000001</v>
      </c>
      <c r="G6636" s="99">
        <v>0</v>
      </c>
    </row>
    <row r="6637" spans="1:7" x14ac:dyDescent="0.2">
      <c r="A6637" s="100">
        <v>41757</v>
      </c>
      <c r="B6637" s="99">
        <v>3366.0500489999999</v>
      </c>
      <c r="C6637" s="99">
        <v>3387.7299800000001</v>
      </c>
      <c r="D6637" s="99">
        <v>3340.080078</v>
      </c>
      <c r="E6637" s="99">
        <v>3374.040039</v>
      </c>
      <c r="F6637" s="99">
        <v>3374.040039</v>
      </c>
      <c r="G6637" s="99">
        <v>0</v>
      </c>
    </row>
    <row r="6638" spans="1:7" x14ac:dyDescent="0.2">
      <c r="A6638" s="100">
        <v>41758</v>
      </c>
      <c r="B6638" s="99">
        <v>3376.540039</v>
      </c>
      <c r="C6638" s="99">
        <v>3394.1899410000001</v>
      </c>
      <c r="D6638" s="99">
        <v>3376.540039</v>
      </c>
      <c r="E6638" s="99">
        <v>3390.1599120000001</v>
      </c>
      <c r="F6638" s="99">
        <v>3390.1599120000001</v>
      </c>
      <c r="G6638" s="99">
        <v>0</v>
      </c>
    </row>
    <row r="6639" spans="1:7" x14ac:dyDescent="0.2">
      <c r="A6639" s="100">
        <v>41759</v>
      </c>
      <c r="B6639" s="99">
        <v>3388.1000979999999</v>
      </c>
      <c r="C6639" s="99">
        <v>3402.719971</v>
      </c>
      <c r="D6639" s="99">
        <v>3380.1999510000001</v>
      </c>
      <c r="E6639" s="99">
        <v>3400.459961</v>
      </c>
      <c r="F6639" s="99">
        <v>3400.459961</v>
      </c>
      <c r="G6639" s="99">
        <v>0</v>
      </c>
    </row>
    <row r="6640" spans="1:7" x14ac:dyDescent="0.2">
      <c r="A6640" s="100">
        <v>41760</v>
      </c>
      <c r="B6640" s="99">
        <v>3401.4799800000001</v>
      </c>
      <c r="C6640" s="99">
        <v>3409</v>
      </c>
      <c r="D6640" s="99">
        <v>3390.030029</v>
      </c>
      <c r="E6640" s="99">
        <v>3400.1999510000001</v>
      </c>
      <c r="F6640" s="99">
        <v>3400.1999510000001</v>
      </c>
      <c r="G6640" s="99">
        <v>0</v>
      </c>
    </row>
    <row r="6641" spans="1:7" x14ac:dyDescent="0.2">
      <c r="A6641" s="100">
        <v>41761</v>
      </c>
      <c r="B6641" s="99">
        <v>3403.1201169999999</v>
      </c>
      <c r="C6641" s="99">
        <v>3413.9499510000001</v>
      </c>
      <c r="D6641" s="99">
        <v>3390.969971</v>
      </c>
      <c r="E6641" s="99">
        <v>3395.610107</v>
      </c>
      <c r="F6641" s="99">
        <v>3395.610107</v>
      </c>
      <c r="G6641" s="99">
        <v>0</v>
      </c>
    </row>
    <row r="6642" spans="1:7" x14ac:dyDescent="0.2">
      <c r="A6642" s="100">
        <v>41764</v>
      </c>
      <c r="B6642" s="99">
        <v>3392.830078</v>
      </c>
      <c r="C6642" s="99">
        <v>3403.7700199999999</v>
      </c>
      <c r="D6642" s="99">
        <v>3370.1000979999999</v>
      </c>
      <c r="E6642" s="99">
        <v>3402.2299800000001</v>
      </c>
      <c r="F6642" s="99">
        <v>3402.2299800000001</v>
      </c>
      <c r="G6642" s="99">
        <v>0</v>
      </c>
    </row>
    <row r="6643" spans="1:7" x14ac:dyDescent="0.2">
      <c r="A6643" s="100">
        <v>41765</v>
      </c>
      <c r="B6643" s="99">
        <v>3400.5500489999999</v>
      </c>
      <c r="C6643" s="99">
        <v>3400.5500489999999</v>
      </c>
      <c r="D6643" s="99">
        <v>3371.719971</v>
      </c>
      <c r="E6643" s="99">
        <v>3371.719971</v>
      </c>
      <c r="F6643" s="99">
        <v>3371.719971</v>
      </c>
      <c r="G6643" s="99">
        <v>0</v>
      </c>
    </row>
    <row r="6644" spans="1:7" x14ac:dyDescent="0.2">
      <c r="A6644" s="100">
        <v>41766</v>
      </c>
      <c r="B6644" s="99">
        <v>3374.6201169999999</v>
      </c>
      <c r="C6644" s="99">
        <v>3393.1599120000001</v>
      </c>
      <c r="D6644" s="99">
        <v>3358.8798830000001</v>
      </c>
      <c r="E6644" s="99">
        <v>3392.1000979999999</v>
      </c>
      <c r="F6644" s="99">
        <v>3392.1000979999999</v>
      </c>
      <c r="G6644" s="99">
        <v>0</v>
      </c>
    </row>
    <row r="6645" spans="1:7" x14ac:dyDescent="0.2">
      <c r="A6645" s="100">
        <v>41767</v>
      </c>
      <c r="B6645" s="99">
        <v>3391.469971</v>
      </c>
      <c r="C6645" s="99">
        <v>3412.570068</v>
      </c>
      <c r="D6645" s="99">
        <v>3378.3798830000001</v>
      </c>
      <c r="E6645" s="99">
        <v>3388.290039</v>
      </c>
      <c r="F6645" s="99">
        <v>3388.290039</v>
      </c>
      <c r="G6645" s="99">
        <v>0</v>
      </c>
    </row>
    <row r="6646" spans="1:7" x14ac:dyDescent="0.2">
      <c r="A6646" s="100">
        <v>41768</v>
      </c>
      <c r="B6646" s="99">
        <v>3388.26001</v>
      </c>
      <c r="C6646" s="99">
        <v>3394.1298830000001</v>
      </c>
      <c r="D6646" s="99">
        <v>3373.5</v>
      </c>
      <c r="E6646" s="99">
        <v>3394.0500489999999</v>
      </c>
      <c r="F6646" s="99">
        <v>3394.0500489999999</v>
      </c>
      <c r="G6646" s="99">
        <v>0</v>
      </c>
    </row>
    <row r="6647" spans="1:7" x14ac:dyDescent="0.2">
      <c r="A6647" s="100">
        <v>41771</v>
      </c>
      <c r="B6647" s="99">
        <v>3396.9799800000001</v>
      </c>
      <c r="C6647" s="99">
        <v>3427.8500979999999</v>
      </c>
      <c r="D6647" s="99">
        <v>3396.9799800000001</v>
      </c>
      <c r="E6647" s="99">
        <v>3427.01001</v>
      </c>
      <c r="F6647" s="99">
        <v>3427.01001</v>
      </c>
      <c r="G6647" s="99">
        <v>0</v>
      </c>
    </row>
    <row r="6648" spans="1:7" x14ac:dyDescent="0.2">
      <c r="A6648" s="100">
        <v>41772</v>
      </c>
      <c r="B6648" s="99">
        <v>3428.040039</v>
      </c>
      <c r="C6648" s="99">
        <v>3437.830078</v>
      </c>
      <c r="D6648" s="99">
        <v>3426.8500979999999</v>
      </c>
      <c r="E6648" s="99">
        <v>3429.3000489999999</v>
      </c>
      <c r="F6648" s="99">
        <v>3429.3000489999999</v>
      </c>
      <c r="G6648" s="99">
        <v>0</v>
      </c>
    </row>
    <row r="6649" spans="1:7" x14ac:dyDescent="0.2">
      <c r="A6649" s="100">
        <v>41773</v>
      </c>
      <c r="B6649" s="99">
        <v>3429.389893</v>
      </c>
      <c r="C6649" s="99">
        <v>3429.389893</v>
      </c>
      <c r="D6649" s="99">
        <v>3408.860107</v>
      </c>
      <c r="E6649" s="99">
        <v>3413.8400879999999</v>
      </c>
      <c r="F6649" s="99">
        <v>3413.8400879999999</v>
      </c>
      <c r="G6649" s="99">
        <v>0</v>
      </c>
    </row>
    <row r="6650" spans="1:7" x14ac:dyDescent="0.2">
      <c r="A6650" s="100">
        <v>41774</v>
      </c>
      <c r="B6650" s="99">
        <v>3413.820068</v>
      </c>
      <c r="C6650" s="99">
        <v>3413.820068</v>
      </c>
      <c r="D6650" s="99">
        <v>3367.2700199999999</v>
      </c>
      <c r="E6650" s="99">
        <v>3382.5200199999999</v>
      </c>
      <c r="F6650" s="99">
        <v>3382.5200199999999</v>
      </c>
      <c r="G6650" s="99">
        <v>0</v>
      </c>
    </row>
    <row r="6651" spans="1:7" x14ac:dyDescent="0.2">
      <c r="A6651" s="100">
        <v>41775</v>
      </c>
      <c r="B6651" s="99">
        <v>3383.1599120000001</v>
      </c>
      <c r="C6651" s="99">
        <v>3395.830078</v>
      </c>
      <c r="D6651" s="99">
        <v>3371.639893</v>
      </c>
      <c r="E6651" s="99">
        <v>3395.209961</v>
      </c>
      <c r="F6651" s="99">
        <v>3395.209961</v>
      </c>
      <c r="G6651" s="99">
        <v>0</v>
      </c>
    </row>
    <row r="6652" spans="1:7" x14ac:dyDescent="0.2">
      <c r="A6652" s="100">
        <v>41778</v>
      </c>
      <c r="B6652" s="99">
        <v>3393.290039</v>
      </c>
      <c r="C6652" s="99">
        <v>3410.139893</v>
      </c>
      <c r="D6652" s="99">
        <v>3385.639893</v>
      </c>
      <c r="E6652" s="99">
        <v>3408.5200199999999</v>
      </c>
      <c r="F6652" s="99">
        <v>3408.5200199999999</v>
      </c>
      <c r="G6652" s="99">
        <v>0</v>
      </c>
    </row>
    <row r="6653" spans="1:7" x14ac:dyDescent="0.2">
      <c r="A6653" s="100">
        <v>41779</v>
      </c>
      <c r="B6653" s="99">
        <v>3408.26001</v>
      </c>
      <c r="C6653" s="99">
        <v>3408.26001</v>
      </c>
      <c r="D6653" s="99">
        <v>3378.0500489999999</v>
      </c>
      <c r="E6653" s="99">
        <v>3386.4799800000001</v>
      </c>
      <c r="F6653" s="99">
        <v>3386.4799800000001</v>
      </c>
      <c r="G6653" s="99">
        <v>0</v>
      </c>
    </row>
    <row r="6654" spans="1:7" x14ac:dyDescent="0.2">
      <c r="A6654" s="100">
        <v>41780</v>
      </c>
      <c r="B6654" s="99">
        <v>3387.8798830000001</v>
      </c>
      <c r="C6654" s="99">
        <v>3415.8400879999999</v>
      </c>
      <c r="D6654" s="99">
        <v>3387.8798830000001</v>
      </c>
      <c r="E6654" s="99">
        <v>3414.4499510000001</v>
      </c>
      <c r="F6654" s="99">
        <v>3414.4499510000001</v>
      </c>
      <c r="G6654" s="99">
        <v>0</v>
      </c>
    </row>
    <row r="6655" spans="1:7" x14ac:dyDescent="0.2">
      <c r="A6655" s="100">
        <v>41781</v>
      </c>
      <c r="B6655" s="99">
        <v>3415.209961</v>
      </c>
      <c r="C6655" s="99">
        <v>3429.929932</v>
      </c>
      <c r="D6655" s="99">
        <v>3410.219971</v>
      </c>
      <c r="E6655" s="99">
        <v>3422.98999</v>
      </c>
      <c r="F6655" s="99">
        <v>3422.98999</v>
      </c>
      <c r="G6655" s="99">
        <v>0</v>
      </c>
    </row>
    <row r="6656" spans="1:7" x14ac:dyDescent="0.2">
      <c r="A6656" s="100">
        <v>41782</v>
      </c>
      <c r="B6656" s="99">
        <v>3424.540039</v>
      </c>
      <c r="C6656" s="99">
        <v>3438.820068</v>
      </c>
      <c r="D6656" s="99">
        <v>3424.540039</v>
      </c>
      <c r="E6656" s="99">
        <v>3437.580078</v>
      </c>
      <c r="F6656" s="99">
        <v>3437.580078</v>
      </c>
      <c r="G6656" s="99">
        <v>0</v>
      </c>
    </row>
    <row r="6657" spans="1:7" x14ac:dyDescent="0.2">
      <c r="A6657" s="100">
        <v>41786</v>
      </c>
      <c r="B6657" s="99">
        <v>3440.290039</v>
      </c>
      <c r="C6657" s="99">
        <v>3458.860107</v>
      </c>
      <c r="D6657" s="99">
        <v>3440.290039</v>
      </c>
      <c r="E6657" s="99">
        <v>3458.1899410000001</v>
      </c>
      <c r="F6657" s="99">
        <v>3458.1899410000001</v>
      </c>
      <c r="G6657" s="99">
        <v>0</v>
      </c>
    </row>
    <row r="6658" spans="1:7" x14ac:dyDescent="0.2">
      <c r="A6658" s="100">
        <v>41787</v>
      </c>
      <c r="B6658" s="99">
        <v>3458.469971</v>
      </c>
      <c r="C6658" s="99">
        <v>3463.3400879999999</v>
      </c>
      <c r="D6658" s="99">
        <v>3450.389893</v>
      </c>
      <c r="E6658" s="99">
        <v>3454.8798830000001</v>
      </c>
      <c r="F6658" s="99">
        <v>3454.8798830000001</v>
      </c>
      <c r="G6658" s="99">
        <v>0</v>
      </c>
    </row>
    <row r="6659" spans="1:7" x14ac:dyDescent="0.2">
      <c r="A6659" s="100">
        <v>41788</v>
      </c>
      <c r="B6659" s="99">
        <v>3456.8000489999999</v>
      </c>
      <c r="C6659" s="99">
        <v>3473.860107</v>
      </c>
      <c r="D6659" s="99">
        <v>3455.540039</v>
      </c>
      <c r="E6659" s="99">
        <v>3473.860107</v>
      </c>
      <c r="F6659" s="99">
        <v>3473.860107</v>
      </c>
      <c r="G6659" s="99">
        <v>0</v>
      </c>
    </row>
    <row r="6660" spans="1:7" x14ac:dyDescent="0.2">
      <c r="A6660" s="100">
        <v>41789</v>
      </c>
      <c r="B6660" s="99">
        <v>3474.419922</v>
      </c>
      <c r="C6660" s="99">
        <v>3481.1000979999999</v>
      </c>
      <c r="D6660" s="99">
        <v>3467.73999</v>
      </c>
      <c r="E6660" s="99">
        <v>3480.290039</v>
      </c>
      <c r="F6660" s="99">
        <v>3480.290039</v>
      </c>
      <c r="G6660" s="99">
        <v>0</v>
      </c>
    </row>
    <row r="6661" spans="1:7" x14ac:dyDescent="0.2">
      <c r="A6661" s="100">
        <v>41792</v>
      </c>
      <c r="B6661" s="99">
        <v>3481.1499020000001</v>
      </c>
      <c r="C6661" s="99">
        <v>3484.790039</v>
      </c>
      <c r="D6661" s="99">
        <v>3466.98999</v>
      </c>
      <c r="E6661" s="99">
        <v>3483.139893</v>
      </c>
      <c r="F6661" s="99">
        <v>3483.139893</v>
      </c>
      <c r="G6661" s="99">
        <v>0</v>
      </c>
    </row>
    <row r="6662" spans="1:7" x14ac:dyDescent="0.2">
      <c r="A6662" s="100">
        <v>41793</v>
      </c>
      <c r="B6662" s="99">
        <v>3479.8798830000001</v>
      </c>
      <c r="C6662" s="99">
        <v>3483.5</v>
      </c>
      <c r="D6662" s="99">
        <v>3472.1298830000001</v>
      </c>
      <c r="E6662" s="99">
        <v>3482</v>
      </c>
      <c r="F6662" s="99">
        <v>3482</v>
      </c>
      <c r="G6662" s="99">
        <v>0</v>
      </c>
    </row>
    <row r="6663" spans="1:7" x14ac:dyDescent="0.2">
      <c r="A6663" s="100">
        <v>41794</v>
      </c>
      <c r="B6663" s="99">
        <v>3480.5</v>
      </c>
      <c r="C6663" s="99">
        <v>3490.540039</v>
      </c>
      <c r="D6663" s="99">
        <v>3472.5500489999999</v>
      </c>
      <c r="E6663" s="99">
        <v>3489.209961</v>
      </c>
      <c r="F6663" s="99">
        <v>3489.209961</v>
      </c>
      <c r="G6663" s="99">
        <v>0</v>
      </c>
    </row>
    <row r="6664" spans="1:7" x14ac:dyDescent="0.2">
      <c r="A6664" s="100">
        <v>41795</v>
      </c>
      <c r="B6664" s="99">
        <v>3490.610107</v>
      </c>
      <c r="C6664" s="99">
        <v>3514.530029</v>
      </c>
      <c r="D6664" s="99">
        <v>3480.48999</v>
      </c>
      <c r="E6664" s="99">
        <v>3512.209961</v>
      </c>
      <c r="F6664" s="99">
        <v>3512.209961</v>
      </c>
      <c r="G6664" s="99">
        <v>0</v>
      </c>
    </row>
    <row r="6665" spans="1:7" x14ac:dyDescent="0.2">
      <c r="A6665" s="100">
        <v>41796</v>
      </c>
      <c r="B6665" s="99">
        <v>3516.25</v>
      </c>
      <c r="C6665" s="99">
        <v>3528.9799800000001</v>
      </c>
      <c r="D6665" s="99">
        <v>3516.25</v>
      </c>
      <c r="E6665" s="99">
        <v>3528.9799800000001</v>
      </c>
      <c r="F6665" s="99">
        <v>3528.9799800000001</v>
      </c>
      <c r="G6665" s="99">
        <v>0</v>
      </c>
    </row>
    <row r="6666" spans="1:7" x14ac:dyDescent="0.2">
      <c r="A6666" s="100">
        <v>41799</v>
      </c>
      <c r="B6666" s="99">
        <v>3528.3000489999999</v>
      </c>
      <c r="C6666" s="99">
        <v>3540.1899410000001</v>
      </c>
      <c r="D6666" s="99">
        <v>3525.0200199999999</v>
      </c>
      <c r="E6666" s="99">
        <v>3532.469971</v>
      </c>
      <c r="F6666" s="99">
        <v>3532.469971</v>
      </c>
      <c r="G6666" s="99">
        <v>0</v>
      </c>
    </row>
    <row r="6667" spans="1:7" x14ac:dyDescent="0.2">
      <c r="A6667" s="100">
        <v>41800</v>
      </c>
      <c r="B6667" s="99">
        <v>3530.8000489999999</v>
      </c>
      <c r="C6667" s="99">
        <v>3531.73999</v>
      </c>
      <c r="D6667" s="99">
        <v>3520.4799800000001</v>
      </c>
      <c r="E6667" s="99">
        <v>3531.6201169999999</v>
      </c>
      <c r="F6667" s="99">
        <v>3531.6201169999999</v>
      </c>
      <c r="G6667" s="99">
        <v>0</v>
      </c>
    </row>
    <row r="6668" spans="1:7" x14ac:dyDescent="0.2">
      <c r="A6668" s="100">
        <v>41801</v>
      </c>
      <c r="B6668" s="99">
        <v>3529.4399410000001</v>
      </c>
      <c r="C6668" s="99">
        <v>3529.4399410000001</v>
      </c>
      <c r="D6668" s="99">
        <v>3512.6599120000001</v>
      </c>
      <c r="E6668" s="99">
        <v>3519.5200199999999</v>
      </c>
      <c r="F6668" s="99">
        <v>3519.5200199999999</v>
      </c>
      <c r="G6668" s="99">
        <v>0</v>
      </c>
    </row>
    <row r="6669" spans="1:7" x14ac:dyDescent="0.2">
      <c r="A6669" s="100">
        <v>41802</v>
      </c>
      <c r="B6669" s="99">
        <v>3519.530029</v>
      </c>
      <c r="C6669" s="99">
        <v>3519.530029</v>
      </c>
      <c r="D6669" s="99">
        <v>3487.719971</v>
      </c>
      <c r="E6669" s="99">
        <v>3495.570068</v>
      </c>
      <c r="F6669" s="99">
        <v>3495.570068</v>
      </c>
      <c r="G6669" s="99">
        <v>0</v>
      </c>
    </row>
    <row r="6670" spans="1:7" x14ac:dyDescent="0.2">
      <c r="A6670" s="100">
        <v>41803</v>
      </c>
      <c r="B6670" s="99">
        <v>3496.8798830000001</v>
      </c>
      <c r="C6670" s="99">
        <v>3508.6298830000001</v>
      </c>
      <c r="D6670" s="99">
        <v>3491.3500979999999</v>
      </c>
      <c r="E6670" s="99">
        <v>3506.580078</v>
      </c>
      <c r="F6670" s="99">
        <v>3506.580078</v>
      </c>
      <c r="G6670" s="99">
        <v>0</v>
      </c>
    </row>
    <row r="6671" spans="1:7" x14ac:dyDescent="0.2">
      <c r="A6671" s="100">
        <v>41806</v>
      </c>
      <c r="B6671" s="99">
        <v>3504.209961</v>
      </c>
      <c r="C6671" s="99">
        <v>3515.6298830000001</v>
      </c>
      <c r="D6671" s="99">
        <v>3497.2700199999999</v>
      </c>
      <c r="E6671" s="99">
        <v>3509.540039</v>
      </c>
      <c r="F6671" s="99">
        <v>3509.540039</v>
      </c>
      <c r="G6671" s="99">
        <v>0</v>
      </c>
    </row>
    <row r="6672" spans="1:7" x14ac:dyDescent="0.2">
      <c r="A6672" s="100">
        <v>41807</v>
      </c>
      <c r="B6672" s="99">
        <v>3508.459961</v>
      </c>
      <c r="C6672" s="99">
        <v>3520.3100589999999</v>
      </c>
      <c r="D6672" s="99">
        <v>3501.9799800000001</v>
      </c>
      <c r="E6672" s="99">
        <v>3517.2299800000001</v>
      </c>
      <c r="F6672" s="99">
        <v>3517.2299800000001</v>
      </c>
      <c r="G6672" s="99">
        <v>0</v>
      </c>
    </row>
    <row r="6673" spans="1:7" x14ac:dyDescent="0.2">
      <c r="A6673" s="100">
        <v>41808</v>
      </c>
      <c r="B6673" s="99">
        <v>3518.6000979999999</v>
      </c>
      <c r="C6673" s="99">
        <v>3545.4799800000001</v>
      </c>
      <c r="D6673" s="99">
        <v>3512.389893</v>
      </c>
      <c r="E6673" s="99">
        <v>3544.419922</v>
      </c>
      <c r="F6673" s="99">
        <v>3544.419922</v>
      </c>
      <c r="G6673" s="99">
        <v>0</v>
      </c>
    </row>
    <row r="6674" spans="1:7" x14ac:dyDescent="0.2">
      <c r="A6674" s="100">
        <v>41809</v>
      </c>
      <c r="B6674" s="99">
        <v>3545.8500979999999</v>
      </c>
      <c r="C6674" s="99">
        <v>3550.0500489999999</v>
      </c>
      <c r="D6674" s="99">
        <v>3536.360107</v>
      </c>
      <c r="E6674" s="99">
        <v>3549.4399410000001</v>
      </c>
      <c r="F6674" s="99">
        <v>3549.4399410000001</v>
      </c>
      <c r="G6674" s="99">
        <v>0</v>
      </c>
    </row>
    <row r="6675" spans="1:7" x14ac:dyDescent="0.2">
      <c r="A6675" s="100">
        <v>41810</v>
      </c>
      <c r="B6675" s="99">
        <v>3551.209961</v>
      </c>
      <c r="C6675" s="99">
        <v>3557.459961</v>
      </c>
      <c r="D6675" s="99">
        <v>3549.51001</v>
      </c>
      <c r="E6675" s="99">
        <v>3555.6000979999999</v>
      </c>
      <c r="F6675" s="99">
        <v>3555.6000979999999</v>
      </c>
      <c r="G6675" s="99">
        <v>0</v>
      </c>
    </row>
    <row r="6676" spans="1:7" x14ac:dyDescent="0.2">
      <c r="A6676" s="100">
        <v>41813</v>
      </c>
      <c r="B6676" s="99">
        <v>3555.6999510000001</v>
      </c>
      <c r="C6676" s="99">
        <v>3557.1499020000001</v>
      </c>
      <c r="D6676" s="99">
        <v>3548.429932</v>
      </c>
      <c r="E6676" s="99">
        <v>3555.139893</v>
      </c>
      <c r="F6676" s="99">
        <v>3555.139893</v>
      </c>
      <c r="G6676" s="99">
        <v>0</v>
      </c>
    </row>
    <row r="6677" spans="1:7" x14ac:dyDescent="0.2">
      <c r="A6677" s="100">
        <v>41814</v>
      </c>
      <c r="B6677" s="99">
        <v>3554.290039</v>
      </c>
      <c r="C6677" s="99">
        <v>3565.4799800000001</v>
      </c>
      <c r="D6677" s="99">
        <v>3529.6000979999999</v>
      </c>
      <c r="E6677" s="99">
        <v>3532.570068</v>
      </c>
      <c r="F6677" s="99">
        <v>3532.570068</v>
      </c>
      <c r="G6677" s="99">
        <v>0</v>
      </c>
    </row>
    <row r="6678" spans="1:7" x14ac:dyDescent="0.2">
      <c r="A6678" s="100">
        <v>41815</v>
      </c>
      <c r="B6678" s="99">
        <v>3531.3701169999999</v>
      </c>
      <c r="C6678" s="99">
        <v>3552.290039</v>
      </c>
      <c r="D6678" s="99">
        <v>3528.139893</v>
      </c>
      <c r="E6678" s="99">
        <v>3549.959961</v>
      </c>
      <c r="F6678" s="99">
        <v>3549.959961</v>
      </c>
      <c r="G6678" s="99">
        <v>0</v>
      </c>
    </row>
    <row r="6679" spans="1:7" x14ac:dyDescent="0.2">
      <c r="A6679" s="100">
        <v>41816</v>
      </c>
      <c r="B6679" s="99">
        <v>3551.219971</v>
      </c>
      <c r="C6679" s="99">
        <v>3551.219971</v>
      </c>
      <c r="D6679" s="99">
        <v>3523.919922</v>
      </c>
      <c r="E6679" s="99">
        <v>3546.3798830000001</v>
      </c>
      <c r="F6679" s="99">
        <v>3546.3798830000001</v>
      </c>
      <c r="G6679" s="99">
        <v>0</v>
      </c>
    </row>
    <row r="6680" spans="1:7" x14ac:dyDescent="0.2">
      <c r="A6680" s="100">
        <v>41817</v>
      </c>
      <c r="B6680" s="99">
        <v>3545.3701169999999</v>
      </c>
      <c r="C6680" s="99">
        <v>3554.1999510000001</v>
      </c>
      <c r="D6680" s="99">
        <v>3537.4499510000001</v>
      </c>
      <c r="E6680" s="99">
        <v>3553.3500979999999</v>
      </c>
      <c r="F6680" s="99">
        <v>3553.3500979999999</v>
      </c>
      <c r="G6680" s="99">
        <v>0</v>
      </c>
    </row>
    <row r="6681" spans="1:7" x14ac:dyDescent="0.2">
      <c r="A6681" s="100">
        <v>41820</v>
      </c>
      <c r="B6681" s="99">
        <v>3553.1899410000001</v>
      </c>
      <c r="C6681" s="99">
        <v>3559.389893</v>
      </c>
      <c r="D6681" s="99">
        <v>3548.5600589999999</v>
      </c>
      <c r="E6681" s="99">
        <v>3552.179932</v>
      </c>
      <c r="F6681" s="99">
        <v>3552.179932</v>
      </c>
      <c r="G6681" s="99">
        <v>0</v>
      </c>
    </row>
    <row r="6682" spans="1:7" x14ac:dyDescent="0.2">
      <c r="A6682" s="100">
        <v>41821</v>
      </c>
      <c r="B6682" s="99">
        <v>3556.5600589999999</v>
      </c>
      <c r="C6682" s="99">
        <v>3586.080078</v>
      </c>
      <c r="D6682" s="99">
        <v>3556.5600589999999</v>
      </c>
      <c r="E6682" s="99">
        <v>3576.5500489999999</v>
      </c>
      <c r="F6682" s="99">
        <v>3576.5500489999999</v>
      </c>
      <c r="G6682" s="99">
        <v>0</v>
      </c>
    </row>
    <row r="6683" spans="1:7" x14ac:dyDescent="0.2">
      <c r="A6683" s="100">
        <v>41822</v>
      </c>
      <c r="B6683" s="99">
        <v>3576.290039</v>
      </c>
      <c r="C6683" s="99">
        <v>3582.790039</v>
      </c>
      <c r="D6683" s="99">
        <v>3575.429932</v>
      </c>
      <c r="E6683" s="99">
        <v>3579.110107</v>
      </c>
      <c r="F6683" s="99">
        <v>3579.110107</v>
      </c>
      <c r="G6683" s="99">
        <v>0</v>
      </c>
    </row>
    <row r="6684" spans="1:7" x14ac:dyDescent="0.2">
      <c r="A6684" s="100">
        <v>41823</v>
      </c>
      <c r="B6684" s="99">
        <v>3581.4099120000001</v>
      </c>
      <c r="C6684" s="99">
        <v>3598.919922</v>
      </c>
      <c r="D6684" s="99">
        <v>3581.4099120000001</v>
      </c>
      <c r="E6684" s="99">
        <v>3598.7299800000001</v>
      </c>
      <c r="F6684" s="99">
        <v>3598.7299800000001</v>
      </c>
      <c r="G6684" s="99">
        <v>0</v>
      </c>
    </row>
    <row r="6685" spans="1:7" x14ac:dyDescent="0.2">
      <c r="A6685" s="100">
        <v>41827</v>
      </c>
      <c r="B6685" s="99">
        <v>3596.6499020000001</v>
      </c>
      <c r="C6685" s="99">
        <v>3596.6499020000001</v>
      </c>
      <c r="D6685" s="99">
        <v>3579.719971</v>
      </c>
      <c r="E6685" s="99">
        <v>3584.75</v>
      </c>
      <c r="F6685" s="99">
        <v>3584.75</v>
      </c>
      <c r="G6685" s="99">
        <v>0</v>
      </c>
    </row>
    <row r="6686" spans="1:7" x14ac:dyDescent="0.2">
      <c r="A6686" s="100">
        <v>41828</v>
      </c>
      <c r="B6686" s="99">
        <v>3583.51001</v>
      </c>
      <c r="C6686" s="99">
        <v>3583.51001</v>
      </c>
      <c r="D6686" s="99">
        <v>3552.820068</v>
      </c>
      <c r="E6686" s="99">
        <v>3560.530029</v>
      </c>
      <c r="F6686" s="99">
        <v>3560.530029</v>
      </c>
      <c r="G6686" s="99">
        <v>0</v>
      </c>
    </row>
    <row r="6687" spans="1:7" x14ac:dyDescent="0.2">
      <c r="A6687" s="100">
        <v>41829</v>
      </c>
      <c r="B6687" s="99">
        <v>3563.26001</v>
      </c>
      <c r="C6687" s="99">
        <v>3579.669922</v>
      </c>
      <c r="D6687" s="99">
        <v>3563.26001</v>
      </c>
      <c r="E6687" s="99">
        <v>3577.280029</v>
      </c>
      <c r="F6687" s="99">
        <v>3577.280029</v>
      </c>
      <c r="G6687" s="99">
        <v>0</v>
      </c>
    </row>
    <row r="6688" spans="1:7" x14ac:dyDescent="0.2">
      <c r="A6688" s="100">
        <v>41830</v>
      </c>
      <c r="B6688" s="99">
        <v>3566.110107</v>
      </c>
      <c r="C6688" s="99">
        <v>3571.780029</v>
      </c>
      <c r="D6688" s="99">
        <v>3541.179932</v>
      </c>
      <c r="E6688" s="99">
        <v>3562.48999</v>
      </c>
      <c r="F6688" s="99">
        <v>3562.48999</v>
      </c>
      <c r="G6688" s="99">
        <v>0</v>
      </c>
    </row>
    <row r="6689" spans="1:7" x14ac:dyDescent="0.2">
      <c r="A6689" s="100">
        <v>41831</v>
      </c>
      <c r="B6689" s="99">
        <v>3564.8000489999999</v>
      </c>
      <c r="C6689" s="99">
        <v>3570.070068</v>
      </c>
      <c r="D6689" s="99">
        <v>3553.7700199999999</v>
      </c>
      <c r="E6689" s="99">
        <v>3568.080078</v>
      </c>
      <c r="F6689" s="99">
        <v>3568.080078</v>
      </c>
      <c r="G6689" s="99">
        <v>0</v>
      </c>
    </row>
    <row r="6690" spans="1:7" x14ac:dyDescent="0.2">
      <c r="A6690" s="100">
        <v>41834</v>
      </c>
      <c r="B6690" s="99">
        <v>3572.23999</v>
      </c>
      <c r="C6690" s="99">
        <v>3590.360107</v>
      </c>
      <c r="D6690" s="99">
        <v>3572.23999</v>
      </c>
      <c r="E6690" s="99">
        <v>3585.3701169999999</v>
      </c>
      <c r="F6690" s="99">
        <v>3585.3701169999999</v>
      </c>
      <c r="G6690" s="99">
        <v>0</v>
      </c>
    </row>
    <row r="6691" spans="1:7" x14ac:dyDescent="0.2">
      <c r="A6691" s="100">
        <v>41835</v>
      </c>
      <c r="B6691" s="99">
        <v>3585.860107</v>
      </c>
      <c r="C6691" s="99">
        <v>3595.179932</v>
      </c>
      <c r="D6691" s="99">
        <v>3564.080078</v>
      </c>
      <c r="E6691" s="99">
        <v>3578.459961</v>
      </c>
      <c r="F6691" s="99">
        <v>3578.459961</v>
      </c>
      <c r="G6691" s="99">
        <v>0</v>
      </c>
    </row>
    <row r="6692" spans="1:7" x14ac:dyDescent="0.2">
      <c r="A6692" s="100">
        <v>41836</v>
      </c>
      <c r="B6692" s="99">
        <v>3584.4499510000001</v>
      </c>
      <c r="C6692" s="99">
        <v>3597.98999</v>
      </c>
      <c r="D6692" s="99">
        <v>3583.3798830000001</v>
      </c>
      <c r="E6692" s="99">
        <v>3593.9099120000001</v>
      </c>
      <c r="F6692" s="99">
        <v>3593.9099120000001</v>
      </c>
      <c r="G6692" s="99">
        <v>0</v>
      </c>
    </row>
    <row r="6693" spans="1:7" x14ac:dyDescent="0.2">
      <c r="A6693" s="100">
        <v>41837</v>
      </c>
      <c r="B6693" s="99">
        <v>3590.959961</v>
      </c>
      <c r="C6693" s="99">
        <v>3594.679932</v>
      </c>
      <c r="D6693" s="99">
        <v>3547.2700199999999</v>
      </c>
      <c r="E6693" s="99">
        <v>3551.7299800000001</v>
      </c>
      <c r="F6693" s="99">
        <v>3551.7299800000001</v>
      </c>
      <c r="G6693" s="99">
        <v>0</v>
      </c>
    </row>
    <row r="6694" spans="1:7" x14ac:dyDescent="0.2">
      <c r="A6694" s="100">
        <v>41838</v>
      </c>
      <c r="B6694" s="99">
        <v>3557.9499510000001</v>
      </c>
      <c r="C6694" s="99">
        <v>3591.23999</v>
      </c>
      <c r="D6694" s="99">
        <v>3557.5200199999999</v>
      </c>
      <c r="E6694" s="99">
        <v>3588.209961</v>
      </c>
      <c r="F6694" s="99">
        <v>3588.209961</v>
      </c>
      <c r="G6694" s="99">
        <v>0</v>
      </c>
    </row>
    <row r="6695" spans="1:7" x14ac:dyDescent="0.2">
      <c r="A6695" s="100">
        <v>41841</v>
      </c>
      <c r="B6695" s="99">
        <v>3585.9799800000001</v>
      </c>
      <c r="C6695" s="99">
        <v>3585.9799800000001</v>
      </c>
      <c r="D6695" s="99">
        <v>3565.73999</v>
      </c>
      <c r="E6695" s="99">
        <v>3579.98999</v>
      </c>
      <c r="F6695" s="99">
        <v>3579.98999</v>
      </c>
      <c r="G6695" s="99">
        <v>0</v>
      </c>
    </row>
    <row r="6696" spans="1:7" x14ac:dyDescent="0.2">
      <c r="A6696" s="100">
        <v>41842</v>
      </c>
      <c r="B6696" s="99">
        <v>3583.6599120000001</v>
      </c>
      <c r="C6696" s="99">
        <v>3602.830078</v>
      </c>
      <c r="D6696" s="99">
        <v>3583.6599120000001</v>
      </c>
      <c r="E6696" s="99">
        <v>3597.9499510000001</v>
      </c>
      <c r="F6696" s="99">
        <v>3597.9499510000001</v>
      </c>
      <c r="G6696" s="99">
        <v>0</v>
      </c>
    </row>
    <row r="6697" spans="1:7" x14ac:dyDescent="0.2">
      <c r="A6697" s="100">
        <v>41843</v>
      </c>
      <c r="B6697" s="99">
        <v>3601.23999</v>
      </c>
      <c r="C6697" s="99">
        <v>3608.280029</v>
      </c>
      <c r="D6697" s="99">
        <v>3596.0200199999999</v>
      </c>
      <c r="E6697" s="99">
        <v>3604.3000489999999</v>
      </c>
      <c r="F6697" s="99">
        <v>3604.3000489999999</v>
      </c>
      <c r="G6697" s="99">
        <v>0</v>
      </c>
    </row>
    <row r="6698" spans="1:7" x14ac:dyDescent="0.2">
      <c r="A6698" s="100">
        <v>41844</v>
      </c>
      <c r="B6698" s="99">
        <v>3606.2700199999999</v>
      </c>
      <c r="C6698" s="99">
        <v>3612.2700199999999</v>
      </c>
      <c r="D6698" s="99">
        <v>3602.1499020000001</v>
      </c>
      <c r="E6698" s="99">
        <v>3606.1000979999999</v>
      </c>
      <c r="F6698" s="99">
        <v>3606.1000979999999</v>
      </c>
      <c r="G6698" s="99">
        <v>0</v>
      </c>
    </row>
    <row r="6699" spans="1:7" x14ac:dyDescent="0.2">
      <c r="A6699" s="100">
        <v>41845</v>
      </c>
      <c r="B6699" s="99">
        <v>3600.040039</v>
      </c>
      <c r="C6699" s="99">
        <v>3600.040039</v>
      </c>
      <c r="D6699" s="99">
        <v>3581.4799800000001</v>
      </c>
      <c r="E6699" s="99">
        <v>3588.679932</v>
      </c>
      <c r="F6699" s="99">
        <v>3588.679932</v>
      </c>
      <c r="G6699" s="99">
        <v>0</v>
      </c>
    </row>
    <row r="6700" spans="1:7" x14ac:dyDescent="0.2">
      <c r="A6700" s="100">
        <v>41848</v>
      </c>
      <c r="B6700" s="99">
        <v>3588.530029</v>
      </c>
      <c r="C6700" s="99">
        <v>3594.4399410000001</v>
      </c>
      <c r="D6700" s="99">
        <v>3568.7700199999999</v>
      </c>
      <c r="E6700" s="99">
        <v>3589.7299800000001</v>
      </c>
      <c r="F6700" s="99">
        <v>3589.7299800000001</v>
      </c>
      <c r="G6700" s="99">
        <v>0</v>
      </c>
    </row>
    <row r="6701" spans="1:7" x14ac:dyDescent="0.2">
      <c r="A6701" s="100">
        <v>41849</v>
      </c>
      <c r="B6701" s="99">
        <v>3591.929932</v>
      </c>
      <c r="C6701" s="99">
        <v>3600.669922</v>
      </c>
      <c r="D6701" s="99">
        <v>3573.639893</v>
      </c>
      <c r="E6701" s="99">
        <v>3573.6499020000001</v>
      </c>
      <c r="F6701" s="99">
        <v>3573.6499020000001</v>
      </c>
      <c r="G6701" s="99">
        <v>0</v>
      </c>
    </row>
    <row r="6702" spans="1:7" x14ac:dyDescent="0.2">
      <c r="A6702" s="100">
        <v>41850</v>
      </c>
      <c r="B6702" s="99">
        <v>3580.1499020000001</v>
      </c>
      <c r="C6702" s="99">
        <v>3590.3798830000001</v>
      </c>
      <c r="D6702" s="99">
        <v>3560.580078</v>
      </c>
      <c r="E6702" s="99">
        <v>3574.4499510000001</v>
      </c>
      <c r="F6702" s="99">
        <v>3574.4499510000001</v>
      </c>
      <c r="G6702" s="99">
        <v>0</v>
      </c>
    </row>
    <row r="6703" spans="1:7" x14ac:dyDescent="0.2">
      <c r="A6703" s="100">
        <v>41851</v>
      </c>
      <c r="B6703" s="99">
        <v>3565.7299800000001</v>
      </c>
      <c r="C6703" s="99">
        <v>3565.7299800000001</v>
      </c>
      <c r="D6703" s="99">
        <v>3503.1899410000001</v>
      </c>
      <c r="E6703" s="99">
        <v>3503.1899410000001</v>
      </c>
      <c r="F6703" s="99">
        <v>3503.1899410000001</v>
      </c>
      <c r="G6703" s="99">
        <v>0</v>
      </c>
    </row>
    <row r="6704" spans="1:7" x14ac:dyDescent="0.2">
      <c r="A6704" s="100">
        <v>41852</v>
      </c>
      <c r="B6704" s="99">
        <v>3501.610107</v>
      </c>
      <c r="C6704" s="99">
        <v>3515.070068</v>
      </c>
      <c r="D6704" s="99">
        <v>3477.6899410000001</v>
      </c>
      <c r="E6704" s="99">
        <v>3493.179932</v>
      </c>
      <c r="F6704" s="99">
        <v>3493.179932</v>
      </c>
      <c r="G6704" s="99">
        <v>0</v>
      </c>
    </row>
    <row r="6705" spans="1:7" x14ac:dyDescent="0.2">
      <c r="A6705" s="100">
        <v>41855</v>
      </c>
      <c r="B6705" s="99">
        <v>3495.8701169999999</v>
      </c>
      <c r="C6705" s="99">
        <v>3525.389893</v>
      </c>
      <c r="D6705" s="99">
        <v>3486.070068</v>
      </c>
      <c r="E6705" s="99">
        <v>3518.3100589999999</v>
      </c>
      <c r="F6705" s="99">
        <v>3518.3100589999999</v>
      </c>
      <c r="G6705" s="99">
        <v>0</v>
      </c>
    </row>
    <row r="6706" spans="1:7" x14ac:dyDescent="0.2">
      <c r="A6706" s="100">
        <v>41856</v>
      </c>
      <c r="B6706" s="99">
        <v>3513.830078</v>
      </c>
      <c r="C6706" s="99">
        <v>3513.830078</v>
      </c>
      <c r="D6706" s="99">
        <v>3472.9799800000001</v>
      </c>
      <c r="E6706" s="99">
        <v>3484.5600589999999</v>
      </c>
      <c r="F6706" s="99">
        <v>3484.5600589999999</v>
      </c>
      <c r="G6706" s="99">
        <v>0</v>
      </c>
    </row>
    <row r="6707" spans="1:7" x14ac:dyDescent="0.2">
      <c r="A6707" s="100">
        <v>41857</v>
      </c>
      <c r="B6707" s="99">
        <v>3480.320068</v>
      </c>
      <c r="C6707" s="99">
        <v>3499.5900879999999</v>
      </c>
      <c r="D6707" s="99">
        <v>3469.830078</v>
      </c>
      <c r="E6707" s="99">
        <v>3485.669922</v>
      </c>
      <c r="F6707" s="99">
        <v>3485.669922</v>
      </c>
      <c r="G6707" s="99">
        <v>0</v>
      </c>
    </row>
    <row r="6708" spans="1:7" x14ac:dyDescent="0.2">
      <c r="A6708" s="100">
        <v>41858</v>
      </c>
      <c r="B6708" s="99">
        <v>3491.570068</v>
      </c>
      <c r="C6708" s="99">
        <v>3502.1499020000001</v>
      </c>
      <c r="D6708" s="99">
        <v>3458.4399410000001</v>
      </c>
      <c r="E6708" s="99">
        <v>3467.139893</v>
      </c>
      <c r="F6708" s="99">
        <v>3467.139893</v>
      </c>
      <c r="G6708" s="99">
        <v>0</v>
      </c>
    </row>
    <row r="6709" spans="1:7" x14ac:dyDescent="0.2">
      <c r="A6709" s="100">
        <v>41859</v>
      </c>
      <c r="B6709" s="99">
        <v>3468.639893</v>
      </c>
      <c r="C6709" s="99">
        <v>3508.639893</v>
      </c>
      <c r="D6709" s="99">
        <v>3466.209961</v>
      </c>
      <c r="E6709" s="99">
        <v>3507.209961</v>
      </c>
      <c r="F6709" s="99">
        <v>3507.209961</v>
      </c>
      <c r="G6709" s="99">
        <v>0</v>
      </c>
    </row>
    <row r="6710" spans="1:7" x14ac:dyDescent="0.2">
      <c r="A6710" s="100">
        <v>41862</v>
      </c>
      <c r="B6710" s="99">
        <v>3511.1999510000001</v>
      </c>
      <c r="C6710" s="99">
        <v>3532.030029</v>
      </c>
      <c r="D6710" s="99">
        <v>3511.1999510000001</v>
      </c>
      <c r="E6710" s="99">
        <v>3517.530029</v>
      </c>
      <c r="F6710" s="99">
        <v>3517.530029</v>
      </c>
      <c r="G6710" s="99">
        <v>0</v>
      </c>
    </row>
    <row r="6711" spans="1:7" x14ac:dyDescent="0.2">
      <c r="A6711" s="100">
        <v>41863</v>
      </c>
      <c r="B6711" s="99">
        <v>3515.5600589999999</v>
      </c>
      <c r="C6711" s="99">
        <v>3522.679932</v>
      </c>
      <c r="D6711" s="99">
        <v>3502.070068</v>
      </c>
      <c r="E6711" s="99">
        <v>3511.959961</v>
      </c>
      <c r="F6711" s="99">
        <v>3511.959961</v>
      </c>
      <c r="G6711" s="99">
        <v>0</v>
      </c>
    </row>
    <row r="6712" spans="1:7" x14ac:dyDescent="0.2">
      <c r="A6712" s="100">
        <v>41864</v>
      </c>
      <c r="B6712" s="99">
        <v>3516.219971</v>
      </c>
      <c r="C6712" s="99">
        <v>3539.3798830000001</v>
      </c>
      <c r="D6712" s="99">
        <v>3516.219971</v>
      </c>
      <c r="E6712" s="99">
        <v>3536.419922</v>
      </c>
      <c r="F6712" s="99">
        <v>3536.419922</v>
      </c>
      <c r="G6712" s="99">
        <v>0</v>
      </c>
    </row>
    <row r="6713" spans="1:7" x14ac:dyDescent="0.2">
      <c r="A6713" s="100">
        <v>41865</v>
      </c>
      <c r="B6713" s="99">
        <v>3537.8500979999999</v>
      </c>
      <c r="C6713" s="99">
        <v>3551.969971</v>
      </c>
      <c r="D6713" s="99">
        <v>3537.8500979999999</v>
      </c>
      <c r="E6713" s="99">
        <v>3551.969971</v>
      </c>
      <c r="F6713" s="99">
        <v>3551.969971</v>
      </c>
      <c r="G6713" s="99">
        <v>0</v>
      </c>
    </row>
    <row r="6714" spans="1:7" x14ac:dyDescent="0.2">
      <c r="A6714" s="100">
        <v>41866</v>
      </c>
      <c r="B6714" s="99">
        <v>3559.0900879999999</v>
      </c>
      <c r="C6714" s="99">
        <v>3568.4799800000001</v>
      </c>
      <c r="D6714" s="99">
        <v>3527.75</v>
      </c>
      <c r="E6714" s="99">
        <v>3552.169922</v>
      </c>
      <c r="F6714" s="99">
        <v>3552.169922</v>
      </c>
      <c r="G6714" s="99">
        <v>0</v>
      </c>
    </row>
    <row r="6715" spans="1:7" x14ac:dyDescent="0.2">
      <c r="A6715" s="100">
        <v>41869</v>
      </c>
      <c r="B6715" s="99">
        <v>3558.389893</v>
      </c>
      <c r="C6715" s="99">
        <v>3583.139893</v>
      </c>
      <c r="D6715" s="99">
        <v>3558.389893</v>
      </c>
      <c r="E6715" s="99">
        <v>3582.6999510000001</v>
      </c>
      <c r="F6715" s="99">
        <v>3582.6999510000001</v>
      </c>
      <c r="G6715" s="99">
        <v>0</v>
      </c>
    </row>
    <row r="6716" spans="1:7" x14ac:dyDescent="0.2">
      <c r="A6716" s="100">
        <v>41870</v>
      </c>
      <c r="B6716" s="99">
        <v>3585.209961</v>
      </c>
      <c r="C6716" s="99">
        <v>3603.0900879999999</v>
      </c>
      <c r="D6716" s="99">
        <v>3585.209961</v>
      </c>
      <c r="E6716" s="99">
        <v>3601.330078</v>
      </c>
      <c r="F6716" s="99">
        <v>3601.330078</v>
      </c>
      <c r="G6716" s="99">
        <v>0</v>
      </c>
    </row>
    <row r="6717" spans="1:7" x14ac:dyDescent="0.2">
      <c r="A6717" s="100">
        <v>41871</v>
      </c>
      <c r="B6717" s="99">
        <v>3599.5</v>
      </c>
      <c r="C6717" s="99">
        <v>3614.1899410000001</v>
      </c>
      <c r="D6717" s="99">
        <v>3594.4499510000001</v>
      </c>
      <c r="E6717" s="99">
        <v>3610.48999</v>
      </c>
      <c r="F6717" s="99">
        <v>3610.48999</v>
      </c>
      <c r="G6717" s="99">
        <v>0</v>
      </c>
    </row>
    <row r="6718" spans="1:7" x14ac:dyDescent="0.2">
      <c r="A6718" s="100">
        <v>41872</v>
      </c>
      <c r="B6718" s="99">
        <v>3611.1499020000001</v>
      </c>
      <c r="C6718" s="99">
        <v>3625.580078</v>
      </c>
      <c r="D6718" s="99">
        <v>3611.1499020000001</v>
      </c>
      <c r="E6718" s="99">
        <v>3621.2299800000001</v>
      </c>
      <c r="F6718" s="99">
        <v>3621.2299800000001</v>
      </c>
      <c r="G6718" s="99">
        <v>0</v>
      </c>
    </row>
    <row r="6719" spans="1:7" x14ac:dyDescent="0.2">
      <c r="A6719" s="100">
        <v>41873</v>
      </c>
      <c r="B6719" s="99">
        <v>3622.1298830000001</v>
      </c>
      <c r="C6719" s="99">
        <v>3623.75</v>
      </c>
      <c r="D6719" s="99">
        <v>3608.1899410000001</v>
      </c>
      <c r="E6719" s="99">
        <v>3614.5</v>
      </c>
      <c r="F6719" s="99">
        <v>3614.5</v>
      </c>
      <c r="G6719" s="99">
        <v>0</v>
      </c>
    </row>
    <row r="6720" spans="1:7" x14ac:dyDescent="0.2">
      <c r="A6720" s="100">
        <v>41876</v>
      </c>
      <c r="B6720" s="99">
        <v>3620.6298830000001</v>
      </c>
      <c r="C6720" s="99">
        <v>3639.1899410000001</v>
      </c>
      <c r="D6720" s="99">
        <v>3620.6298830000001</v>
      </c>
      <c r="E6720" s="99">
        <v>3631.860107</v>
      </c>
      <c r="F6720" s="99">
        <v>3631.860107</v>
      </c>
      <c r="G6720" s="99">
        <v>0</v>
      </c>
    </row>
    <row r="6721" spans="1:7" x14ac:dyDescent="0.2">
      <c r="A6721" s="100">
        <v>41877</v>
      </c>
      <c r="B6721" s="99">
        <v>3633.110107</v>
      </c>
      <c r="C6721" s="99">
        <v>3644.830078</v>
      </c>
      <c r="D6721" s="99">
        <v>3633.110107</v>
      </c>
      <c r="E6721" s="99">
        <v>3635.709961</v>
      </c>
      <c r="F6721" s="99">
        <v>3635.709961</v>
      </c>
      <c r="G6721" s="99">
        <v>0</v>
      </c>
    </row>
    <row r="6722" spans="1:7" x14ac:dyDescent="0.2">
      <c r="A6722" s="100">
        <v>41878</v>
      </c>
      <c r="B6722" s="99">
        <v>3637.4099120000001</v>
      </c>
      <c r="C6722" s="99">
        <v>3640.320068</v>
      </c>
      <c r="D6722" s="99">
        <v>3629.540039</v>
      </c>
      <c r="E6722" s="99">
        <v>3636.639893</v>
      </c>
      <c r="F6722" s="99">
        <v>3636.639893</v>
      </c>
      <c r="G6722" s="99">
        <v>0</v>
      </c>
    </row>
    <row r="6723" spans="1:7" x14ac:dyDescent="0.2">
      <c r="A6723" s="100">
        <v>41879</v>
      </c>
      <c r="B6723" s="99">
        <v>3632.219971</v>
      </c>
      <c r="C6723" s="99">
        <v>3634.219971</v>
      </c>
      <c r="D6723" s="99">
        <v>3619.7299800000001</v>
      </c>
      <c r="E6723" s="99">
        <v>3630.9799800000001</v>
      </c>
      <c r="F6723" s="99">
        <v>3630.9799800000001</v>
      </c>
      <c r="G6723" s="99">
        <v>0</v>
      </c>
    </row>
    <row r="6724" spans="1:7" x14ac:dyDescent="0.2">
      <c r="A6724" s="100">
        <v>41880</v>
      </c>
      <c r="B6724" s="99">
        <v>3634.3999020000001</v>
      </c>
      <c r="C6724" s="99">
        <v>3643.330078</v>
      </c>
      <c r="D6724" s="99">
        <v>3627.48999</v>
      </c>
      <c r="E6724" s="99">
        <v>3643.330078</v>
      </c>
      <c r="F6724" s="99">
        <v>3643.330078</v>
      </c>
      <c r="G6724" s="99">
        <v>0</v>
      </c>
    </row>
    <row r="6725" spans="1:7" x14ac:dyDescent="0.2">
      <c r="A6725" s="100">
        <v>41884</v>
      </c>
      <c r="B6725" s="99">
        <v>3644.7700199999999</v>
      </c>
      <c r="C6725" s="99">
        <v>3648.419922</v>
      </c>
      <c r="D6725" s="99">
        <v>3628.0600589999999</v>
      </c>
      <c r="E6725" s="99">
        <v>3641.5200199999999</v>
      </c>
      <c r="F6725" s="99">
        <v>3641.5200199999999</v>
      </c>
      <c r="G6725" s="99">
        <v>0</v>
      </c>
    </row>
    <row r="6726" spans="1:7" x14ac:dyDescent="0.2">
      <c r="A6726" s="100">
        <v>41885</v>
      </c>
      <c r="B6726" s="99">
        <v>3644.530029</v>
      </c>
      <c r="C6726" s="99">
        <v>3654.9099120000001</v>
      </c>
      <c r="D6726" s="99">
        <v>3634.6899410000001</v>
      </c>
      <c r="E6726" s="99">
        <v>3639.3500979999999</v>
      </c>
      <c r="F6726" s="99">
        <v>3639.3500979999999</v>
      </c>
      <c r="G6726" s="99">
        <v>0</v>
      </c>
    </row>
    <row r="6727" spans="1:7" x14ac:dyDescent="0.2">
      <c r="A6727" s="100">
        <v>41886</v>
      </c>
      <c r="B6727" s="99">
        <v>3641.179932</v>
      </c>
      <c r="C6727" s="99">
        <v>3658.459961</v>
      </c>
      <c r="D6727" s="99">
        <v>3624.669922</v>
      </c>
      <c r="E6727" s="99">
        <v>3633.8701169999999</v>
      </c>
      <c r="F6727" s="99">
        <v>3633.8701169999999</v>
      </c>
      <c r="G6727" s="99">
        <v>0</v>
      </c>
    </row>
    <row r="6728" spans="1:7" x14ac:dyDescent="0.2">
      <c r="A6728" s="100">
        <v>41887</v>
      </c>
      <c r="B6728" s="99">
        <v>3634.5900879999999</v>
      </c>
      <c r="C6728" s="99">
        <v>3652.26001</v>
      </c>
      <c r="D6728" s="99">
        <v>3620.23999</v>
      </c>
      <c r="E6728" s="99">
        <v>3652.26001</v>
      </c>
      <c r="F6728" s="99">
        <v>3652.26001</v>
      </c>
      <c r="G6728" s="99">
        <v>0</v>
      </c>
    </row>
    <row r="6729" spans="1:7" x14ac:dyDescent="0.2">
      <c r="A6729" s="100">
        <v>41890</v>
      </c>
      <c r="B6729" s="99">
        <v>3651.8999020000001</v>
      </c>
      <c r="C6729" s="99">
        <v>3651.8999020000001</v>
      </c>
      <c r="D6729" s="99">
        <v>3630.860107</v>
      </c>
      <c r="E6729" s="99">
        <v>3641.6599120000001</v>
      </c>
      <c r="F6729" s="99">
        <v>3641.6599120000001</v>
      </c>
      <c r="G6729" s="99">
        <v>0</v>
      </c>
    </row>
    <row r="6730" spans="1:7" x14ac:dyDescent="0.2">
      <c r="A6730" s="100">
        <v>41891</v>
      </c>
      <c r="B6730" s="99">
        <v>3640.23999</v>
      </c>
      <c r="C6730" s="99">
        <v>3640.23999</v>
      </c>
      <c r="D6730" s="99">
        <v>3611.040039</v>
      </c>
      <c r="E6730" s="99">
        <v>3617.889893</v>
      </c>
      <c r="F6730" s="99">
        <v>3617.889893</v>
      </c>
      <c r="G6730" s="99">
        <v>0</v>
      </c>
    </row>
    <row r="6731" spans="1:7" x14ac:dyDescent="0.2">
      <c r="A6731" s="100">
        <v>41892</v>
      </c>
      <c r="B6731" s="99">
        <v>3618.1999510000001</v>
      </c>
      <c r="C6731" s="99">
        <v>3633.1899410000001</v>
      </c>
      <c r="D6731" s="99">
        <v>3608.3701169999999</v>
      </c>
      <c r="E6731" s="99">
        <v>3631.4499510000001</v>
      </c>
      <c r="F6731" s="99">
        <v>3631.4499510000001</v>
      </c>
      <c r="G6731" s="99">
        <v>0</v>
      </c>
    </row>
    <row r="6732" spans="1:7" x14ac:dyDescent="0.2">
      <c r="A6732" s="100">
        <v>41893</v>
      </c>
      <c r="B6732" s="99">
        <v>3627.290039</v>
      </c>
      <c r="C6732" s="99">
        <v>3636.01001</v>
      </c>
      <c r="D6732" s="99">
        <v>3614.73999</v>
      </c>
      <c r="E6732" s="99">
        <v>3635.6599120000001</v>
      </c>
      <c r="F6732" s="99">
        <v>3635.6599120000001</v>
      </c>
      <c r="G6732" s="99">
        <v>0</v>
      </c>
    </row>
    <row r="6733" spans="1:7" x14ac:dyDescent="0.2">
      <c r="A6733" s="100">
        <v>41894</v>
      </c>
      <c r="B6733" s="99">
        <v>3634.4499510000001</v>
      </c>
      <c r="C6733" s="99">
        <v>3634.4499510000001</v>
      </c>
      <c r="D6733" s="99">
        <v>3604.6298830000001</v>
      </c>
      <c r="E6733" s="99">
        <v>3614.0600589999999</v>
      </c>
      <c r="F6733" s="99">
        <v>3614.0600589999999</v>
      </c>
      <c r="G6733" s="99">
        <v>0</v>
      </c>
    </row>
    <row r="6734" spans="1:7" x14ac:dyDescent="0.2">
      <c r="A6734" s="100">
        <v>41897</v>
      </c>
      <c r="B6734" s="99">
        <v>3614.98999</v>
      </c>
      <c r="C6734" s="99">
        <v>3616.9099120000001</v>
      </c>
      <c r="D6734" s="99">
        <v>3601.51001</v>
      </c>
      <c r="E6734" s="99">
        <v>3611.5200199999999</v>
      </c>
      <c r="F6734" s="99">
        <v>3611.5200199999999</v>
      </c>
      <c r="G6734" s="99">
        <v>0</v>
      </c>
    </row>
    <row r="6735" spans="1:7" x14ac:dyDescent="0.2">
      <c r="A6735" s="100">
        <v>41898</v>
      </c>
      <c r="B6735" s="99">
        <v>3607.5600589999999</v>
      </c>
      <c r="C6735" s="99">
        <v>3644.6000979999999</v>
      </c>
      <c r="D6735" s="99">
        <v>3602.6298830000001</v>
      </c>
      <c r="E6735" s="99">
        <v>3638.6000979999999</v>
      </c>
      <c r="F6735" s="99">
        <v>3638.6000979999999</v>
      </c>
      <c r="G6735" s="99">
        <v>0</v>
      </c>
    </row>
    <row r="6736" spans="1:7" x14ac:dyDescent="0.2">
      <c r="A6736" s="100">
        <v>41899</v>
      </c>
      <c r="B6736" s="99">
        <v>3639.2700199999999</v>
      </c>
      <c r="C6736" s="99">
        <v>3659.969971</v>
      </c>
      <c r="D6736" s="99">
        <v>3628.389893</v>
      </c>
      <c r="E6736" s="99">
        <v>3643.3999020000001</v>
      </c>
      <c r="F6736" s="99">
        <v>3643.3999020000001</v>
      </c>
      <c r="G6736" s="99">
        <v>0</v>
      </c>
    </row>
    <row r="6737" spans="1:7" x14ac:dyDescent="0.2">
      <c r="A6737" s="100">
        <v>41900</v>
      </c>
      <c r="B6737" s="99">
        <v>3646.639893</v>
      </c>
      <c r="C6737" s="99">
        <v>3663.48999</v>
      </c>
      <c r="D6737" s="99">
        <v>3646.639893</v>
      </c>
      <c r="E6737" s="99">
        <v>3661.7299800000001</v>
      </c>
      <c r="F6737" s="99">
        <v>3661.7299800000001</v>
      </c>
      <c r="G6737" s="99">
        <v>0</v>
      </c>
    </row>
    <row r="6738" spans="1:7" x14ac:dyDescent="0.2">
      <c r="A6738" s="100">
        <v>41901</v>
      </c>
      <c r="B6738" s="99">
        <v>3664.290039</v>
      </c>
      <c r="C6738" s="99">
        <v>3676.1599120000001</v>
      </c>
      <c r="D6738" s="99">
        <v>3653.1298830000001</v>
      </c>
      <c r="E6738" s="99">
        <v>3660.030029</v>
      </c>
      <c r="F6738" s="99">
        <v>3660.030029</v>
      </c>
      <c r="G6738" s="99">
        <v>0</v>
      </c>
    </row>
    <row r="6739" spans="1:7" x14ac:dyDescent="0.2">
      <c r="A6739" s="100">
        <v>41904</v>
      </c>
      <c r="B6739" s="99">
        <v>3657.6298830000001</v>
      </c>
      <c r="C6739" s="99">
        <v>3657.6298830000001</v>
      </c>
      <c r="D6739" s="99">
        <v>3624.7299800000001</v>
      </c>
      <c r="E6739" s="99">
        <v>3630.6999510000001</v>
      </c>
      <c r="F6739" s="99">
        <v>3630.6999510000001</v>
      </c>
      <c r="G6739" s="99">
        <v>0</v>
      </c>
    </row>
    <row r="6740" spans="1:7" x14ac:dyDescent="0.2">
      <c r="A6740" s="100">
        <v>41905</v>
      </c>
      <c r="B6740" s="99">
        <v>3628.330078</v>
      </c>
      <c r="C6740" s="99">
        <v>3633.1201169999999</v>
      </c>
      <c r="D6740" s="99">
        <v>3610.1000979999999</v>
      </c>
      <c r="E6740" s="99">
        <v>3610.1000979999999</v>
      </c>
      <c r="F6740" s="99">
        <v>3610.1000979999999</v>
      </c>
      <c r="G6740" s="99">
        <v>0</v>
      </c>
    </row>
    <row r="6741" spans="1:7" x14ac:dyDescent="0.2">
      <c r="A6741" s="100">
        <v>41906</v>
      </c>
      <c r="B6741" s="99">
        <v>3611.1999510000001</v>
      </c>
      <c r="C6741" s="99">
        <v>3641.1499020000001</v>
      </c>
      <c r="D6741" s="99">
        <v>3602.8500979999999</v>
      </c>
      <c r="E6741" s="99">
        <v>3638.4399410000001</v>
      </c>
      <c r="F6741" s="99">
        <v>3638.4399410000001</v>
      </c>
      <c r="G6741" s="99">
        <v>0</v>
      </c>
    </row>
    <row r="6742" spans="1:7" x14ac:dyDescent="0.2">
      <c r="A6742" s="100">
        <v>41907</v>
      </c>
      <c r="B6742" s="99">
        <v>3636.6599120000001</v>
      </c>
      <c r="C6742" s="99">
        <v>3636.6599120000001</v>
      </c>
      <c r="D6742" s="99">
        <v>3579.610107</v>
      </c>
      <c r="E6742" s="99">
        <v>3579.610107</v>
      </c>
      <c r="F6742" s="99">
        <v>3579.610107</v>
      </c>
      <c r="G6742" s="99">
        <v>0</v>
      </c>
    </row>
    <row r="6743" spans="1:7" x14ac:dyDescent="0.2">
      <c r="A6743" s="100">
        <v>41908</v>
      </c>
      <c r="B6743" s="99">
        <v>3580.709961</v>
      </c>
      <c r="C6743" s="99">
        <v>3617.3999020000001</v>
      </c>
      <c r="D6743" s="99">
        <v>3580.709961</v>
      </c>
      <c r="E6743" s="99">
        <v>3610.9799800000001</v>
      </c>
      <c r="F6743" s="99">
        <v>3610.9799800000001</v>
      </c>
      <c r="G6743" s="99">
        <v>0</v>
      </c>
    </row>
    <row r="6744" spans="1:7" x14ac:dyDescent="0.2">
      <c r="A6744" s="100">
        <v>41911</v>
      </c>
      <c r="B6744" s="99">
        <v>3604.1999510000001</v>
      </c>
      <c r="C6744" s="99">
        <v>3608.3701169999999</v>
      </c>
      <c r="D6744" s="99">
        <v>3577.030029</v>
      </c>
      <c r="E6744" s="99">
        <v>3602.0900879999999</v>
      </c>
      <c r="F6744" s="99">
        <v>3602.0900879999999</v>
      </c>
      <c r="G6744" s="99">
        <v>0</v>
      </c>
    </row>
    <row r="6745" spans="1:7" x14ac:dyDescent="0.2">
      <c r="A6745" s="100">
        <v>41912</v>
      </c>
      <c r="B6745" s="99">
        <v>3603.040039</v>
      </c>
      <c r="C6745" s="99">
        <v>3615.419922</v>
      </c>
      <c r="D6745" s="99">
        <v>3586.25</v>
      </c>
      <c r="E6745" s="99">
        <v>3592.25</v>
      </c>
      <c r="F6745" s="99">
        <v>3592.25</v>
      </c>
      <c r="G6745" s="99">
        <v>0</v>
      </c>
    </row>
    <row r="6746" spans="1:7" x14ac:dyDescent="0.2">
      <c r="A6746" s="100">
        <v>41913</v>
      </c>
      <c r="B6746" s="99">
        <v>3591.0200199999999</v>
      </c>
      <c r="C6746" s="99">
        <v>3591.0200199999999</v>
      </c>
      <c r="D6746" s="99">
        <v>3536.889893</v>
      </c>
      <c r="E6746" s="99">
        <v>3544.9799800000001</v>
      </c>
      <c r="F6746" s="99">
        <v>3544.9799800000001</v>
      </c>
      <c r="G6746" s="99">
        <v>0</v>
      </c>
    </row>
    <row r="6747" spans="1:7" x14ac:dyDescent="0.2">
      <c r="A6747" s="100">
        <v>41914</v>
      </c>
      <c r="B6747" s="99">
        <v>3544.679932</v>
      </c>
      <c r="C6747" s="99">
        <v>3556.139893</v>
      </c>
      <c r="D6747" s="99">
        <v>3508.8701169999999</v>
      </c>
      <c r="E6747" s="99">
        <v>3545.3000489999999</v>
      </c>
      <c r="F6747" s="99">
        <v>3545.3000489999999</v>
      </c>
      <c r="G6747" s="99">
        <v>0</v>
      </c>
    </row>
    <row r="6748" spans="1:7" x14ac:dyDescent="0.2">
      <c r="A6748" s="100">
        <v>41915</v>
      </c>
      <c r="B6748" s="99">
        <v>3548.8999020000001</v>
      </c>
      <c r="C6748" s="99">
        <v>3590.8701169999999</v>
      </c>
      <c r="D6748" s="99">
        <v>3548.8999020000001</v>
      </c>
      <c r="E6748" s="99">
        <v>3584.9399410000001</v>
      </c>
      <c r="F6748" s="99">
        <v>3584.9399410000001</v>
      </c>
      <c r="G6748" s="99">
        <v>0</v>
      </c>
    </row>
    <row r="6749" spans="1:7" x14ac:dyDescent="0.2">
      <c r="A6749" s="100">
        <v>41918</v>
      </c>
      <c r="B6749" s="99">
        <v>3588.8701169999999</v>
      </c>
      <c r="C6749" s="99">
        <v>3602.9499510000001</v>
      </c>
      <c r="D6749" s="99">
        <v>3567.8798830000001</v>
      </c>
      <c r="E6749" s="99">
        <v>3579.419922</v>
      </c>
      <c r="F6749" s="99">
        <v>3579.419922</v>
      </c>
      <c r="G6749" s="99">
        <v>0</v>
      </c>
    </row>
    <row r="6750" spans="1:7" x14ac:dyDescent="0.2">
      <c r="A6750" s="100">
        <v>41919</v>
      </c>
      <c r="B6750" s="99">
        <v>3574.959961</v>
      </c>
      <c r="C6750" s="99">
        <v>3574.959961</v>
      </c>
      <c r="D6750" s="99">
        <v>3524.8798830000001</v>
      </c>
      <c r="E6750" s="99">
        <v>3525.290039</v>
      </c>
      <c r="F6750" s="99">
        <v>3525.290039</v>
      </c>
      <c r="G6750" s="99">
        <v>0</v>
      </c>
    </row>
    <row r="6751" spans="1:7" x14ac:dyDescent="0.2">
      <c r="A6751" s="100">
        <v>41920</v>
      </c>
      <c r="B6751" s="99">
        <v>3527.330078</v>
      </c>
      <c r="C6751" s="99">
        <v>3590.6899410000001</v>
      </c>
      <c r="D6751" s="99">
        <v>3508.570068</v>
      </c>
      <c r="E6751" s="99">
        <v>3588.070068</v>
      </c>
      <c r="F6751" s="99">
        <v>3588.070068</v>
      </c>
      <c r="G6751" s="99">
        <v>0</v>
      </c>
    </row>
    <row r="6752" spans="1:7" x14ac:dyDescent="0.2">
      <c r="A6752" s="100">
        <v>41921</v>
      </c>
      <c r="B6752" s="99">
        <v>3586.0500489999999</v>
      </c>
      <c r="C6752" s="99">
        <v>3586.0500489999999</v>
      </c>
      <c r="D6752" s="99">
        <v>3513.280029</v>
      </c>
      <c r="E6752" s="99">
        <v>3514.1201169999999</v>
      </c>
      <c r="F6752" s="99">
        <v>3514.1201169999999</v>
      </c>
      <c r="G6752" s="99">
        <v>0</v>
      </c>
    </row>
    <row r="6753" spans="1:7" x14ac:dyDescent="0.2">
      <c r="A6753" s="100">
        <v>41922</v>
      </c>
      <c r="B6753" s="99">
        <v>3509.7700199999999</v>
      </c>
      <c r="C6753" s="99">
        <v>3530.4399410000001</v>
      </c>
      <c r="D6753" s="99">
        <v>3474.0900879999999</v>
      </c>
      <c r="E6753" s="99">
        <v>3474.2299800000001</v>
      </c>
      <c r="F6753" s="99">
        <v>3474.2299800000001</v>
      </c>
      <c r="G6753" s="99">
        <v>0</v>
      </c>
    </row>
    <row r="6754" spans="1:7" x14ac:dyDescent="0.2">
      <c r="A6754" s="100">
        <v>41925</v>
      </c>
      <c r="B6754" s="99">
        <v>3473.360107</v>
      </c>
      <c r="C6754" s="99">
        <v>3485.1000979999999</v>
      </c>
      <c r="D6754" s="99">
        <v>3415.929932</v>
      </c>
      <c r="E6754" s="99">
        <v>3417.01001</v>
      </c>
      <c r="F6754" s="99">
        <v>3417.01001</v>
      </c>
      <c r="G6754" s="99">
        <v>0</v>
      </c>
    </row>
    <row r="6755" spans="1:7" x14ac:dyDescent="0.2">
      <c r="A6755" s="100">
        <v>41926</v>
      </c>
      <c r="B6755" s="99">
        <v>3421.360107</v>
      </c>
      <c r="C6755" s="99">
        <v>3460.709961</v>
      </c>
      <c r="D6755" s="99">
        <v>3411.790039</v>
      </c>
      <c r="E6755" s="99">
        <v>3422.429932</v>
      </c>
      <c r="F6755" s="99">
        <v>3422.429932</v>
      </c>
      <c r="G6755" s="99">
        <v>0</v>
      </c>
    </row>
    <row r="6756" spans="1:7" x14ac:dyDescent="0.2">
      <c r="A6756" s="100">
        <v>41927</v>
      </c>
      <c r="B6756" s="99">
        <v>3416.3400879999999</v>
      </c>
      <c r="C6756" s="99">
        <v>3416.3400879999999</v>
      </c>
      <c r="D6756" s="99">
        <v>3319.830078</v>
      </c>
      <c r="E6756" s="99">
        <v>3395.030029</v>
      </c>
      <c r="F6756" s="99">
        <v>3395.030029</v>
      </c>
      <c r="G6756" s="99">
        <v>0</v>
      </c>
    </row>
    <row r="6757" spans="1:7" x14ac:dyDescent="0.2">
      <c r="A6757" s="100">
        <v>41928</v>
      </c>
      <c r="B6757" s="99">
        <v>3383.219971</v>
      </c>
      <c r="C6757" s="99">
        <v>3419.6000979999999</v>
      </c>
      <c r="D6757" s="99">
        <v>3345.3701169999999</v>
      </c>
      <c r="E6757" s="99">
        <v>3395.639893</v>
      </c>
      <c r="F6757" s="99">
        <v>3395.639893</v>
      </c>
      <c r="G6757" s="99">
        <v>0</v>
      </c>
    </row>
    <row r="6758" spans="1:7" x14ac:dyDescent="0.2">
      <c r="A6758" s="100">
        <v>41929</v>
      </c>
      <c r="B6758" s="99">
        <v>3399.5500489999999</v>
      </c>
      <c r="C6758" s="99">
        <v>3460.1201169999999</v>
      </c>
      <c r="D6758" s="99">
        <v>3399.5500489999999</v>
      </c>
      <c r="E6758" s="99">
        <v>3439.389893</v>
      </c>
      <c r="F6758" s="99">
        <v>3439.389893</v>
      </c>
      <c r="G6758" s="99">
        <v>0</v>
      </c>
    </row>
    <row r="6759" spans="1:7" x14ac:dyDescent="0.2">
      <c r="A6759" s="100">
        <v>41932</v>
      </c>
      <c r="B6759" s="99">
        <v>3437.3701169999999</v>
      </c>
      <c r="C6759" s="99">
        <v>3472.6000979999999</v>
      </c>
      <c r="D6759" s="99">
        <v>3431.389893</v>
      </c>
      <c r="E6759" s="99">
        <v>3470.889893</v>
      </c>
      <c r="F6759" s="99">
        <v>3470.889893</v>
      </c>
      <c r="G6759" s="99">
        <v>0</v>
      </c>
    </row>
    <row r="6760" spans="1:7" x14ac:dyDescent="0.2">
      <c r="A6760" s="100">
        <v>41933</v>
      </c>
      <c r="B6760" s="99">
        <v>3480.75</v>
      </c>
      <c r="C6760" s="99">
        <v>3541.030029</v>
      </c>
      <c r="D6760" s="99">
        <v>3480.75</v>
      </c>
      <c r="E6760" s="99">
        <v>3538.8999020000001</v>
      </c>
      <c r="F6760" s="99">
        <v>3538.8999020000001</v>
      </c>
      <c r="G6760" s="99">
        <v>0</v>
      </c>
    </row>
    <row r="6761" spans="1:7" x14ac:dyDescent="0.2">
      <c r="A6761" s="100">
        <v>41934</v>
      </c>
      <c r="B6761" s="99">
        <v>3539.320068</v>
      </c>
      <c r="C6761" s="99">
        <v>3553.9399410000001</v>
      </c>
      <c r="D6761" s="99">
        <v>3512.959961</v>
      </c>
      <c r="E6761" s="99">
        <v>3513.469971</v>
      </c>
      <c r="F6761" s="99">
        <v>3513.469971</v>
      </c>
      <c r="G6761" s="99">
        <v>0</v>
      </c>
    </row>
    <row r="6762" spans="1:7" x14ac:dyDescent="0.2">
      <c r="A6762" s="100">
        <v>41935</v>
      </c>
      <c r="B6762" s="99">
        <v>3520.5900879999999</v>
      </c>
      <c r="C6762" s="99">
        <v>3576.929932</v>
      </c>
      <c r="D6762" s="99">
        <v>3520.5900879999999</v>
      </c>
      <c r="E6762" s="99">
        <v>3556.6999510000001</v>
      </c>
      <c r="F6762" s="99">
        <v>3556.6999510000001</v>
      </c>
      <c r="G6762" s="99">
        <v>0</v>
      </c>
    </row>
    <row r="6763" spans="1:7" x14ac:dyDescent="0.2">
      <c r="A6763" s="100">
        <v>41936</v>
      </c>
      <c r="B6763" s="99">
        <v>3558.139893</v>
      </c>
      <c r="C6763" s="99">
        <v>3583.080078</v>
      </c>
      <c r="D6763" s="99">
        <v>3548.5600589999999</v>
      </c>
      <c r="E6763" s="99">
        <v>3581.820068</v>
      </c>
      <c r="F6763" s="99">
        <v>3581.820068</v>
      </c>
      <c r="G6763" s="99">
        <v>0</v>
      </c>
    </row>
    <row r="6764" spans="1:7" x14ac:dyDescent="0.2">
      <c r="A6764" s="100">
        <v>41939</v>
      </c>
      <c r="B6764" s="99">
        <v>3578.919922</v>
      </c>
      <c r="C6764" s="99">
        <v>3581.9099120000001</v>
      </c>
      <c r="D6764" s="99">
        <v>3557.8000489999999</v>
      </c>
      <c r="E6764" s="99">
        <v>3576.469971</v>
      </c>
      <c r="F6764" s="99">
        <v>3576.469971</v>
      </c>
      <c r="G6764" s="99">
        <v>0</v>
      </c>
    </row>
    <row r="6765" spans="1:7" x14ac:dyDescent="0.2">
      <c r="A6765" s="100">
        <v>41940</v>
      </c>
      <c r="B6765" s="99">
        <v>3581.0500489999999</v>
      </c>
      <c r="C6765" s="99">
        <v>3619.169922</v>
      </c>
      <c r="D6765" s="99">
        <v>3581.0500489999999</v>
      </c>
      <c r="E6765" s="99">
        <v>3619.1599120000001</v>
      </c>
      <c r="F6765" s="99">
        <v>3619.1599120000001</v>
      </c>
      <c r="G6765" s="99">
        <v>0</v>
      </c>
    </row>
    <row r="6766" spans="1:7" x14ac:dyDescent="0.2">
      <c r="A6766" s="100">
        <v>41941</v>
      </c>
      <c r="B6766" s="99">
        <v>3616.320068</v>
      </c>
      <c r="C6766" s="99">
        <v>3631.0900879999999</v>
      </c>
      <c r="D6766" s="99">
        <v>3590.3400879999999</v>
      </c>
      <c r="E6766" s="99">
        <v>3614.530029</v>
      </c>
      <c r="F6766" s="99">
        <v>3614.530029</v>
      </c>
      <c r="G6766" s="99">
        <v>0</v>
      </c>
    </row>
    <row r="6767" spans="1:7" x14ac:dyDescent="0.2">
      <c r="A6767" s="100">
        <v>41942</v>
      </c>
      <c r="B6767" s="99">
        <v>3609.6499020000001</v>
      </c>
      <c r="C6767" s="99">
        <v>3645.570068</v>
      </c>
      <c r="D6767" s="99">
        <v>3601.360107</v>
      </c>
      <c r="E6767" s="99">
        <v>3637.3000489999999</v>
      </c>
      <c r="F6767" s="99">
        <v>3637.3000489999999</v>
      </c>
      <c r="G6767" s="99">
        <v>0</v>
      </c>
    </row>
    <row r="6768" spans="1:7" x14ac:dyDescent="0.2">
      <c r="A6768" s="100">
        <v>41943</v>
      </c>
      <c r="B6768" s="99">
        <v>3649.25</v>
      </c>
      <c r="C6768" s="99">
        <v>3680.219971</v>
      </c>
      <c r="D6768" s="99">
        <v>3649.25</v>
      </c>
      <c r="E6768" s="99">
        <v>3679.98999</v>
      </c>
      <c r="F6768" s="99">
        <v>3679.98999</v>
      </c>
      <c r="G6768" s="99">
        <v>0</v>
      </c>
    </row>
    <row r="6769" spans="1:7" x14ac:dyDescent="0.2">
      <c r="A6769" s="100">
        <v>41946</v>
      </c>
      <c r="B6769" s="99">
        <v>3680.3100589999999</v>
      </c>
      <c r="C6769" s="99">
        <v>3691.6999510000001</v>
      </c>
      <c r="D6769" s="99">
        <v>3672.0500489999999</v>
      </c>
      <c r="E6769" s="99">
        <v>3679.580078</v>
      </c>
      <c r="F6769" s="99">
        <v>3679.580078</v>
      </c>
      <c r="G6769" s="99">
        <v>0</v>
      </c>
    </row>
    <row r="6770" spans="1:7" x14ac:dyDescent="0.2">
      <c r="A6770" s="100">
        <v>41947</v>
      </c>
      <c r="B6770" s="99">
        <v>3675.9499510000001</v>
      </c>
      <c r="C6770" s="99">
        <v>3676.26001</v>
      </c>
      <c r="D6770" s="99">
        <v>3648.969971</v>
      </c>
      <c r="E6770" s="99">
        <v>3669.179932</v>
      </c>
      <c r="F6770" s="99">
        <v>3669.179932</v>
      </c>
      <c r="G6770" s="99">
        <v>0</v>
      </c>
    </row>
    <row r="6771" spans="1:7" x14ac:dyDescent="0.2">
      <c r="A6771" s="100">
        <v>41948</v>
      </c>
      <c r="B6771" s="99">
        <v>3676.2700199999999</v>
      </c>
      <c r="C6771" s="99">
        <v>3691.679932</v>
      </c>
      <c r="D6771" s="99">
        <v>3674.719971</v>
      </c>
      <c r="E6771" s="99">
        <v>3691.3798830000001</v>
      </c>
      <c r="F6771" s="99">
        <v>3691.3798830000001</v>
      </c>
      <c r="G6771" s="99">
        <v>0</v>
      </c>
    </row>
    <row r="6772" spans="1:7" x14ac:dyDescent="0.2">
      <c r="A6772" s="100">
        <v>41949</v>
      </c>
      <c r="B6772" s="99">
        <v>3692.070068</v>
      </c>
      <c r="C6772" s="99">
        <v>3707.169922</v>
      </c>
      <c r="D6772" s="99">
        <v>3678.9099120000001</v>
      </c>
      <c r="E6772" s="99">
        <v>3706.4499510000001</v>
      </c>
      <c r="F6772" s="99">
        <v>3706.4499510000001</v>
      </c>
      <c r="G6772" s="99">
        <v>0</v>
      </c>
    </row>
    <row r="6773" spans="1:7" x14ac:dyDescent="0.2">
      <c r="A6773" s="100">
        <v>41950</v>
      </c>
      <c r="B6773" s="99">
        <v>3709.26001</v>
      </c>
      <c r="C6773" s="99">
        <v>3712.6499020000001</v>
      </c>
      <c r="D6773" s="99">
        <v>3695.959961</v>
      </c>
      <c r="E6773" s="99">
        <v>3708.459961</v>
      </c>
      <c r="F6773" s="99">
        <v>3708.459961</v>
      </c>
      <c r="G6773" s="99">
        <v>0</v>
      </c>
    </row>
    <row r="6774" spans="1:7" x14ac:dyDescent="0.2">
      <c r="A6774" s="100">
        <v>41953</v>
      </c>
      <c r="B6774" s="99">
        <v>3708.8400879999999</v>
      </c>
      <c r="C6774" s="99">
        <v>3721.01001</v>
      </c>
      <c r="D6774" s="99">
        <v>3705.51001</v>
      </c>
      <c r="E6774" s="99">
        <v>3720.25</v>
      </c>
      <c r="F6774" s="99">
        <v>3720.25</v>
      </c>
      <c r="G6774" s="99">
        <v>0</v>
      </c>
    </row>
    <row r="6775" spans="1:7" x14ac:dyDescent="0.2">
      <c r="A6775" s="100">
        <v>41954</v>
      </c>
      <c r="B6775" s="99">
        <v>3720.1298830000001</v>
      </c>
      <c r="C6775" s="99">
        <v>3725.6999510000001</v>
      </c>
      <c r="D6775" s="99">
        <v>3714.8000489999999</v>
      </c>
      <c r="E6775" s="99">
        <v>3722.8400879999999</v>
      </c>
      <c r="F6775" s="99">
        <v>3722.8400879999999</v>
      </c>
      <c r="G6775" s="99">
        <v>0</v>
      </c>
    </row>
    <row r="6776" spans="1:7" x14ac:dyDescent="0.2">
      <c r="A6776" s="100">
        <v>41955</v>
      </c>
      <c r="B6776" s="99">
        <v>3720.3798830000001</v>
      </c>
      <c r="C6776" s="99">
        <v>3725.030029</v>
      </c>
      <c r="D6776" s="99">
        <v>3709.8500979999999</v>
      </c>
      <c r="E6776" s="99">
        <v>3721.3000489999999</v>
      </c>
      <c r="F6776" s="99">
        <v>3721.3000489999999</v>
      </c>
      <c r="G6776" s="99">
        <v>0</v>
      </c>
    </row>
    <row r="6777" spans="1:7" x14ac:dyDescent="0.2">
      <c r="A6777" s="100">
        <v>41956</v>
      </c>
      <c r="B6777" s="99">
        <v>3723.3701169999999</v>
      </c>
      <c r="C6777" s="99">
        <v>3736.080078</v>
      </c>
      <c r="D6777" s="99">
        <v>3707.469971</v>
      </c>
      <c r="E6777" s="99">
        <v>3723.580078</v>
      </c>
      <c r="F6777" s="99">
        <v>3723.580078</v>
      </c>
      <c r="G6777" s="99">
        <v>0</v>
      </c>
    </row>
    <row r="6778" spans="1:7" x14ac:dyDescent="0.2">
      <c r="A6778" s="100">
        <v>41957</v>
      </c>
      <c r="B6778" s="99">
        <v>3724.780029</v>
      </c>
      <c r="C6778" s="99">
        <v>3729.219971</v>
      </c>
      <c r="D6778" s="99">
        <v>3716.48999</v>
      </c>
      <c r="E6778" s="99">
        <v>3724.919922</v>
      </c>
      <c r="F6778" s="99">
        <v>3724.919922</v>
      </c>
      <c r="G6778" s="99">
        <v>0</v>
      </c>
    </row>
    <row r="6779" spans="1:7" x14ac:dyDescent="0.2">
      <c r="A6779" s="100">
        <v>41960</v>
      </c>
      <c r="B6779" s="99">
        <v>3722.330078</v>
      </c>
      <c r="C6779" s="99">
        <v>3730.929932</v>
      </c>
      <c r="D6779" s="99">
        <v>3715.330078</v>
      </c>
      <c r="E6779" s="99">
        <v>3727.860107</v>
      </c>
      <c r="F6779" s="99">
        <v>3727.860107</v>
      </c>
      <c r="G6779" s="99">
        <v>0</v>
      </c>
    </row>
    <row r="6780" spans="1:7" x14ac:dyDescent="0.2">
      <c r="A6780" s="100">
        <v>41961</v>
      </c>
      <c r="B6780" s="99">
        <v>3728.8999020000001</v>
      </c>
      <c r="C6780" s="99">
        <v>3755.5200199999999</v>
      </c>
      <c r="D6780" s="99">
        <v>3728.8999020000001</v>
      </c>
      <c r="E6780" s="99">
        <v>3747.73999</v>
      </c>
      <c r="F6780" s="99">
        <v>3747.73999</v>
      </c>
      <c r="G6780" s="99">
        <v>0</v>
      </c>
    </row>
    <row r="6781" spans="1:7" x14ac:dyDescent="0.2">
      <c r="A6781" s="100">
        <v>41962</v>
      </c>
      <c r="B6781" s="99">
        <v>3746.8000489999999</v>
      </c>
      <c r="C6781" s="99">
        <v>3748.5900879999999</v>
      </c>
      <c r="D6781" s="99">
        <v>3727.1298830000001</v>
      </c>
      <c r="E6781" s="99">
        <v>3742.3500979999999</v>
      </c>
      <c r="F6781" s="99">
        <v>3742.3500979999999</v>
      </c>
      <c r="G6781" s="99">
        <v>0</v>
      </c>
    </row>
    <row r="6782" spans="1:7" x14ac:dyDescent="0.2">
      <c r="A6782" s="100">
        <v>41963</v>
      </c>
      <c r="B6782" s="99">
        <v>3737.3000489999999</v>
      </c>
      <c r="C6782" s="99">
        <v>3751.860107</v>
      </c>
      <c r="D6782" s="99">
        <v>3727.469971</v>
      </c>
      <c r="E6782" s="99">
        <v>3749.8701169999999</v>
      </c>
      <c r="F6782" s="99">
        <v>3749.8701169999999</v>
      </c>
      <c r="G6782" s="99">
        <v>0</v>
      </c>
    </row>
    <row r="6783" spans="1:7" x14ac:dyDescent="0.2">
      <c r="A6783" s="100">
        <v>41964</v>
      </c>
      <c r="B6783" s="99">
        <v>3758.98999</v>
      </c>
      <c r="C6783" s="99">
        <v>3784.570068</v>
      </c>
      <c r="D6783" s="99">
        <v>3757.719971</v>
      </c>
      <c r="E6783" s="99">
        <v>3770.030029</v>
      </c>
      <c r="F6783" s="99">
        <v>3770.030029</v>
      </c>
      <c r="G6783" s="99">
        <v>0</v>
      </c>
    </row>
    <row r="6784" spans="1:7" x14ac:dyDescent="0.2">
      <c r="A6784" s="100">
        <v>41967</v>
      </c>
      <c r="B6784" s="99">
        <v>3772.9499510000001</v>
      </c>
      <c r="C6784" s="99">
        <v>3782.2700199999999</v>
      </c>
      <c r="D6784" s="99">
        <v>3772.9499510000001</v>
      </c>
      <c r="E6784" s="99">
        <v>3780.8798830000001</v>
      </c>
      <c r="F6784" s="99">
        <v>3780.8798830000001</v>
      </c>
      <c r="G6784" s="99">
        <v>0</v>
      </c>
    </row>
    <row r="6785" spans="1:7" x14ac:dyDescent="0.2">
      <c r="A6785" s="100">
        <v>41968</v>
      </c>
      <c r="B6785" s="99">
        <v>3782.639893</v>
      </c>
      <c r="C6785" s="99">
        <v>3789.929932</v>
      </c>
      <c r="D6785" s="99">
        <v>3772.7700199999999</v>
      </c>
      <c r="E6785" s="99">
        <v>3776.9399410000001</v>
      </c>
      <c r="F6785" s="99">
        <v>3776.9399410000001</v>
      </c>
      <c r="G6785" s="99">
        <v>0</v>
      </c>
    </row>
    <row r="6786" spans="1:7" x14ac:dyDescent="0.2">
      <c r="A6786" s="100">
        <v>41969</v>
      </c>
      <c r="B6786" s="99">
        <v>3778.419922</v>
      </c>
      <c r="C6786" s="99">
        <v>3789.070068</v>
      </c>
      <c r="D6786" s="99">
        <v>3777.179932</v>
      </c>
      <c r="E6786" s="99">
        <v>3788.419922</v>
      </c>
      <c r="F6786" s="99">
        <v>3788.419922</v>
      </c>
      <c r="G6786" s="99">
        <v>0</v>
      </c>
    </row>
    <row r="6787" spans="1:7" x14ac:dyDescent="0.2">
      <c r="A6787" s="100">
        <v>41971</v>
      </c>
      <c r="B6787" s="99">
        <v>3792.1499020000001</v>
      </c>
      <c r="C6787" s="99">
        <v>3792.1499020000001</v>
      </c>
      <c r="D6787" s="99">
        <v>3774.389893</v>
      </c>
      <c r="E6787" s="99">
        <v>3778.959961</v>
      </c>
      <c r="F6787" s="99">
        <v>3778.959961</v>
      </c>
      <c r="G6787" s="99">
        <v>0</v>
      </c>
    </row>
    <row r="6788" spans="1:7" x14ac:dyDescent="0.2">
      <c r="A6788" s="100">
        <v>41974</v>
      </c>
      <c r="B6788" s="99">
        <v>3775.8701169999999</v>
      </c>
      <c r="C6788" s="99">
        <v>3775.8701169999999</v>
      </c>
      <c r="D6788" s="99">
        <v>3746.3100589999999</v>
      </c>
      <c r="E6788" s="99">
        <v>3753.3100589999999</v>
      </c>
      <c r="F6788" s="99">
        <v>3753.3100589999999</v>
      </c>
      <c r="G6788" s="99">
        <v>0</v>
      </c>
    </row>
    <row r="6789" spans="1:7" x14ac:dyDescent="0.2">
      <c r="A6789" s="100">
        <v>41975</v>
      </c>
      <c r="B6789" s="99">
        <v>3754.110107</v>
      </c>
      <c r="C6789" s="99">
        <v>3781.48999</v>
      </c>
      <c r="D6789" s="99">
        <v>3754.110107</v>
      </c>
      <c r="E6789" s="99">
        <v>3777.469971</v>
      </c>
      <c r="F6789" s="99">
        <v>3777.469971</v>
      </c>
      <c r="G6789" s="99">
        <v>0</v>
      </c>
    </row>
    <row r="6790" spans="1:7" x14ac:dyDescent="0.2">
      <c r="A6790" s="100">
        <v>41976</v>
      </c>
      <c r="B6790" s="99">
        <v>3780.1000979999999</v>
      </c>
      <c r="C6790" s="99">
        <v>3796.23999</v>
      </c>
      <c r="D6790" s="99">
        <v>3778.7700199999999</v>
      </c>
      <c r="E6790" s="99">
        <v>3792.679932</v>
      </c>
      <c r="F6790" s="99">
        <v>3792.679932</v>
      </c>
      <c r="G6790" s="99">
        <v>0</v>
      </c>
    </row>
    <row r="6791" spans="1:7" x14ac:dyDescent="0.2">
      <c r="A6791" s="100">
        <v>41977</v>
      </c>
      <c r="B6791" s="99">
        <v>3791.5</v>
      </c>
      <c r="C6791" s="99">
        <v>3798.0600589999999</v>
      </c>
      <c r="D6791" s="99">
        <v>3770.929932</v>
      </c>
      <c r="E6791" s="99">
        <v>3788.3400879999999</v>
      </c>
      <c r="F6791" s="99">
        <v>3788.3400879999999</v>
      </c>
      <c r="G6791" s="99">
        <v>0</v>
      </c>
    </row>
    <row r="6792" spans="1:7" x14ac:dyDescent="0.2">
      <c r="A6792" s="100">
        <v>41978</v>
      </c>
      <c r="B6792" s="99">
        <v>3789.9499510000001</v>
      </c>
      <c r="C6792" s="99">
        <v>3802.139893</v>
      </c>
      <c r="D6792" s="99">
        <v>3786.9099120000001</v>
      </c>
      <c r="E6792" s="99">
        <v>3794.679932</v>
      </c>
      <c r="F6792" s="99">
        <v>3794.679932</v>
      </c>
      <c r="G6792" s="99">
        <v>0</v>
      </c>
    </row>
    <row r="6793" spans="1:7" x14ac:dyDescent="0.2">
      <c r="A6793" s="100">
        <v>41981</v>
      </c>
      <c r="B6793" s="99">
        <v>3794.2700199999999</v>
      </c>
      <c r="C6793" s="99">
        <v>3795.9099120000001</v>
      </c>
      <c r="D6793" s="99">
        <v>3756.6599120000001</v>
      </c>
      <c r="E6793" s="99">
        <v>3767.6999510000001</v>
      </c>
      <c r="F6793" s="99">
        <v>3767.6999510000001</v>
      </c>
      <c r="G6793" s="99">
        <v>0</v>
      </c>
    </row>
    <row r="6794" spans="1:7" x14ac:dyDescent="0.2">
      <c r="A6794" s="100">
        <v>41982</v>
      </c>
      <c r="B6794" s="99">
        <v>3760.860107</v>
      </c>
      <c r="C6794" s="99">
        <v>3762.709961</v>
      </c>
      <c r="D6794" s="99">
        <v>3719.929932</v>
      </c>
      <c r="E6794" s="99">
        <v>3758.8701169999999</v>
      </c>
      <c r="F6794" s="99">
        <v>3758.8701169999999</v>
      </c>
      <c r="G6794" s="99">
        <v>0</v>
      </c>
    </row>
    <row r="6795" spans="1:7" x14ac:dyDescent="0.2">
      <c r="A6795" s="100">
        <v>41983</v>
      </c>
      <c r="B6795" s="99">
        <v>3765.3400879999999</v>
      </c>
      <c r="C6795" s="99">
        <v>3765.3400879999999</v>
      </c>
      <c r="D6795" s="99">
        <v>3702.0600589999999</v>
      </c>
      <c r="E6795" s="99">
        <v>3705.51001</v>
      </c>
      <c r="F6795" s="99">
        <v>3705.51001</v>
      </c>
      <c r="G6795" s="99">
        <v>0</v>
      </c>
    </row>
    <row r="6796" spans="1:7" x14ac:dyDescent="0.2">
      <c r="A6796" s="100">
        <v>41984</v>
      </c>
      <c r="B6796" s="99">
        <v>3709.7700199999999</v>
      </c>
      <c r="C6796" s="99">
        <v>3760.25</v>
      </c>
      <c r="D6796" s="99">
        <v>3709.7700199999999</v>
      </c>
      <c r="E6796" s="99">
        <v>3723.320068</v>
      </c>
      <c r="F6796" s="99">
        <v>3723.320068</v>
      </c>
      <c r="G6796" s="99">
        <v>0</v>
      </c>
    </row>
    <row r="6797" spans="1:7" x14ac:dyDescent="0.2">
      <c r="A6797" s="100">
        <v>41985</v>
      </c>
      <c r="B6797" s="99">
        <v>3714.3701169999999</v>
      </c>
      <c r="C6797" s="99">
        <v>3717.820068</v>
      </c>
      <c r="D6797" s="99">
        <v>3663.0900879999999</v>
      </c>
      <c r="E6797" s="99">
        <v>3663.1000979999999</v>
      </c>
      <c r="F6797" s="99">
        <v>3663.1000979999999</v>
      </c>
      <c r="G6797" s="99">
        <v>0</v>
      </c>
    </row>
    <row r="6798" spans="1:7" x14ac:dyDescent="0.2">
      <c r="A6798" s="100">
        <v>41988</v>
      </c>
      <c r="B6798" s="99">
        <v>3668.139893</v>
      </c>
      <c r="C6798" s="99">
        <v>3693.0200199999999</v>
      </c>
      <c r="D6798" s="99">
        <v>3626.9099120000001</v>
      </c>
      <c r="E6798" s="99">
        <v>3639.969971</v>
      </c>
      <c r="F6798" s="99">
        <v>3639.969971</v>
      </c>
      <c r="G6798" s="99">
        <v>0</v>
      </c>
    </row>
    <row r="6799" spans="1:7" x14ac:dyDescent="0.2">
      <c r="A6799" s="100">
        <v>41989</v>
      </c>
      <c r="B6799" s="99">
        <v>3634.6298830000001</v>
      </c>
      <c r="C6799" s="99">
        <v>3689.669922</v>
      </c>
      <c r="D6799" s="99">
        <v>3608.73999</v>
      </c>
      <c r="E6799" s="99">
        <v>3609.0600589999999</v>
      </c>
      <c r="F6799" s="99">
        <v>3609.0600589999999</v>
      </c>
      <c r="G6799" s="99">
        <v>0</v>
      </c>
    </row>
    <row r="6800" spans="1:7" x14ac:dyDescent="0.2">
      <c r="A6800" s="100">
        <v>41990</v>
      </c>
      <c r="B6800" s="99">
        <v>3611.1298830000001</v>
      </c>
      <c r="C6800" s="99">
        <v>3688.76001</v>
      </c>
      <c r="D6800" s="99">
        <v>3611.1298830000001</v>
      </c>
      <c r="E6800" s="99">
        <v>3682.6999510000001</v>
      </c>
      <c r="F6800" s="99">
        <v>3682.6999510000001</v>
      </c>
      <c r="G6800" s="99">
        <v>0</v>
      </c>
    </row>
    <row r="6801" spans="1:7" x14ac:dyDescent="0.2">
      <c r="A6801" s="100">
        <v>41991</v>
      </c>
      <c r="B6801" s="99">
        <v>3694.419922</v>
      </c>
      <c r="C6801" s="99">
        <v>3771.719971</v>
      </c>
      <c r="D6801" s="99">
        <v>3694.419922</v>
      </c>
      <c r="E6801" s="99">
        <v>3771.719971</v>
      </c>
      <c r="F6801" s="99">
        <v>3771.719971</v>
      </c>
      <c r="G6801" s="99">
        <v>0</v>
      </c>
    </row>
    <row r="6802" spans="1:7" x14ac:dyDescent="0.2">
      <c r="A6802" s="100">
        <v>41992</v>
      </c>
      <c r="B6802" s="99">
        <v>3771.389893</v>
      </c>
      <c r="C6802" s="99">
        <v>3802.1499020000001</v>
      </c>
      <c r="D6802" s="99">
        <v>3771.389893</v>
      </c>
      <c r="E6802" s="99">
        <v>3788.969971</v>
      </c>
      <c r="F6802" s="99">
        <v>3788.969971</v>
      </c>
      <c r="G6802" s="99">
        <v>0</v>
      </c>
    </row>
    <row r="6803" spans="1:7" x14ac:dyDescent="0.2">
      <c r="A6803" s="100">
        <v>41995</v>
      </c>
      <c r="B6803" s="99">
        <v>3787.01001</v>
      </c>
      <c r="C6803" s="99">
        <v>3804.3500979999999</v>
      </c>
      <c r="D6803" s="99">
        <v>3787.01001</v>
      </c>
      <c r="E6803" s="99">
        <v>3803.9399410000001</v>
      </c>
      <c r="F6803" s="99">
        <v>3803.9399410000001</v>
      </c>
      <c r="G6803" s="99">
        <v>0</v>
      </c>
    </row>
    <row r="6804" spans="1:7" x14ac:dyDescent="0.2">
      <c r="A6804" s="100">
        <v>41996</v>
      </c>
      <c r="B6804" s="99">
        <v>3809.5200199999999</v>
      </c>
      <c r="C6804" s="99">
        <v>3819.1298830000001</v>
      </c>
      <c r="D6804" s="99">
        <v>3806.5</v>
      </c>
      <c r="E6804" s="99">
        <v>3810.780029</v>
      </c>
      <c r="F6804" s="99">
        <v>3810.780029</v>
      </c>
      <c r="G6804" s="99">
        <v>0</v>
      </c>
    </row>
    <row r="6805" spans="1:7" x14ac:dyDescent="0.2">
      <c r="A6805" s="100">
        <v>41997</v>
      </c>
      <c r="B6805" s="99">
        <v>3812.8999020000001</v>
      </c>
      <c r="C6805" s="99">
        <v>3820.780029</v>
      </c>
      <c r="D6805" s="99">
        <v>3810.389893</v>
      </c>
      <c r="E6805" s="99">
        <v>3810.389893</v>
      </c>
      <c r="F6805" s="99">
        <v>3810.389893</v>
      </c>
      <c r="G6805" s="99">
        <v>0</v>
      </c>
    </row>
    <row r="6806" spans="1:7" x14ac:dyDescent="0.2">
      <c r="A6806" s="100">
        <v>41999</v>
      </c>
      <c r="B6806" s="99">
        <v>3814.830078</v>
      </c>
      <c r="C6806" s="99">
        <v>3830.1599120000001</v>
      </c>
      <c r="D6806" s="99">
        <v>3814.830078</v>
      </c>
      <c r="E6806" s="99">
        <v>3823</v>
      </c>
      <c r="F6806" s="99">
        <v>3823</v>
      </c>
      <c r="G6806" s="99">
        <v>0</v>
      </c>
    </row>
    <row r="6807" spans="1:7" x14ac:dyDescent="0.2">
      <c r="A6807" s="100">
        <v>42002</v>
      </c>
      <c r="B6807" s="99">
        <v>3821.570068</v>
      </c>
      <c r="C6807" s="99">
        <v>3832.3701169999999</v>
      </c>
      <c r="D6807" s="99">
        <v>3818.1298830000001</v>
      </c>
      <c r="E6807" s="99">
        <v>3826.9499510000001</v>
      </c>
      <c r="F6807" s="99">
        <v>3826.9499510000001</v>
      </c>
      <c r="G6807" s="99">
        <v>0</v>
      </c>
    </row>
    <row r="6808" spans="1:7" x14ac:dyDescent="0.2">
      <c r="A6808" s="100">
        <v>42003</v>
      </c>
      <c r="B6808" s="99">
        <v>3823.6000979999999</v>
      </c>
      <c r="C6808" s="99">
        <v>3823.6000979999999</v>
      </c>
      <c r="D6808" s="99">
        <v>3807.209961</v>
      </c>
      <c r="E6808" s="99">
        <v>3808.6899410000001</v>
      </c>
      <c r="F6808" s="99">
        <v>3808.6899410000001</v>
      </c>
      <c r="G6808" s="99">
        <v>0</v>
      </c>
    </row>
    <row r="6809" spans="1:7" x14ac:dyDescent="0.2">
      <c r="A6809" s="100">
        <v>42004</v>
      </c>
      <c r="B6809" s="99">
        <v>3811.929932</v>
      </c>
      <c r="C6809" s="99">
        <v>3818.280029</v>
      </c>
      <c r="D6809" s="99">
        <v>3767.820068</v>
      </c>
      <c r="E6809" s="99">
        <v>3769.4399410000001</v>
      </c>
      <c r="F6809" s="99">
        <v>3769.4399410000001</v>
      </c>
      <c r="G6809" s="99">
        <v>0</v>
      </c>
    </row>
    <row r="6810" spans="1:7" x14ac:dyDescent="0.2">
      <c r="A6810" s="100">
        <v>42006</v>
      </c>
      <c r="B6810" s="99">
        <v>3776.48999</v>
      </c>
      <c r="C6810" s="99">
        <v>3794.5200199999999</v>
      </c>
      <c r="D6810" s="99">
        <v>3746.4099120000001</v>
      </c>
      <c r="E6810" s="99">
        <v>3768.679932</v>
      </c>
      <c r="F6810" s="99">
        <v>3768.679932</v>
      </c>
      <c r="G6810" s="99">
        <v>0</v>
      </c>
    </row>
    <row r="6811" spans="1:7" x14ac:dyDescent="0.2">
      <c r="A6811" s="100">
        <v>42009</v>
      </c>
      <c r="B6811" s="99">
        <v>3762.040039</v>
      </c>
      <c r="C6811" s="99">
        <v>3762.040039</v>
      </c>
      <c r="D6811" s="99">
        <v>3694.1000979999999</v>
      </c>
      <c r="E6811" s="99">
        <v>3700.030029</v>
      </c>
      <c r="F6811" s="99">
        <v>3700.030029</v>
      </c>
      <c r="G6811" s="99">
        <v>0</v>
      </c>
    </row>
    <row r="6812" spans="1:7" x14ac:dyDescent="0.2">
      <c r="A6812" s="100">
        <v>42010</v>
      </c>
      <c r="B6812" s="99">
        <v>3702.9099120000001</v>
      </c>
      <c r="C6812" s="99">
        <v>3717.669922</v>
      </c>
      <c r="D6812" s="99">
        <v>3648.530029</v>
      </c>
      <c r="E6812" s="99">
        <v>3667.139893</v>
      </c>
      <c r="F6812" s="99">
        <v>3667.139893</v>
      </c>
      <c r="G6812" s="99">
        <v>0</v>
      </c>
    </row>
    <row r="6813" spans="1:7" x14ac:dyDescent="0.2">
      <c r="A6813" s="100">
        <v>42011</v>
      </c>
      <c r="B6813" s="99">
        <v>3673.679932</v>
      </c>
      <c r="C6813" s="99">
        <v>3717.7299800000001</v>
      </c>
      <c r="D6813" s="99">
        <v>3673.679932</v>
      </c>
      <c r="E6813" s="99">
        <v>3710.9399410000001</v>
      </c>
      <c r="F6813" s="99">
        <v>3710.9399410000001</v>
      </c>
      <c r="G6813" s="99">
        <v>0</v>
      </c>
    </row>
    <row r="6814" spans="1:7" x14ac:dyDescent="0.2">
      <c r="A6814" s="100">
        <v>42012</v>
      </c>
      <c r="B6814" s="99">
        <v>3719.639893</v>
      </c>
      <c r="C6814" s="99">
        <v>3780.929932</v>
      </c>
      <c r="D6814" s="99">
        <v>3719.639893</v>
      </c>
      <c r="E6814" s="99">
        <v>3777.3999020000001</v>
      </c>
      <c r="F6814" s="99">
        <v>3777.3999020000001</v>
      </c>
      <c r="G6814" s="99">
        <v>0</v>
      </c>
    </row>
    <row r="6815" spans="1:7" x14ac:dyDescent="0.2">
      <c r="A6815" s="100">
        <v>42013</v>
      </c>
      <c r="B6815" s="99">
        <v>3779.8100589999999</v>
      </c>
      <c r="C6815" s="99">
        <v>3781.5</v>
      </c>
      <c r="D6815" s="99">
        <v>3733.830078</v>
      </c>
      <c r="E6815" s="99">
        <v>3745.669922</v>
      </c>
      <c r="F6815" s="99">
        <v>3745.669922</v>
      </c>
      <c r="G6815" s="99">
        <v>0</v>
      </c>
    </row>
    <row r="6816" spans="1:7" x14ac:dyDescent="0.2">
      <c r="A6816" s="100">
        <v>42016</v>
      </c>
      <c r="B6816" s="99">
        <v>3748.0900879999999</v>
      </c>
      <c r="C6816" s="99">
        <v>3753.76001</v>
      </c>
      <c r="D6816" s="99">
        <v>3705.080078</v>
      </c>
      <c r="E6816" s="99">
        <v>3715.360107</v>
      </c>
      <c r="F6816" s="99">
        <v>3715.360107</v>
      </c>
      <c r="G6816" s="99">
        <v>0</v>
      </c>
    </row>
    <row r="6817" spans="1:7" x14ac:dyDescent="0.2">
      <c r="A6817" s="100">
        <v>42017</v>
      </c>
      <c r="B6817" s="99">
        <v>3721.820068</v>
      </c>
      <c r="C6817" s="99">
        <v>3768.1599120000001</v>
      </c>
      <c r="D6817" s="99">
        <v>3680.419922</v>
      </c>
      <c r="E6817" s="99">
        <v>3706.1499020000001</v>
      </c>
      <c r="F6817" s="99">
        <v>3706.1499020000001</v>
      </c>
      <c r="G6817" s="99">
        <v>0</v>
      </c>
    </row>
    <row r="6818" spans="1:7" x14ac:dyDescent="0.2">
      <c r="A6818" s="100">
        <v>42018</v>
      </c>
      <c r="B6818" s="99">
        <v>3697.780029</v>
      </c>
      <c r="C6818" s="99">
        <v>3697.780029</v>
      </c>
      <c r="D6818" s="99">
        <v>3642.969971</v>
      </c>
      <c r="E6818" s="99">
        <v>3684.719971</v>
      </c>
      <c r="F6818" s="99">
        <v>3684.719971</v>
      </c>
      <c r="G6818" s="99">
        <v>0</v>
      </c>
    </row>
    <row r="6819" spans="1:7" x14ac:dyDescent="0.2">
      <c r="A6819" s="100">
        <v>42019</v>
      </c>
      <c r="B6819" s="99">
        <v>3689.360107</v>
      </c>
      <c r="C6819" s="99">
        <v>3703.280029</v>
      </c>
      <c r="D6819" s="99">
        <v>3648.540039</v>
      </c>
      <c r="E6819" s="99">
        <v>3650.73999</v>
      </c>
      <c r="F6819" s="99">
        <v>3650.73999</v>
      </c>
      <c r="G6819" s="99">
        <v>0</v>
      </c>
    </row>
    <row r="6820" spans="1:7" x14ac:dyDescent="0.2">
      <c r="A6820" s="100">
        <v>42020</v>
      </c>
      <c r="B6820" s="99">
        <v>3650.01001</v>
      </c>
      <c r="C6820" s="99">
        <v>3701.679932</v>
      </c>
      <c r="D6820" s="99">
        <v>3642.5</v>
      </c>
      <c r="E6820" s="99">
        <v>3699.790039</v>
      </c>
      <c r="F6820" s="99">
        <v>3699.790039</v>
      </c>
      <c r="G6820" s="99">
        <v>0</v>
      </c>
    </row>
    <row r="6821" spans="1:7" x14ac:dyDescent="0.2">
      <c r="A6821" s="100">
        <v>42024</v>
      </c>
      <c r="B6821" s="99">
        <v>3702.3701169999999</v>
      </c>
      <c r="C6821" s="99">
        <v>3717.0500489999999</v>
      </c>
      <c r="D6821" s="99">
        <v>3672.580078</v>
      </c>
      <c r="E6821" s="99">
        <v>3705.639893</v>
      </c>
      <c r="F6821" s="99">
        <v>3705.639893</v>
      </c>
      <c r="G6821" s="99">
        <v>0</v>
      </c>
    </row>
    <row r="6822" spans="1:7" x14ac:dyDescent="0.2">
      <c r="A6822" s="100">
        <v>42025</v>
      </c>
      <c r="B6822" s="99">
        <v>3701.7700199999999</v>
      </c>
      <c r="C6822" s="99">
        <v>3734.8500979999999</v>
      </c>
      <c r="D6822" s="99">
        <v>3686.830078</v>
      </c>
      <c r="E6822" s="99">
        <v>3723.6201169999999</v>
      </c>
      <c r="F6822" s="99">
        <v>3723.6201169999999</v>
      </c>
      <c r="G6822" s="99">
        <v>0</v>
      </c>
    </row>
    <row r="6823" spans="1:7" x14ac:dyDescent="0.2">
      <c r="A6823" s="100">
        <v>42026</v>
      </c>
      <c r="B6823" s="99">
        <v>3727.6499020000001</v>
      </c>
      <c r="C6823" s="99">
        <v>3783.209961</v>
      </c>
      <c r="D6823" s="99">
        <v>3713.209961</v>
      </c>
      <c r="E6823" s="99">
        <v>3780.51001</v>
      </c>
      <c r="F6823" s="99">
        <v>3780.51001</v>
      </c>
      <c r="G6823" s="99">
        <v>0</v>
      </c>
    </row>
    <row r="6824" spans="1:7" x14ac:dyDescent="0.2">
      <c r="A6824" s="100">
        <v>42027</v>
      </c>
      <c r="B6824" s="99">
        <v>3780.209961</v>
      </c>
      <c r="C6824" s="99">
        <v>3780.209961</v>
      </c>
      <c r="D6824" s="99">
        <v>3757.4099120000001</v>
      </c>
      <c r="E6824" s="99">
        <v>3759.76001</v>
      </c>
      <c r="F6824" s="99">
        <v>3759.76001</v>
      </c>
      <c r="G6824" s="99">
        <v>0</v>
      </c>
    </row>
    <row r="6825" spans="1:7" x14ac:dyDescent="0.2">
      <c r="A6825" s="100">
        <v>42030</v>
      </c>
      <c r="B6825" s="99">
        <v>3757.219971</v>
      </c>
      <c r="C6825" s="99">
        <v>3770.4099120000001</v>
      </c>
      <c r="D6825" s="99">
        <v>3739.98999</v>
      </c>
      <c r="E6825" s="99">
        <v>3769.4499510000001</v>
      </c>
      <c r="F6825" s="99">
        <v>3769.4499510000001</v>
      </c>
      <c r="G6825" s="99">
        <v>0</v>
      </c>
    </row>
    <row r="6826" spans="1:7" x14ac:dyDescent="0.2">
      <c r="A6826" s="100">
        <v>42031</v>
      </c>
      <c r="B6826" s="99">
        <v>3752.530029</v>
      </c>
      <c r="C6826" s="99">
        <v>3752.530029</v>
      </c>
      <c r="D6826" s="99">
        <v>3701.3500979999999</v>
      </c>
      <c r="E6826" s="99">
        <v>3718.98999</v>
      </c>
      <c r="F6826" s="99">
        <v>3718.98999</v>
      </c>
      <c r="G6826" s="99">
        <v>0</v>
      </c>
    </row>
    <row r="6827" spans="1:7" x14ac:dyDescent="0.2">
      <c r="A6827" s="100">
        <v>42032</v>
      </c>
      <c r="B6827" s="99">
        <v>3724.4099120000001</v>
      </c>
      <c r="C6827" s="99">
        <v>3742.830078</v>
      </c>
      <c r="D6827" s="99">
        <v>3668.209961</v>
      </c>
      <c r="E6827" s="99">
        <v>3669.1000979999999</v>
      </c>
      <c r="F6827" s="99">
        <v>3669.1000979999999</v>
      </c>
      <c r="G6827" s="99">
        <v>0</v>
      </c>
    </row>
    <row r="6828" spans="1:7" x14ac:dyDescent="0.2">
      <c r="A6828" s="100">
        <v>42033</v>
      </c>
      <c r="B6828" s="99">
        <v>3669.889893</v>
      </c>
      <c r="C6828" s="99">
        <v>3710.5600589999999</v>
      </c>
      <c r="D6828" s="99">
        <v>3645.8701169999999</v>
      </c>
      <c r="E6828" s="99">
        <v>3704.3500979999999</v>
      </c>
      <c r="F6828" s="99">
        <v>3704.3500979999999</v>
      </c>
      <c r="G6828" s="99">
        <v>0</v>
      </c>
    </row>
    <row r="6829" spans="1:7" x14ac:dyDescent="0.2">
      <c r="A6829" s="100">
        <v>42034</v>
      </c>
      <c r="B6829" s="99">
        <v>3700.929932</v>
      </c>
      <c r="C6829" s="99">
        <v>3708.169922</v>
      </c>
      <c r="D6829" s="99">
        <v>3653.419922</v>
      </c>
      <c r="E6829" s="99">
        <v>3656.280029</v>
      </c>
      <c r="F6829" s="99">
        <v>3656.280029</v>
      </c>
      <c r="G6829" s="99">
        <v>0</v>
      </c>
    </row>
    <row r="6830" spans="1:7" x14ac:dyDescent="0.2">
      <c r="A6830" s="100">
        <v>42037</v>
      </c>
      <c r="B6830" s="99">
        <v>3659.4499510000001</v>
      </c>
      <c r="C6830" s="99">
        <v>3705.110107</v>
      </c>
      <c r="D6830" s="99">
        <v>3630.6999510000001</v>
      </c>
      <c r="E6830" s="99">
        <v>3703.7700199999999</v>
      </c>
      <c r="F6830" s="99">
        <v>3703.7700199999999</v>
      </c>
      <c r="G6830" s="99">
        <v>0</v>
      </c>
    </row>
    <row r="6831" spans="1:7" x14ac:dyDescent="0.2">
      <c r="A6831" s="100">
        <v>42038</v>
      </c>
      <c r="B6831" s="99">
        <v>3707.26001</v>
      </c>
      <c r="C6831" s="99">
        <v>3757.7299800000001</v>
      </c>
      <c r="D6831" s="99">
        <v>3707.26001</v>
      </c>
      <c r="E6831" s="99">
        <v>3757.3400879999999</v>
      </c>
      <c r="F6831" s="99">
        <v>3757.3400879999999</v>
      </c>
      <c r="G6831" s="99">
        <v>0</v>
      </c>
    </row>
    <row r="6832" spans="1:7" x14ac:dyDescent="0.2">
      <c r="A6832" s="100">
        <v>42039</v>
      </c>
      <c r="B6832" s="99">
        <v>3756.3100589999999</v>
      </c>
      <c r="C6832" s="99">
        <v>3767.0900879999999</v>
      </c>
      <c r="D6832" s="99">
        <v>3734.0600589999999</v>
      </c>
      <c r="E6832" s="99">
        <v>3742.8400879999999</v>
      </c>
      <c r="F6832" s="99">
        <v>3742.8400879999999</v>
      </c>
      <c r="G6832" s="99">
        <v>0</v>
      </c>
    </row>
    <row r="6833" spans="1:7" x14ac:dyDescent="0.2">
      <c r="A6833" s="100">
        <v>42040</v>
      </c>
      <c r="B6833" s="99">
        <v>3747.1499020000001</v>
      </c>
      <c r="C6833" s="99">
        <v>3783.9799800000001</v>
      </c>
      <c r="D6833" s="99">
        <v>3747.1499020000001</v>
      </c>
      <c r="E6833" s="99">
        <v>3782.110107</v>
      </c>
      <c r="F6833" s="99">
        <v>3782.110107</v>
      </c>
      <c r="G6833" s="99">
        <v>0</v>
      </c>
    </row>
    <row r="6834" spans="1:7" x14ac:dyDescent="0.2">
      <c r="A6834" s="100">
        <v>42041</v>
      </c>
      <c r="B6834" s="99">
        <v>3782.679932</v>
      </c>
      <c r="C6834" s="99">
        <v>3801.219971</v>
      </c>
      <c r="D6834" s="99">
        <v>3760.139893</v>
      </c>
      <c r="E6834" s="99">
        <v>3770.1999510000001</v>
      </c>
      <c r="F6834" s="99">
        <v>3770.1999510000001</v>
      </c>
      <c r="G6834" s="99">
        <v>0</v>
      </c>
    </row>
    <row r="6835" spans="1:7" x14ac:dyDescent="0.2">
      <c r="A6835" s="100">
        <v>42044</v>
      </c>
      <c r="B6835" s="99">
        <v>3766.6999510000001</v>
      </c>
      <c r="C6835" s="99">
        <v>3771.6298830000001</v>
      </c>
      <c r="D6835" s="99">
        <v>3745.4399410000001</v>
      </c>
      <c r="E6835" s="99">
        <v>3754.360107</v>
      </c>
      <c r="F6835" s="99">
        <v>3754.360107</v>
      </c>
      <c r="G6835" s="99">
        <v>0</v>
      </c>
    </row>
    <row r="6836" spans="1:7" x14ac:dyDescent="0.2">
      <c r="A6836" s="100">
        <v>42045</v>
      </c>
      <c r="B6836" s="99">
        <v>3759.3798830000001</v>
      </c>
      <c r="C6836" s="99">
        <v>3798.76001</v>
      </c>
      <c r="D6836" s="99">
        <v>3758.110107</v>
      </c>
      <c r="E6836" s="99">
        <v>3794.6201169999999</v>
      </c>
      <c r="F6836" s="99">
        <v>3794.6201169999999</v>
      </c>
      <c r="G6836" s="99">
        <v>0</v>
      </c>
    </row>
    <row r="6837" spans="1:7" x14ac:dyDescent="0.2">
      <c r="A6837" s="100">
        <v>42046</v>
      </c>
      <c r="B6837" s="99">
        <v>3795.8500979999999</v>
      </c>
      <c r="C6837" s="99">
        <v>3804.8100589999999</v>
      </c>
      <c r="D6837" s="99">
        <v>3776.4799800000001</v>
      </c>
      <c r="E6837" s="99">
        <v>3795.820068</v>
      </c>
      <c r="F6837" s="99">
        <v>3795.820068</v>
      </c>
      <c r="G6837" s="99">
        <v>0</v>
      </c>
    </row>
    <row r="6838" spans="1:7" x14ac:dyDescent="0.2">
      <c r="A6838" s="100">
        <v>42047</v>
      </c>
      <c r="B6838" s="99">
        <v>3799.3999020000001</v>
      </c>
      <c r="C6838" s="99">
        <v>3833.3798830000001</v>
      </c>
      <c r="D6838" s="99">
        <v>3799.3999020000001</v>
      </c>
      <c r="E6838" s="99">
        <v>3833.3500979999999</v>
      </c>
      <c r="F6838" s="99">
        <v>3833.3500979999999</v>
      </c>
      <c r="G6838" s="99">
        <v>0</v>
      </c>
    </row>
    <row r="6839" spans="1:7" x14ac:dyDescent="0.2">
      <c r="A6839" s="100">
        <v>42048</v>
      </c>
      <c r="B6839" s="99">
        <v>3834.219971</v>
      </c>
      <c r="C6839" s="99">
        <v>3849.330078</v>
      </c>
      <c r="D6839" s="99">
        <v>3830.419922</v>
      </c>
      <c r="E6839" s="99">
        <v>3849.290039</v>
      </c>
      <c r="F6839" s="99">
        <v>3849.290039</v>
      </c>
      <c r="G6839" s="99">
        <v>0</v>
      </c>
    </row>
    <row r="6840" spans="1:7" x14ac:dyDescent="0.2">
      <c r="A6840" s="100">
        <v>42052</v>
      </c>
      <c r="B6840" s="99">
        <v>3848.929932</v>
      </c>
      <c r="C6840" s="99">
        <v>3857.8000489999999</v>
      </c>
      <c r="D6840" s="99">
        <v>3836.73999</v>
      </c>
      <c r="E6840" s="99">
        <v>3856.040039</v>
      </c>
      <c r="F6840" s="99">
        <v>3856.040039</v>
      </c>
      <c r="G6840" s="99">
        <v>0</v>
      </c>
    </row>
    <row r="6841" spans="1:7" x14ac:dyDescent="0.2">
      <c r="A6841" s="100">
        <v>42053</v>
      </c>
      <c r="B6841" s="99">
        <v>3854.0500489999999</v>
      </c>
      <c r="C6841" s="99">
        <v>3856.01001</v>
      </c>
      <c r="D6841" s="99">
        <v>3841.179932</v>
      </c>
      <c r="E6841" s="99">
        <v>3855</v>
      </c>
      <c r="F6841" s="99">
        <v>3855</v>
      </c>
      <c r="G6841" s="99">
        <v>0</v>
      </c>
    </row>
    <row r="6842" spans="1:7" x14ac:dyDescent="0.2">
      <c r="A6842" s="100">
        <v>42054</v>
      </c>
      <c r="B6842" s="99">
        <v>3854.830078</v>
      </c>
      <c r="C6842" s="99">
        <v>3860.1201169999999</v>
      </c>
      <c r="D6842" s="99">
        <v>3839.3400879999999</v>
      </c>
      <c r="E6842" s="99">
        <v>3851.530029</v>
      </c>
      <c r="F6842" s="99">
        <v>3851.530029</v>
      </c>
      <c r="G6842" s="99">
        <v>0</v>
      </c>
    </row>
    <row r="6843" spans="1:7" x14ac:dyDescent="0.2">
      <c r="A6843" s="100">
        <v>42055</v>
      </c>
      <c r="B6843" s="99">
        <v>3852.3701169999999</v>
      </c>
      <c r="C6843" s="99">
        <v>3876.1298830000001</v>
      </c>
      <c r="D6843" s="99">
        <v>3830.040039</v>
      </c>
      <c r="E6843" s="99">
        <v>3875.6000979999999</v>
      </c>
      <c r="F6843" s="99">
        <v>3875.6000979999999</v>
      </c>
      <c r="G6843" s="99">
        <v>0</v>
      </c>
    </row>
    <row r="6844" spans="1:7" x14ac:dyDescent="0.2">
      <c r="A6844" s="100">
        <v>42058</v>
      </c>
      <c r="B6844" s="99">
        <v>3874.780029</v>
      </c>
      <c r="C6844" s="99">
        <v>3874.780029</v>
      </c>
      <c r="D6844" s="99">
        <v>3862.2299800000001</v>
      </c>
      <c r="E6844" s="99">
        <v>3874.459961</v>
      </c>
      <c r="F6844" s="99">
        <v>3874.459961</v>
      </c>
      <c r="G6844" s="99">
        <v>0</v>
      </c>
    </row>
    <row r="6845" spans="1:7" x14ac:dyDescent="0.2">
      <c r="A6845" s="100">
        <v>42059</v>
      </c>
      <c r="B6845" s="99">
        <v>3873.5500489999999</v>
      </c>
      <c r="C6845" s="99">
        <v>3889.75</v>
      </c>
      <c r="D6845" s="99">
        <v>3867.8000489999999</v>
      </c>
      <c r="E6845" s="99">
        <v>3885.2700199999999</v>
      </c>
      <c r="F6845" s="99">
        <v>3885.2700199999999</v>
      </c>
      <c r="G6845" s="99">
        <v>0</v>
      </c>
    </row>
    <row r="6846" spans="1:7" x14ac:dyDescent="0.2">
      <c r="A6846" s="100">
        <v>42060</v>
      </c>
      <c r="B6846" s="99">
        <v>3885.580078</v>
      </c>
      <c r="C6846" s="99">
        <v>3893.4399410000001</v>
      </c>
      <c r="D6846" s="99">
        <v>3875.669922</v>
      </c>
      <c r="E6846" s="99">
        <v>3882.9499510000001</v>
      </c>
      <c r="F6846" s="99">
        <v>3882.9499510000001</v>
      </c>
      <c r="G6846" s="99">
        <v>0</v>
      </c>
    </row>
    <row r="6847" spans="1:7" x14ac:dyDescent="0.2">
      <c r="A6847" s="100">
        <v>42061</v>
      </c>
      <c r="B6847" s="99">
        <v>3883.669922</v>
      </c>
      <c r="C6847" s="99">
        <v>3883.669922</v>
      </c>
      <c r="D6847" s="99">
        <v>3865.1000979999999</v>
      </c>
      <c r="E6847" s="99">
        <v>3877.8500979999999</v>
      </c>
      <c r="F6847" s="99">
        <v>3877.8500979999999</v>
      </c>
      <c r="G6847" s="99">
        <v>0</v>
      </c>
    </row>
    <row r="6848" spans="1:7" x14ac:dyDescent="0.2">
      <c r="A6848" s="100">
        <v>42062</v>
      </c>
      <c r="B6848" s="99">
        <v>3878.1298830000001</v>
      </c>
      <c r="C6848" s="99">
        <v>3881.5500489999999</v>
      </c>
      <c r="D6848" s="99">
        <v>3865.0500489999999</v>
      </c>
      <c r="E6848" s="99">
        <v>3866.419922</v>
      </c>
      <c r="F6848" s="99">
        <v>3866.419922</v>
      </c>
      <c r="G6848" s="99">
        <v>0</v>
      </c>
    </row>
    <row r="6849" spans="1:7" x14ac:dyDescent="0.2">
      <c r="A6849" s="100">
        <v>42065</v>
      </c>
      <c r="B6849" s="99">
        <v>3867.9799800000001</v>
      </c>
      <c r="C6849" s="99">
        <v>3890.5200199999999</v>
      </c>
      <c r="D6849" s="99">
        <v>3866.669922</v>
      </c>
      <c r="E6849" s="99">
        <v>3890.320068</v>
      </c>
      <c r="F6849" s="99">
        <v>3890.320068</v>
      </c>
      <c r="G6849" s="99">
        <v>0</v>
      </c>
    </row>
    <row r="6850" spans="1:7" x14ac:dyDescent="0.2">
      <c r="A6850" s="100">
        <v>42066</v>
      </c>
      <c r="B6850" s="99">
        <v>3887.3798830000001</v>
      </c>
      <c r="C6850" s="99">
        <v>3887.3798830000001</v>
      </c>
      <c r="D6850" s="99">
        <v>3855.26001</v>
      </c>
      <c r="E6850" s="99">
        <v>3872.709961</v>
      </c>
      <c r="F6850" s="99">
        <v>3872.709961</v>
      </c>
      <c r="G6850" s="99">
        <v>0</v>
      </c>
    </row>
    <row r="6851" spans="1:7" x14ac:dyDescent="0.2">
      <c r="A6851" s="100">
        <v>42067</v>
      </c>
      <c r="B6851" s="99">
        <v>3873.389893</v>
      </c>
      <c r="C6851" s="99">
        <v>3873.389893</v>
      </c>
      <c r="D6851" s="99">
        <v>3836.570068</v>
      </c>
      <c r="E6851" s="99">
        <v>3856.51001</v>
      </c>
      <c r="F6851" s="99">
        <v>3856.51001</v>
      </c>
      <c r="G6851" s="99">
        <v>0</v>
      </c>
    </row>
    <row r="6852" spans="1:7" x14ac:dyDescent="0.2">
      <c r="A6852" s="100">
        <v>42068</v>
      </c>
      <c r="B6852" s="99">
        <v>3856.6899410000001</v>
      </c>
      <c r="C6852" s="99">
        <v>3867.1899410000001</v>
      </c>
      <c r="D6852" s="99">
        <v>3850.8100589999999</v>
      </c>
      <c r="E6852" s="99">
        <v>3861.290039</v>
      </c>
      <c r="F6852" s="99">
        <v>3861.290039</v>
      </c>
      <c r="G6852" s="99">
        <v>0</v>
      </c>
    </row>
    <row r="6853" spans="1:7" x14ac:dyDescent="0.2">
      <c r="A6853" s="100">
        <v>42069</v>
      </c>
      <c r="B6853" s="99">
        <v>3861.530029</v>
      </c>
      <c r="C6853" s="99">
        <v>3861.530029</v>
      </c>
      <c r="D6853" s="99">
        <v>3799.76001</v>
      </c>
      <c r="E6853" s="99">
        <v>3807.040039</v>
      </c>
      <c r="F6853" s="99">
        <v>3807.040039</v>
      </c>
      <c r="G6853" s="99">
        <v>0</v>
      </c>
    </row>
    <row r="6854" spans="1:7" x14ac:dyDescent="0.2">
      <c r="A6854" s="100">
        <v>42072</v>
      </c>
      <c r="B6854" s="99">
        <v>3809.2299800000001</v>
      </c>
      <c r="C6854" s="99">
        <v>3829.889893</v>
      </c>
      <c r="D6854" s="99">
        <v>3809.2299800000001</v>
      </c>
      <c r="E6854" s="99">
        <v>3822.419922</v>
      </c>
      <c r="F6854" s="99">
        <v>3822.419922</v>
      </c>
      <c r="G6854" s="99">
        <v>0</v>
      </c>
    </row>
    <row r="6855" spans="1:7" x14ac:dyDescent="0.2">
      <c r="A6855" s="100">
        <v>42073</v>
      </c>
      <c r="B6855" s="99">
        <v>3816.610107</v>
      </c>
      <c r="C6855" s="99">
        <v>3816.610107</v>
      </c>
      <c r="D6855" s="99">
        <v>3757.830078</v>
      </c>
      <c r="E6855" s="99">
        <v>3757.830078</v>
      </c>
      <c r="F6855" s="99">
        <v>3757.830078</v>
      </c>
      <c r="G6855" s="99">
        <v>0</v>
      </c>
    </row>
    <row r="6856" spans="1:7" x14ac:dyDescent="0.2">
      <c r="A6856" s="100">
        <v>42074</v>
      </c>
      <c r="B6856" s="99">
        <v>3759.389893</v>
      </c>
      <c r="C6856" s="99">
        <v>3769.280029</v>
      </c>
      <c r="D6856" s="99">
        <v>3750.290039</v>
      </c>
      <c r="E6856" s="99">
        <v>3751.1999510000001</v>
      </c>
      <c r="F6856" s="99">
        <v>3751.1999510000001</v>
      </c>
      <c r="G6856" s="99">
        <v>0</v>
      </c>
    </row>
    <row r="6857" spans="1:7" x14ac:dyDescent="0.2">
      <c r="A6857" s="100">
        <v>42075</v>
      </c>
      <c r="B6857" s="99">
        <v>3753.73999</v>
      </c>
      <c r="C6857" s="99">
        <v>3800.25</v>
      </c>
      <c r="D6857" s="99">
        <v>3753.73999</v>
      </c>
      <c r="E6857" s="99">
        <v>3799.429932</v>
      </c>
      <c r="F6857" s="99">
        <v>3799.429932</v>
      </c>
      <c r="G6857" s="99">
        <v>0</v>
      </c>
    </row>
    <row r="6858" spans="1:7" x14ac:dyDescent="0.2">
      <c r="A6858" s="100">
        <v>42076</v>
      </c>
      <c r="B6858" s="99">
        <v>3796.959961</v>
      </c>
      <c r="C6858" s="99">
        <v>3796.959961</v>
      </c>
      <c r="D6858" s="99">
        <v>3754.209961</v>
      </c>
      <c r="E6858" s="99">
        <v>3776.4399410000001</v>
      </c>
      <c r="F6858" s="99">
        <v>3776.4399410000001</v>
      </c>
      <c r="G6858" s="99">
        <v>0</v>
      </c>
    </row>
    <row r="6859" spans="1:7" x14ac:dyDescent="0.2">
      <c r="A6859" s="100">
        <v>42079</v>
      </c>
      <c r="B6859" s="99">
        <v>3780.0900879999999</v>
      </c>
      <c r="C6859" s="99">
        <v>3827.9399410000001</v>
      </c>
      <c r="D6859" s="99">
        <v>3780.0900879999999</v>
      </c>
      <c r="E6859" s="99">
        <v>3827.6201169999999</v>
      </c>
      <c r="F6859" s="99">
        <v>3827.6201169999999</v>
      </c>
      <c r="G6859" s="99">
        <v>0</v>
      </c>
    </row>
    <row r="6860" spans="1:7" x14ac:dyDescent="0.2">
      <c r="A6860" s="100">
        <v>42080</v>
      </c>
      <c r="B6860" s="99">
        <v>3826.5200199999999</v>
      </c>
      <c r="C6860" s="99">
        <v>3826.5200199999999</v>
      </c>
      <c r="D6860" s="99">
        <v>3798</v>
      </c>
      <c r="E6860" s="99">
        <v>3814.9099120000001</v>
      </c>
      <c r="F6860" s="99">
        <v>3814.9099120000001</v>
      </c>
      <c r="G6860" s="99">
        <v>0</v>
      </c>
    </row>
    <row r="6861" spans="1:7" x14ac:dyDescent="0.2">
      <c r="A6861" s="100">
        <v>42081</v>
      </c>
      <c r="B6861" s="99">
        <v>3812.360107</v>
      </c>
      <c r="C6861" s="99">
        <v>3874.8701169999999</v>
      </c>
      <c r="D6861" s="99">
        <v>3791.0200199999999</v>
      </c>
      <c r="E6861" s="99">
        <v>3861.389893</v>
      </c>
      <c r="F6861" s="99">
        <v>3861.389893</v>
      </c>
      <c r="G6861" s="99">
        <v>0</v>
      </c>
    </row>
    <row r="6862" spans="1:7" x14ac:dyDescent="0.2">
      <c r="A6862" s="100">
        <v>42082</v>
      </c>
      <c r="B6862" s="99">
        <v>3859.9399410000001</v>
      </c>
      <c r="C6862" s="99">
        <v>3859.9399410000001</v>
      </c>
      <c r="D6862" s="99">
        <v>3835.790039</v>
      </c>
      <c r="E6862" s="99">
        <v>3842.6201169999999</v>
      </c>
      <c r="F6862" s="99">
        <v>3842.6201169999999</v>
      </c>
      <c r="G6862" s="99">
        <v>0</v>
      </c>
    </row>
    <row r="6863" spans="1:7" x14ac:dyDescent="0.2">
      <c r="A6863" s="100">
        <v>42083</v>
      </c>
      <c r="B6863" s="99">
        <v>3844.5600589999999</v>
      </c>
      <c r="C6863" s="99">
        <v>3887.959961</v>
      </c>
      <c r="D6863" s="99">
        <v>3844.5600589999999</v>
      </c>
      <c r="E6863" s="99">
        <v>3877.26001</v>
      </c>
      <c r="F6863" s="99">
        <v>3877.26001</v>
      </c>
      <c r="G6863" s="99">
        <v>0</v>
      </c>
    </row>
    <row r="6864" spans="1:7" x14ac:dyDescent="0.2">
      <c r="A6864" s="100">
        <v>42086</v>
      </c>
      <c r="B6864" s="99">
        <v>3877.0600589999999</v>
      </c>
      <c r="C6864" s="99">
        <v>3889.6899410000001</v>
      </c>
      <c r="D6864" s="99">
        <v>3870.48999</v>
      </c>
      <c r="E6864" s="99">
        <v>3870.48999</v>
      </c>
      <c r="F6864" s="99">
        <v>3870.48999</v>
      </c>
      <c r="G6864" s="99">
        <v>0</v>
      </c>
    </row>
    <row r="6865" spans="1:7" x14ac:dyDescent="0.2">
      <c r="A6865" s="100">
        <v>42087</v>
      </c>
      <c r="B6865" s="99">
        <v>3869.929932</v>
      </c>
      <c r="C6865" s="99">
        <v>3876.639893</v>
      </c>
      <c r="D6865" s="99">
        <v>3847.0500489999999</v>
      </c>
      <c r="E6865" s="99">
        <v>3847.0500489999999</v>
      </c>
      <c r="F6865" s="99">
        <v>3847.0500489999999</v>
      </c>
      <c r="G6865" s="99">
        <v>0</v>
      </c>
    </row>
    <row r="6866" spans="1:7" x14ac:dyDescent="0.2">
      <c r="A6866" s="100">
        <v>42088</v>
      </c>
      <c r="B6866" s="99">
        <v>3850.080078</v>
      </c>
      <c r="C6866" s="99">
        <v>3858.01001</v>
      </c>
      <c r="D6866" s="99">
        <v>3791.1298830000001</v>
      </c>
      <c r="E6866" s="99">
        <v>3791.1298830000001</v>
      </c>
      <c r="F6866" s="99">
        <v>3791.1298830000001</v>
      </c>
      <c r="G6866" s="99">
        <v>0</v>
      </c>
    </row>
    <row r="6867" spans="1:7" x14ac:dyDescent="0.2">
      <c r="A6867" s="100">
        <v>42089</v>
      </c>
      <c r="B6867" s="99">
        <v>3789.1899410000001</v>
      </c>
      <c r="C6867" s="99">
        <v>3802.429932</v>
      </c>
      <c r="D6867" s="99">
        <v>3762.7299800000001</v>
      </c>
      <c r="E6867" s="99">
        <v>3782.209961</v>
      </c>
      <c r="F6867" s="99">
        <v>3782.209961</v>
      </c>
      <c r="G6867" s="99">
        <v>0</v>
      </c>
    </row>
    <row r="6868" spans="1:7" x14ac:dyDescent="0.2">
      <c r="A6868" s="100">
        <v>42090</v>
      </c>
      <c r="B6868" s="99">
        <v>3782.26001</v>
      </c>
      <c r="C6868" s="99">
        <v>3795.219971</v>
      </c>
      <c r="D6868" s="99">
        <v>3777.110107</v>
      </c>
      <c r="E6868" s="99">
        <v>3791.8999020000001</v>
      </c>
      <c r="F6868" s="99">
        <v>3791.8999020000001</v>
      </c>
      <c r="G6868" s="99">
        <v>0</v>
      </c>
    </row>
    <row r="6869" spans="1:7" x14ac:dyDescent="0.2">
      <c r="A6869" s="100">
        <v>42093</v>
      </c>
      <c r="B6869" s="99">
        <v>3797.9399410000001</v>
      </c>
      <c r="C6869" s="99">
        <v>3843.679932</v>
      </c>
      <c r="D6869" s="99">
        <v>3797.9399410000001</v>
      </c>
      <c r="E6869" s="99">
        <v>3838.6499020000001</v>
      </c>
      <c r="F6869" s="99">
        <v>3838.6499020000001</v>
      </c>
      <c r="G6869" s="99">
        <v>0</v>
      </c>
    </row>
    <row r="6870" spans="1:7" x14ac:dyDescent="0.2">
      <c r="A6870" s="100">
        <v>42094</v>
      </c>
      <c r="B6870" s="99">
        <v>3835.01001</v>
      </c>
      <c r="C6870" s="99">
        <v>3835.01001</v>
      </c>
      <c r="D6870" s="99">
        <v>3803.709961</v>
      </c>
      <c r="E6870" s="99">
        <v>3805.2700199999999</v>
      </c>
      <c r="F6870" s="99">
        <v>3805.2700199999999</v>
      </c>
      <c r="G6870" s="99">
        <v>0</v>
      </c>
    </row>
    <row r="6871" spans="1:7" x14ac:dyDescent="0.2">
      <c r="A6871" s="100">
        <v>42095</v>
      </c>
      <c r="B6871" s="99">
        <v>3805.2700199999999</v>
      </c>
      <c r="C6871" s="99">
        <v>3805.2700199999999</v>
      </c>
      <c r="D6871" s="99">
        <v>3769.8798830000001</v>
      </c>
      <c r="E6871" s="99">
        <v>3790.6599120000001</v>
      </c>
      <c r="F6871" s="99">
        <v>3790.6599120000001</v>
      </c>
      <c r="G6871" s="99">
        <v>0</v>
      </c>
    </row>
    <row r="6872" spans="1:7" x14ac:dyDescent="0.2">
      <c r="A6872" s="100">
        <v>42096</v>
      </c>
      <c r="B6872" s="99">
        <v>3791.3798830000001</v>
      </c>
      <c r="C6872" s="99">
        <v>3813.719971</v>
      </c>
      <c r="D6872" s="99">
        <v>3786.48999</v>
      </c>
      <c r="E6872" s="99">
        <v>3804.139893</v>
      </c>
      <c r="F6872" s="99">
        <v>3804.139893</v>
      </c>
      <c r="G6872" s="99">
        <v>0</v>
      </c>
    </row>
    <row r="6873" spans="1:7" x14ac:dyDescent="0.2">
      <c r="A6873" s="100">
        <v>42100</v>
      </c>
      <c r="B6873" s="99">
        <v>3800.330078</v>
      </c>
      <c r="C6873" s="99">
        <v>3841.040039</v>
      </c>
      <c r="D6873" s="99">
        <v>3785.3999020000001</v>
      </c>
      <c r="E6873" s="99">
        <v>3829.3100589999999</v>
      </c>
      <c r="F6873" s="99">
        <v>3829.3100589999999</v>
      </c>
      <c r="G6873" s="99">
        <v>0</v>
      </c>
    </row>
    <row r="6874" spans="1:7" x14ac:dyDescent="0.2">
      <c r="A6874" s="100">
        <v>42101</v>
      </c>
      <c r="B6874" s="99">
        <v>3829.6899410000001</v>
      </c>
      <c r="C6874" s="99">
        <v>3846.2700199999999</v>
      </c>
      <c r="D6874" s="99">
        <v>3821.070068</v>
      </c>
      <c r="E6874" s="99">
        <v>3821.48999</v>
      </c>
      <c r="F6874" s="99">
        <v>3821.48999</v>
      </c>
      <c r="G6874" s="99">
        <v>0</v>
      </c>
    </row>
    <row r="6875" spans="1:7" x14ac:dyDescent="0.2">
      <c r="A6875" s="100">
        <v>42102</v>
      </c>
      <c r="B6875" s="99">
        <v>3824.0600589999999</v>
      </c>
      <c r="C6875" s="99">
        <v>3841.9499510000001</v>
      </c>
      <c r="D6875" s="99">
        <v>3817.3798830000001</v>
      </c>
      <c r="E6875" s="99">
        <v>3833.1999510000001</v>
      </c>
      <c r="F6875" s="99">
        <v>3833.1999510000001</v>
      </c>
      <c r="G6875" s="99">
        <v>0</v>
      </c>
    </row>
    <row r="6876" spans="1:7" x14ac:dyDescent="0.2">
      <c r="A6876" s="100">
        <v>42103</v>
      </c>
      <c r="B6876" s="99">
        <v>3832.080078</v>
      </c>
      <c r="C6876" s="99">
        <v>3854.1201169999999</v>
      </c>
      <c r="D6876" s="99">
        <v>3819.2299800000001</v>
      </c>
      <c r="E6876" s="99">
        <v>3850.290039</v>
      </c>
      <c r="F6876" s="99">
        <v>3850.290039</v>
      </c>
      <c r="G6876" s="99">
        <v>0</v>
      </c>
    </row>
    <row r="6877" spans="1:7" x14ac:dyDescent="0.2">
      <c r="A6877" s="100">
        <v>42104</v>
      </c>
      <c r="B6877" s="99">
        <v>3850.8999020000001</v>
      </c>
      <c r="C6877" s="99">
        <v>3871.3400879999999</v>
      </c>
      <c r="D6877" s="99">
        <v>3850.8999020000001</v>
      </c>
      <c r="E6877" s="99">
        <v>3870.3100589999999</v>
      </c>
      <c r="F6877" s="99">
        <v>3870.3100589999999</v>
      </c>
      <c r="G6877" s="99">
        <v>0</v>
      </c>
    </row>
    <row r="6878" spans="1:7" x14ac:dyDescent="0.2">
      <c r="A6878" s="100">
        <v>42107</v>
      </c>
      <c r="B6878" s="99">
        <v>3870.610107</v>
      </c>
      <c r="C6878" s="99">
        <v>3880.8798830000001</v>
      </c>
      <c r="D6878" s="99">
        <v>3852.7700199999999</v>
      </c>
      <c r="E6878" s="99">
        <v>3852.929932</v>
      </c>
      <c r="F6878" s="99">
        <v>3852.929932</v>
      </c>
      <c r="G6878" s="99">
        <v>0</v>
      </c>
    </row>
    <row r="6879" spans="1:7" x14ac:dyDescent="0.2">
      <c r="A6879" s="100">
        <v>42108</v>
      </c>
      <c r="B6879" s="99">
        <v>3852.679932</v>
      </c>
      <c r="C6879" s="99">
        <v>3864.3000489999999</v>
      </c>
      <c r="D6879" s="99">
        <v>3836.030029</v>
      </c>
      <c r="E6879" s="99">
        <v>3859.219971</v>
      </c>
      <c r="F6879" s="99">
        <v>3859.219971</v>
      </c>
      <c r="G6879" s="99">
        <v>0</v>
      </c>
    </row>
    <row r="6880" spans="1:7" x14ac:dyDescent="0.2">
      <c r="A6880" s="100">
        <v>42109</v>
      </c>
      <c r="B6880" s="99">
        <v>3862.8798830000001</v>
      </c>
      <c r="C6880" s="99">
        <v>3888.7700199999999</v>
      </c>
      <c r="D6880" s="99">
        <v>3862.8798830000001</v>
      </c>
      <c r="E6880" s="99">
        <v>3879.1000979999999</v>
      </c>
      <c r="F6880" s="99">
        <v>3879.1000979999999</v>
      </c>
      <c r="G6880" s="99">
        <v>0</v>
      </c>
    </row>
    <row r="6881" spans="1:7" x14ac:dyDescent="0.2">
      <c r="A6881" s="100">
        <v>42110</v>
      </c>
      <c r="B6881" s="99">
        <v>3877.959961</v>
      </c>
      <c r="C6881" s="99">
        <v>3887.780029</v>
      </c>
      <c r="D6881" s="99">
        <v>3867.1000979999999</v>
      </c>
      <c r="E6881" s="99">
        <v>3876.169922</v>
      </c>
      <c r="F6881" s="99">
        <v>3876.169922</v>
      </c>
      <c r="G6881" s="99">
        <v>0</v>
      </c>
    </row>
    <row r="6882" spans="1:7" x14ac:dyDescent="0.2">
      <c r="A6882" s="100">
        <v>42111</v>
      </c>
      <c r="B6882" s="99">
        <v>3871.73999</v>
      </c>
      <c r="C6882" s="99">
        <v>3871.73999</v>
      </c>
      <c r="D6882" s="99">
        <v>3816.1499020000001</v>
      </c>
      <c r="E6882" s="99">
        <v>3832.330078</v>
      </c>
      <c r="F6882" s="99">
        <v>3832.330078</v>
      </c>
      <c r="G6882" s="99">
        <v>0</v>
      </c>
    </row>
    <row r="6883" spans="1:7" x14ac:dyDescent="0.2">
      <c r="A6883" s="100">
        <v>42114</v>
      </c>
      <c r="B6883" s="99">
        <v>3837.820068</v>
      </c>
      <c r="C6883" s="99">
        <v>3874.280029</v>
      </c>
      <c r="D6883" s="99">
        <v>3837.820068</v>
      </c>
      <c r="E6883" s="99">
        <v>3867.820068</v>
      </c>
      <c r="F6883" s="99">
        <v>3867.820068</v>
      </c>
      <c r="G6883" s="99">
        <v>0</v>
      </c>
    </row>
    <row r="6884" spans="1:7" x14ac:dyDescent="0.2">
      <c r="A6884" s="100">
        <v>42115</v>
      </c>
      <c r="B6884" s="99">
        <v>3872.3400879999999</v>
      </c>
      <c r="C6884" s="99">
        <v>3884.8798830000001</v>
      </c>
      <c r="D6884" s="99">
        <v>3856.830078</v>
      </c>
      <c r="E6884" s="99">
        <v>3862.1499020000001</v>
      </c>
      <c r="F6884" s="99">
        <v>3862.1499020000001</v>
      </c>
      <c r="G6884" s="99">
        <v>0</v>
      </c>
    </row>
    <row r="6885" spans="1:7" x14ac:dyDescent="0.2">
      <c r="A6885" s="100">
        <v>42116</v>
      </c>
      <c r="B6885" s="99">
        <v>3864.080078</v>
      </c>
      <c r="C6885" s="99">
        <v>3885.6000979999999</v>
      </c>
      <c r="D6885" s="99">
        <v>3850.780029</v>
      </c>
      <c r="E6885" s="99">
        <v>3881.929932</v>
      </c>
      <c r="F6885" s="99">
        <v>3881.929932</v>
      </c>
      <c r="G6885" s="99">
        <v>0</v>
      </c>
    </row>
    <row r="6886" spans="1:7" x14ac:dyDescent="0.2">
      <c r="A6886" s="100">
        <v>42117</v>
      </c>
      <c r="B6886" s="99">
        <v>3880.919922</v>
      </c>
      <c r="C6886" s="99">
        <v>3905.3798830000001</v>
      </c>
      <c r="D6886" s="99">
        <v>3873.5200199999999</v>
      </c>
      <c r="E6886" s="99">
        <v>3891.459961</v>
      </c>
      <c r="F6886" s="99">
        <v>3891.459961</v>
      </c>
      <c r="G6886" s="99">
        <v>0</v>
      </c>
    </row>
    <row r="6887" spans="1:7" x14ac:dyDescent="0.2">
      <c r="A6887" s="100">
        <v>42118</v>
      </c>
      <c r="B6887" s="99">
        <v>3891.2299800000001</v>
      </c>
      <c r="C6887" s="99">
        <v>3906.1899410000001</v>
      </c>
      <c r="D6887" s="99">
        <v>3891.2299800000001</v>
      </c>
      <c r="E6887" s="99">
        <v>3900.23999</v>
      </c>
      <c r="F6887" s="99">
        <v>3900.23999</v>
      </c>
      <c r="G6887" s="99">
        <v>0</v>
      </c>
    </row>
    <row r="6888" spans="1:7" x14ac:dyDescent="0.2">
      <c r="A6888" s="100">
        <v>42121</v>
      </c>
      <c r="B6888" s="99">
        <v>3903.1999510000001</v>
      </c>
      <c r="C6888" s="99">
        <v>3915.3701169999999</v>
      </c>
      <c r="D6888" s="99">
        <v>3880.669922</v>
      </c>
      <c r="E6888" s="99">
        <v>3884.1000979999999</v>
      </c>
      <c r="F6888" s="99">
        <v>3884.1000979999999</v>
      </c>
      <c r="G6888" s="99">
        <v>0</v>
      </c>
    </row>
    <row r="6889" spans="1:7" x14ac:dyDescent="0.2">
      <c r="A6889" s="100">
        <v>42122</v>
      </c>
      <c r="B6889" s="99">
        <v>3883.3999020000001</v>
      </c>
      <c r="C6889" s="99">
        <v>3897.570068</v>
      </c>
      <c r="D6889" s="99">
        <v>3858.8000489999999</v>
      </c>
      <c r="E6889" s="99">
        <v>3895.209961</v>
      </c>
      <c r="F6889" s="99">
        <v>3895.209961</v>
      </c>
      <c r="G6889" s="99">
        <v>0</v>
      </c>
    </row>
    <row r="6890" spans="1:7" x14ac:dyDescent="0.2">
      <c r="A6890" s="100">
        <v>42123</v>
      </c>
      <c r="B6890" s="99">
        <v>3891.290039</v>
      </c>
      <c r="C6890" s="99">
        <v>3893.419922</v>
      </c>
      <c r="D6890" s="99">
        <v>3863.570068</v>
      </c>
      <c r="E6890" s="99">
        <v>3880.8999020000001</v>
      </c>
      <c r="F6890" s="99">
        <v>3880.8999020000001</v>
      </c>
      <c r="G6890" s="99">
        <v>0</v>
      </c>
    </row>
    <row r="6891" spans="1:7" x14ac:dyDescent="0.2">
      <c r="A6891" s="100">
        <v>42124</v>
      </c>
      <c r="B6891" s="99">
        <v>3878.6298830000001</v>
      </c>
      <c r="C6891" s="99">
        <v>3878.6298830000001</v>
      </c>
      <c r="D6891" s="99">
        <v>3827.179932</v>
      </c>
      <c r="E6891" s="99">
        <v>3841.780029</v>
      </c>
      <c r="F6891" s="99">
        <v>3841.780029</v>
      </c>
      <c r="G6891" s="99">
        <v>0</v>
      </c>
    </row>
    <row r="6892" spans="1:7" x14ac:dyDescent="0.2">
      <c r="A6892" s="100">
        <v>42125</v>
      </c>
      <c r="B6892" s="99">
        <v>3845.2299800000001</v>
      </c>
      <c r="C6892" s="99">
        <v>3883.75</v>
      </c>
      <c r="D6892" s="99">
        <v>3845.2299800000001</v>
      </c>
      <c r="E6892" s="99">
        <v>3883.75</v>
      </c>
      <c r="F6892" s="99">
        <v>3883.75</v>
      </c>
      <c r="G6892" s="99">
        <v>0</v>
      </c>
    </row>
    <row r="6893" spans="1:7" x14ac:dyDescent="0.2">
      <c r="A6893" s="100">
        <v>42128</v>
      </c>
      <c r="B6893" s="99">
        <v>3887.320068</v>
      </c>
      <c r="C6893" s="99">
        <v>3907.070068</v>
      </c>
      <c r="D6893" s="99">
        <v>3887.320068</v>
      </c>
      <c r="E6893" s="99">
        <v>3895.1599120000001</v>
      </c>
      <c r="F6893" s="99">
        <v>3895.1599120000001</v>
      </c>
      <c r="G6893" s="99">
        <v>0</v>
      </c>
    </row>
    <row r="6894" spans="1:7" x14ac:dyDescent="0.2">
      <c r="A6894" s="100">
        <v>42129</v>
      </c>
      <c r="B6894" s="99">
        <v>3892.1000979999999</v>
      </c>
      <c r="C6894" s="99">
        <v>3896.8701169999999</v>
      </c>
      <c r="D6894" s="99">
        <v>3847.570068</v>
      </c>
      <c r="E6894" s="99">
        <v>3849.4099120000001</v>
      </c>
      <c r="F6894" s="99">
        <v>3849.4099120000001</v>
      </c>
      <c r="G6894" s="99">
        <v>0</v>
      </c>
    </row>
    <row r="6895" spans="1:7" x14ac:dyDescent="0.2">
      <c r="A6895" s="100">
        <v>42130</v>
      </c>
      <c r="B6895" s="99">
        <v>3854.169922</v>
      </c>
      <c r="C6895" s="99">
        <v>3867.139893</v>
      </c>
      <c r="D6895" s="99">
        <v>3811.2700199999999</v>
      </c>
      <c r="E6895" s="99">
        <v>3833.6999510000001</v>
      </c>
      <c r="F6895" s="99">
        <v>3833.6999510000001</v>
      </c>
      <c r="G6895" s="99">
        <v>0</v>
      </c>
    </row>
    <row r="6896" spans="1:7" x14ac:dyDescent="0.2">
      <c r="A6896" s="100">
        <v>42131</v>
      </c>
      <c r="B6896" s="99">
        <v>3834.3100589999999</v>
      </c>
      <c r="C6896" s="99">
        <v>3858.110107</v>
      </c>
      <c r="D6896" s="99">
        <v>3825.1499020000001</v>
      </c>
      <c r="E6896" s="99">
        <v>3849.1298830000001</v>
      </c>
      <c r="F6896" s="99">
        <v>3849.1298830000001</v>
      </c>
      <c r="G6896" s="99">
        <v>0</v>
      </c>
    </row>
    <row r="6897" spans="1:7" x14ac:dyDescent="0.2">
      <c r="A6897" s="100">
        <v>42132</v>
      </c>
      <c r="B6897" s="99">
        <v>3856.830078</v>
      </c>
      <c r="C6897" s="99">
        <v>3903.889893</v>
      </c>
      <c r="D6897" s="99">
        <v>3856.830078</v>
      </c>
      <c r="E6897" s="99">
        <v>3901.01001</v>
      </c>
      <c r="F6897" s="99">
        <v>3901.01001</v>
      </c>
      <c r="G6897" s="99">
        <v>0</v>
      </c>
    </row>
    <row r="6898" spans="1:7" x14ac:dyDescent="0.2">
      <c r="A6898" s="100">
        <v>42135</v>
      </c>
      <c r="B6898" s="99">
        <v>3900.8000489999999</v>
      </c>
      <c r="C6898" s="99">
        <v>3904.669922</v>
      </c>
      <c r="D6898" s="99">
        <v>3880.5500489999999</v>
      </c>
      <c r="E6898" s="99">
        <v>3881.929932</v>
      </c>
      <c r="F6898" s="99">
        <v>3881.929932</v>
      </c>
      <c r="G6898" s="99">
        <v>0</v>
      </c>
    </row>
    <row r="6899" spans="1:7" x14ac:dyDescent="0.2">
      <c r="A6899" s="100">
        <v>42136</v>
      </c>
      <c r="B6899" s="99">
        <v>3877.610107</v>
      </c>
      <c r="C6899" s="99">
        <v>3881.6499020000001</v>
      </c>
      <c r="D6899" s="99">
        <v>3845.75</v>
      </c>
      <c r="E6899" s="99">
        <v>3870.6899410000001</v>
      </c>
      <c r="F6899" s="99">
        <v>3870.6899410000001</v>
      </c>
      <c r="G6899" s="99">
        <v>0</v>
      </c>
    </row>
    <row r="6900" spans="1:7" x14ac:dyDescent="0.2">
      <c r="A6900" s="100">
        <v>42137</v>
      </c>
      <c r="B6900" s="99">
        <v>3872.459961</v>
      </c>
      <c r="C6900" s="99">
        <v>3891.959961</v>
      </c>
      <c r="D6900" s="99">
        <v>3865.8798830000001</v>
      </c>
      <c r="E6900" s="99">
        <v>3870.360107</v>
      </c>
      <c r="F6900" s="99">
        <v>3870.360107</v>
      </c>
      <c r="G6900" s="99">
        <v>0</v>
      </c>
    </row>
    <row r="6901" spans="1:7" x14ac:dyDescent="0.2">
      <c r="A6901" s="100">
        <v>42138</v>
      </c>
      <c r="B6901" s="99">
        <v>3874.3999020000001</v>
      </c>
      <c r="C6901" s="99">
        <v>3913.080078</v>
      </c>
      <c r="D6901" s="99">
        <v>3874.3999020000001</v>
      </c>
      <c r="E6901" s="99">
        <v>3912.5200199999999</v>
      </c>
      <c r="F6901" s="99">
        <v>3912.5200199999999</v>
      </c>
      <c r="G6901" s="99">
        <v>0</v>
      </c>
    </row>
    <row r="6902" spans="1:7" x14ac:dyDescent="0.2">
      <c r="A6902" s="100">
        <v>42139</v>
      </c>
      <c r="B6902" s="99">
        <v>3914.7700199999999</v>
      </c>
      <c r="C6902" s="99">
        <v>3918.030029</v>
      </c>
      <c r="D6902" s="99">
        <v>3905.070068</v>
      </c>
      <c r="E6902" s="99">
        <v>3915.98999</v>
      </c>
      <c r="F6902" s="99">
        <v>3915.98999</v>
      </c>
      <c r="G6902" s="99">
        <v>0</v>
      </c>
    </row>
    <row r="6903" spans="1:7" x14ac:dyDescent="0.2">
      <c r="A6903" s="100">
        <v>42142</v>
      </c>
      <c r="B6903" s="99">
        <v>3913.570068</v>
      </c>
      <c r="C6903" s="99">
        <v>3932.8999020000001</v>
      </c>
      <c r="D6903" s="99">
        <v>3911.209961</v>
      </c>
      <c r="E6903" s="99">
        <v>3928.1499020000001</v>
      </c>
      <c r="F6903" s="99">
        <v>3928.1499020000001</v>
      </c>
      <c r="G6903" s="99">
        <v>0</v>
      </c>
    </row>
    <row r="6904" spans="1:7" x14ac:dyDescent="0.2">
      <c r="A6904" s="100">
        <v>42143</v>
      </c>
      <c r="B6904" s="99">
        <v>3929.4099120000001</v>
      </c>
      <c r="C6904" s="99">
        <v>3935.969971</v>
      </c>
      <c r="D6904" s="99">
        <v>3920.3100589999999</v>
      </c>
      <c r="E6904" s="99">
        <v>3926.4099120000001</v>
      </c>
      <c r="F6904" s="99">
        <v>3926.4099120000001</v>
      </c>
      <c r="G6904" s="99">
        <v>0</v>
      </c>
    </row>
    <row r="6905" spans="1:7" x14ac:dyDescent="0.2">
      <c r="A6905" s="100">
        <v>42144</v>
      </c>
      <c r="B6905" s="99">
        <v>3926.76001</v>
      </c>
      <c r="C6905" s="99">
        <v>3939.459961</v>
      </c>
      <c r="D6905" s="99">
        <v>3917.280029</v>
      </c>
      <c r="E6905" s="99">
        <v>3923.179932</v>
      </c>
      <c r="F6905" s="99">
        <v>3923.179932</v>
      </c>
      <c r="G6905" s="99">
        <v>0</v>
      </c>
    </row>
    <row r="6906" spans="1:7" x14ac:dyDescent="0.2">
      <c r="A6906" s="100">
        <v>42145</v>
      </c>
      <c r="B6906" s="99">
        <v>3923.179932</v>
      </c>
      <c r="C6906" s="99">
        <v>3939.25</v>
      </c>
      <c r="D6906" s="99">
        <v>3918.419922</v>
      </c>
      <c r="E6906" s="99">
        <v>3932.8999020000001</v>
      </c>
      <c r="F6906" s="99">
        <v>3932.8999020000001</v>
      </c>
      <c r="G6906" s="99">
        <v>0</v>
      </c>
    </row>
    <row r="6907" spans="1:7" x14ac:dyDescent="0.2">
      <c r="A6907" s="100">
        <v>42146</v>
      </c>
      <c r="B6907" s="99">
        <v>3932.1000979999999</v>
      </c>
      <c r="C6907" s="99">
        <v>3935.3999020000001</v>
      </c>
      <c r="D6907" s="99">
        <v>3924.1599120000001</v>
      </c>
      <c r="E6907" s="99">
        <v>3924.1599120000001</v>
      </c>
      <c r="F6907" s="99">
        <v>3924.1599120000001</v>
      </c>
      <c r="G6907" s="99">
        <v>0</v>
      </c>
    </row>
    <row r="6908" spans="1:7" x14ac:dyDescent="0.2">
      <c r="A6908" s="100">
        <v>42150</v>
      </c>
      <c r="B6908" s="99">
        <v>3922.8999020000001</v>
      </c>
      <c r="C6908" s="99">
        <v>3922.8999020000001</v>
      </c>
      <c r="D6908" s="99">
        <v>3874.6298830000001</v>
      </c>
      <c r="E6908" s="99">
        <v>3883.8798830000001</v>
      </c>
      <c r="F6908" s="99">
        <v>3883.8798830000001</v>
      </c>
      <c r="G6908" s="99">
        <v>0</v>
      </c>
    </row>
    <row r="6909" spans="1:7" x14ac:dyDescent="0.2">
      <c r="A6909" s="100">
        <v>42151</v>
      </c>
      <c r="B6909" s="99">
        <v>3886.23999</v>
      </c>
      <c r="C6909" s="99">
        <v>3925.1298830000001</v>
      </c>
      <c r="D6909" s="99">
        <v>3886.23999</v>
      </c>
      <c r="E6909" s="99">
        <v>3920.110107</v>
      </c>
      <c r="F6909" s="99">
        <v>3920.110107</v>
      </c>
      <c r="G6909" s="99">
        <v>0</v>
      </c>
    </row>
    <row r="6910" spans="1:7" x14ac:dyDescent="0.2">
      <c r="A6910" s="100">
        <v>42152</v>
      </c>
      <c r="B6910" s="99">
        <v>3918.5500489999999</v>
      </c>
      <c r="C6910" s="99">
        <v>3918.5500489999999</v>
      </c>
      <c r="D6910" s="99">
        <v>3901.1999510000001</v>
      </c>
      <c r="E6910" s="99">
        <v>3915.820068</v>
      </c>
      <c r="F6910" s="99">
        <v>3915.820068</v>
      </c>
      <c r="G6910" s="99">
        <v>0</v>
      </c>
    </row>
    <row r="6911" spans="1:7" x14ac:dyDescent="0.2">
      <c r="A6911" s="100">
        <v>42153</v>
      </c>
      <c r="B6911" s="99">
        <v>3915.679932</v>
      </c>
      <c r="C6911" s="99">
        <v>3915.679932</v>
      </c>
      <c r="D6911" s="99">
        <v>3886.5600589999999</v>
      </c>
      <c r="E6911" s="99">
        <v>3891.179932</v>
      </c>
      <c r="F6911" s="99">
        <v>3891.179932</v>
      </c>
      <c r="G6911" s="99">
        <v>0</v>
      </c>
    </row>
    <row r="6912" spans="1:7" x14ac:dyDescent="0.2">
      <c r="A6912" s="100">
        <v>42156</v>
      </c>
      <c r="B6912" s="99">
        <v>3893.8798830000001</v>
      </c>
      <c r="C6912" s="99">
        <v>3913.280029</v>
      </c>
      <c r="D6912" s="99">
        <v>3882.610107</v>
      </c>
      <c r="E6912" s="99">
        <v>3899.5900879999999</v>
      </c>
      <c r="F6912" s="99">
        <v>3899.5900879999999</v>
      </c>
      <c r="G6912" s="99">
        <v>0</v>
      </c>
    </row>
    <row r="6913" spans="1:7" x14ac:dyDescent="0.2">
      <c r="A6913" s="100">
        <v>42157</v>
      </c>
      <c r="B6913" s="99">
        <v>3897.3500979999999</v>
      </c>
      <c r="C6913" s="99">
        <v>3910.610107</v>
      </c>
      <c r="D6913" s="99">
        <v>3876.610107</v>
      </c>
      <c r="E6913" s="99">
        <v>3895.8500979999999</v>
      </c>
      <c r="F6913" s="99">
        <v>3895.8500979999999</v>
      </c>
      <c r="G6913" s="99">
        <v>0</v>
      </c>
    </row>
    <row r="6914" spans="1:7" x14ac:dyDescent="0.2">
      <c r="A6914" s="100">
        <v>42158</v>
      </c>
      <c r="B6914" s="99">
        <v>3898.5</v>
      </c>
      <c r="C6914" s="99">
        <v>3919.3000489999999</v>
      </c>
      <c r="D6914" s="99">
        <v>3896.6899410000001</v>
      </c>
      <c r="E6914" s="99">
        <v>3904.830078</v>
      </c>
      <c r="F6914" s="99">
        <v>3904.830078</v>
      </c>
      <c r="G6914" s="99">
        <v>0</v>
      </c>
    </row>
    <row r="6915" spans="1:7" x14ac:dyDescent="0.2">
      <c r="A6915" s="100">
        <v>42159</v>
      </c>
      <c r="B6915" s="99">
        <v>3901.719971</v>
      </c>
      <c r="C6915" s="99">
        <v>3902.719971</v>
      </c>
      <c r="D6915" s="99">
        <v>3866.4099120000001</v>
      </c>
      <c r="E6915" s="99">
        <v>3871.2299800000001</v>
      </c>
      <c r="F6915" s="99">
        <v>3871.2299800000001</v>
      </c>
      <c r="G6915" s="99">
        <v>0</v>
      </c>
    </row>
    <row r="6916" spans="1:7" x14ac:dyDescent="0.2">
      <c r="A6916" s="100">
        <v>42160</v>
      </c>
      <c r="B6916" s="99">
        <v>3870</v>
      </c>
      <c r="C6916" s="99">
        <v>3880.8798830000001</v>
      </c>
      <c r="D6916" s="99">
        <v>3852.6599120000001</v>
      </c>
      <c r="E6916" s="99">
        <v>3865.830078</v>
      </c>
      <c r="F6916" s="99">
        <v>3865.830078</v>
      </c>
      <c r="G6916" s="99">
        <v>0</v>
      </c>
    </row>
    <row r="6917" spans="1:7" x14ac:dyDescent="0.2">
      <c r="A6917" s="100">
        <v>42163</v>
      </c>
      <c r="B6917" s="99">
        <v>3865.570068</v>
      </c>
      <c r="C6917" s="99">
        <v>3866.8100589999999</v>
      </c>
      <c r="D6917" s="99">
        <v>3841.320068</v>
      </c>
      <c r="E6917" s="99">
        <v>3841.4499510000001</v>
      </c>
      <c r="F6917" s="99">
        <v>3841.4499510000001</v>
      </c>
      <c r="G6917" s="99">
        <v>0</v>
      </c>
    </row>
    <row r="6918" spans="1:7" x14ac:dyDescent="0.2">
      <c r="A6918" s="100">
        <v>42164</v>
      </c>
      <c r="B6918" s="99">
        <v>3841.1599120000001</v>
      </c>
      <c r="C6918" s="99">
        <v>3853.219971</v>
      </c>
      <c r="D6918" s="99">
        <v>3828.389893</v>
      </c>
      <c r="E6918" s="99">
        <v>3843.1599120000001</v>
      </c>
      <c r="F6918" s="99">
        <v>3843.1599120000001</v>
      </c>
      <c r="G6918" s="99">
        <v>0</v>
      </c>
    </row>
    <row r="6919" spans="1:7" x14ac:dyDescent="0.2">
      <c r="A6919" s="100">
        <v>42165</v>
      </c>
      <c r="B6919" s="99">
        <v>3845.1999510000001</v>
      </c>
      <c r="C6919" s="99">
        <v>3895.7700199999999</v>
      </c>
      <c r="D6919" s="99">
        <v>3845.1999510000001</v>
      </c>
      <c r="E6919" s="99">
        <v>3889.6999510000001</v>
      </c>
      <c r="F6919" s="99">
        <v>3889.6999510000001</v>
      </c>
      <c r="G6919" s="99">
        <v>0</v>
      </c>
    </row>
    <row r="6920" spans="1:7" x14ac:dyDescent="0.2">
      <c r="A6920" s="100">
        <v>42166</v>
      </c>
      <c r="B6920" s="99">
        <v>3892.75</v>
      </c>
      <c r="C6920" s="99">
        <v>3908.8999020000001</v>
      </c>
      <c r="D6920" s="99">
        <v>3892.75</v>
      </c>
      <c r="E6920" s="99">
        <v>3897.5900879999999</v>
      </c>
      <c r="F6920" s="99">
        <v>3897.5900879999999</v>
      </c>
      <c r="G6920" s="99">
        <v>0</v>
      </c>
    </row>
    <row r="6921" spans="1:7" x14ac:dyDescent="0.2">
      <c r="A6921" s="100">
        <v>42167</v>
      </c>
      <c r="B6921" s="99">
        <v>3895.1899410000001</v>
      </c>
      <c r="C6921" s="99">
        <v>3895.1899410000001</v>
      </c>
      <c r="D6921" s="99">
        <v>3865.429932</v>
      </c>
      <c r="E6921" s="99">
        <v>3870.5600589999999</v>
      </c>
      <c r="F6921" s="99">
        <v>3870.5600589999999</v>
      </c>
      <c r="G6921" s="99">
        <v>0</v>
      </c>
    </row>
    <row r="6922" spans="1:7" x14ac:dyDescent="0.2">
      <c r="A6922" s="100">
        <v>42170</v>
      </c>
      <c r="B6922" s="99">
        <v>3865.530029</v>
      </c>
      <c r="C6922" s="99">
        <v>3865.530029</v>
      </c>
      <c r="D6922" s="99">
        <v>3830.709961</v>
      </c>
      <c r="E6922" s="99">
        <v>3852.75</v>
      </c>
      <c r="F6922" s="99">
        <v>3852.75</v>
      </c>
      <c r="G6922" s="99">
        <v>0</v>
      </c>
    </row>
    <row r="6923" spans="1:7" x14ac:dyDescent="0.2">
      <c r="A6923" s="100">
        <v>42171</v>
      </c>
      <c r="B6923" s="99">
        <v>3852.48999</v>
      </c>
      <c r="C6923" s="99">
        <v>3876.73999</v>
      </c>
      <c r="D6923" s="99">
        <v>3848.5</v>
      </c>
      <c r="E6923" s="99">
        <v>3874.7299800000001</v>
      </c>
      <c r="F6923" s="99">
        <v>3874.7299800000001</v>
      </c>
      <c r="G6923" s="99">
        <v>0</v>
      </c>
    </row>
    <row r="6924" spans="1:7" x14ac:dyDescent="0.2">
      <c r="A6924" s="100">
        <v>42172</v>
      </c>
      <c r="B6924" s="99">
        <v>3876.860107</v>
      </c>
      <c r="C6924" s="99">
        <v>3894.219971</v>
      </c>
      <c r="D6924" s="99">
        <v>3861.6298830000001</v>
      </c>
      <c r="E6924" s="99">
        <v>3882.48999</v>
      </c>
      <c r="F6924" s="99">
        <v>3882.48999</v>
      </c>
      <c r="G6924" s="99">
        <v>0</v>
      </c>
    </row>
    <row r="6925" spans="1:7" x14ac:dyDescent="0.2">
      <c r="A6925" s="100">
        <v>42173</v>
      </c>
      <c r="B6925" s="99">
        <v>3885.1000979999999</v>
      </c>
      <c r="C6925" s="99">
        <v>3931.360107</v>
      </c>
      <c r="D6925" s="99">
        <v>3885.1000979999999</v>
      </c>
      <c r="E6925" s="99">
        <v>3921.429932</v>
      </c>
      <c r="F6925" s="99">
        <v>3921.429932</v>
      </c>
      <c r="G6925" s="99">
        <v>0</v>
      </c>
    </row>
    <row r="6926" spans="1:7" x14ac:dyDescent="0.2">
      <c r="A6926" s="100">
        <v>42174</v>
      </c>
      <c r="B6926" s="99">
        <v>3921.0500489999999</v>
      </c>
      <c r="C6926" s="99">
        <v>3922.0600589999999</v>
      </c>
      <c r="D6926" s="99">
        <v>3899.51001</v>
      </c>
      <c r="E6926" s="99">
        <v>3900.639893</v>
      </c>
      <c r="F6926" s="99">
        <v>3900.639893</v>
      </c>
      <c r="G6926" s="99">
        <v>0</v>
      </c>
    </row>
    <row r="6927" spans="1:7" x14ac:dyDescent="0.2">
      <c r="A6927" s="100">
        <v>42177</v>
      </c>
      <c r="B6927" s="99">
        <v>3905.280029</v>
      </c>
      <c r="C6927" s="99">
        <v>3937.3701169999999</v>
      </c>
      <c r="D6927" s="99">
        <v>3905.280029</v>
      </c>
      <c r="E6927" s="99">
        <v>3924.4099120000001</v>
      </c>
      <c r="F6927" s="99">
        <v>3924.4099120000001</v>
      </c>
      <c r="G6927" s="99">
        <v>0</v>
      </c>
    </row>
    <row r="6928" spans="1:7" x14ac:dyDescent="0.2">
      <c r="A6928" s="100">
        <v>42178</v>
      </c>
      <c r="B6928" s="99">
        <v>3925.3100589999999</v>
      </c>
      <c r="C6928" s="99">
        <v>3934.290039</v>
      </c>
      <c r="D6928" s="99">
        <v>3919.26001</v>
      </c>
      <c r="E6928" s="99">
        <v>3927.2299800000001</v>
      </c>
      <c r="F6928" s="99">
        <v>3927.2299800000001</v>
      </c>
      <c r="G6928" s="99">
        <v>0</v>
      </c>
    </row>
    <row r="6929" spans="1:7" x14ac:dyDescent="0.2">
      <c r="A6929" s="100">
        <v>42179</v>
      </c>
      <c r="B6929" s="99">
        <v>3925.75</v>
      </c>
      <c r="C6929" s="99">
        <v>3929</v>
      </c>
      <c r="D6929" s="99">
        <v>3898.469971</v>
      </c>
      <c r="E6929" s="99">
        <v>3898.469971</v>
      </c>
      <c r="F6929" s="99">
        <v>3898.469971</v>
      </c>
      <c r="G6929" s="99">
        <v>0</v>
      </c>
    </row>
    <row r="6930" spans="1:7" x14ac:dyDescent="0.2">
      <c r="A6930" s="100">
        <v>42180</v>
      </c>
      <c r="B6930" s="99">
        <v>3901.179932</v>
      </c>
      <c r="C6930" s="99">
        <v>3912.3999020000001</v>
      </c>
      <c r="D6930" s="99">
        <v>3886.070068</v>
      </c>
      <c r="E6930" s="99">
        <v>3887.040039</v>
      </c>
      <c r="F6930" s="99">
        <v>3887.040039</v>
      </c>
      <c r="G6930" s="99">
        <v>0</v>
      </c>
    </row>
    <row r="6931" spans="1:7" x14ac:dyDescent="0.2">
      <c r="A6931" s="100">
        <v>42181</v>
      </c>
      <c r="B6931" s="99">
        <v>3888.3000489999999</v>
      </c>
      <c r="C6931" s="99">
        <v>3899.9499510000001</v>
      </c>
      <c r="D6931" s="99">
        <v>3874.919922</v>
      </c>
      <c r="E6931" s="99">
        <v>3886.209961</v>
      </c>
      <c r="F6931" s="99">
        <v>3886.209961</v>
      </c>
      <c r="G6931" s="99">
        <v>0</v>
      </c>
    </row>
    <row r="6932" spans="1:7" x14ac:dyDescent="0.2">
      <c r="A6932" s="100">
        <v>42184</v>
      </c>
      <c r="B6932" s="99">
        <v>3881.3000489999999</v>
      </c>
      <c r="C6932" s="99">
        <v>3881.3000489999999</v>
      </c>
      <c r="D6932" s="99">
        <v>3803.709961</v>
      </c>
      <c r="E6932" s="99">
        <v>3805.5</v>
      </c>
      <c r="F6932" s="99">
        <v>3805.5</v>
      </c>
      <c r="G6932" s="99">
        <v>0</v>
      </c>
    </row>
    <row r="6933" spans="1:7" x14ac:dyDescent="0.2">
      <c r="A6933" s="100">
        <v>42185</v>
      </c>
      <c r="B6933" s="99">
        <v>3812.3000489999999</v>
      </c>
      <c r="C6933" s="99">
        <v>3836.469971</v>
      </c>
      <c r="D6933" s="99">
        <v>3803.3100589999999</v>
      </c>
      <c r="E6933" s="99">
        <v>3815.8500979999999</v>
      </c>
      <c r="F6933" s="99">
        <v>3815.8500979999999</v>
      </c>
      <c r="G6933" s="99">
        <v>0</v>
      </c>
    </row>
    <row r="6934" spans="1:7" x14ac:dyDescent="0.2">
      <c r="A6934" s="100">
        <v>42186</v>
      </c>
      <c r="B6934" s="99">
        <v>3823.9799800000001</v>
      </c>
      <c r="C6934" s="99">
        <v>3853.0900879999999</v>
      </c>
      <c r="D6934" s="99">
        <v>3823.9799800000001</v>
      </c>
      <c r="E6934" s="99">
        <v>3843.26001</v>
      </c>
      <c r="F6934" s="99">
        <v>3843.26001</v>
      </c>
      <c r="G6934" s="99">
        <v>0</v>
      </c>
    </row>
    <row r="6935" spans="1:7" x14ac:dyDescent="0.2">
      <c r="A6935" s="100">
        <v>42187</v>
      </c>
      <c r="B6935" s="99">
        <v>3844.3798830000001</v>
      </c>
      <c r="C6935" s="99">
        <v>3857.360107</v>
      </c>
      <c r="D6935" s="99">
        <v>3831.6499020000001</v>
      </c>
      <c r="E6935" s="99">
        <v>3842.0600589999999</v>
      </c>
      <c r="F6935" s="99">
        <v>3842.0600589999999</v>
      </c>
      <c r="G6935" s="99">
        <v>0</v>
      </c>
    </row>
    <row r="6936" spans="1:7" x14ac:dyDescent="0.2">
      <c r="A6936" s="100">
        <v>42191</v>
      </c>
      <c r="B6936" s="99">
        <v>3836.9499510000001</v>
      </c>
      <c r="C6936" s="99">
        <v>3845.429932</v>
      </c>
      <c r="D6936" s="99">
        <v>3808.26001</v>
      </c>
      <c r="E6936" s="99">
        <v>3827.3500979999999</v>
      </c>
      <c r="F6936" s="99">
        <v>3827.3500979999999</v>
      </c>
      <c r="G6936" s="99">
        <v>0</v>
      </c>
    </row>
    <row r="6937" spans="1:7" x14ac:dyDescent="0.2">
      <c r="A6937" s="100">
        <v>42192</v>
      </c>
      <c r="B6937" s="99">
        <v>3828.790039</v>
      </c>
      <c r="C6937" s="99">
        <v>3855.0600589999999</v>
      </c>
      <c r="D6937" s="99">
        <v>3781.6298830000001</v>
      </c>
      <c r="E6937" s="99">
        <v>3850.6599120000001</v>
      </c>
      <c r="F6937" s="99">
        <v>3850.6599120000001</v>
      </c>
      <c r="G6937" s="99">
        <v>0</v>
      </c>
    </row>
    <row r="6938" spans="1:7" x14ac:dyDescent="0.2">
      <c r="A6938" s="100">
        <v>42193</v>
      </c>
      <c r="B6938" s="99">
        <v>3844.9799800000001</v>
      </c>
      <c r="C6938" s="99">
        <v>3844.9799800000001</v>
      </c>
      <c r="D6938" s="99">
        <v>3783.929932</v>
      </c>
      <c r="E6938" s="99">
        <v>3787.669922</v>
      </c>
      <c r="F6938" s="99">
        <v>3787.669922</v>
      </c>
      <c r="G6938" s="99">
        <v>0</v>
      </c>
    </row>
    <row r="6939" spans="1:7" x14ac:dyDescent="0.2">
      <c r="A6939" s="100">
        <v>42194</v>
      </c>
      <c r="B6939" s="99">
        <v>3793.3400879999999</v>
      </c>
      <c r="C6939" s="99">
        <v>3838.6599120000001</v>
      </c>
      <c r="D6939" s="99">
        <v>3793.3400879999999</v>
      </c>
      <c r="E6939" s="99">
        <v>3796.26001</v>
      </c>
      <c r="F6939" s="99">
        <v>3796.26001</v>
      </c>
      <c r="G6939" s="99">
        <v>0</v>
      </c>
    </row>
    <row r="6940" spans="1:7" x14ac:dyDescent="0.2">
      <c r="A6940" s="100">
        <v>42195</v>
      </c>
      <c r="B6940" s="99">
        <v>3798.9099120000001</v>
      </c>
      <c r="C6940" s="99">
        <v>3851.780029</v>
      </c>
      <c r="D6940" s="99">
        <v>3798.9099120000001</v>
      </c>
      <c r="E6940" s="99">
        <v>3843.1000979999999</v>
      </c>
      <c r="F6940" s="99">
        <v>3843.1000979999999</v>
      </c>
      <c r="G6940" s="99">
        <v>0</v>
      </c>
    </row>
    <row r="6941" spans="1:7" x14ac:dyDescent="0.2">
      <c r="A6941" s="100">
        <v>42198</v>
      </c>
      <c r="B6941" s="99">
        <v>3849.76001</v>
      </c>
      <c r="C6941" s="99">
        <v>3887.919922</v>
      </c>
      <c r="D6941" s="99">
        <v>3849.76001</v>
      </c>
      <c r="E6941" s="99">
        <v>3885.969971</v>
      </c>
      <c r="F6941" s="99">
        <v>3885.969971</v>
      </c>
      <c r="G6941" s="99">
        <v>0</v>
      </c>
    </row>
    <row r="6942" spans="1:7" x14ac:dyDescent="0.2">
      <c r="A6942" s="100">
        <v>42199</v>
      </c>
      <c r="B6942" s="99">
        <v>3886.219971</v>
      </c>
      <c r="C6942" s="99">
        <v>3908.8500979999999</v>
      </c>
      <c r="D6942" s="99">
        <v>3883.530029</v>
      </c>
      <c r="E6942" s="99">
        <v>3903.3100589999999</v>
      </c>
      <c r="F6942" s="99">
        <v>3903.3100589999999</v>
      </c>
      <c r="G6942" s="99">
        <v>0</v>
      </c>
    </row>
    <row r="6943" spans="1:7" x14ac:dyDescent="0.2">
      <c r="A6943" s="100">
        <v>42200</v>
      </c>
      <c r="B6943" s="99">
        <v>3903.469971</v>
      </c>
      <c r="C6943" s="99">
        <v>3912.969971</v>
      </c>
      <c r="D6943" s="99">
        <v>3891.419922</v>
      </c>
      <c r="E6943" s="99">
        <v>3900.5</v>
      </c>
      <c r="F6943" s="99">
        <v>3900.5</v>
      </c>
      <c r="G6943" s="99">
        <v>0</v>
      </c>
    </row>
    <row r="6944" spans="1:7" x14ac:dyDescent="0.2">
      <c r="A6944" s="100">
        <v>42201</v>
      </c>
      <c r="B6944" s="99">
        <v>3906.429932</v>
      </c>
      <c r="C6944" s="99">
        <v>3931.969971</v>
      </c>
      <c r="D6944" s="99">
        <v>3906.429932</v>
      </c>
      <c r="E6944" s="99">
        <v>3931.8500979999999</v>
      </c>
      <c r="F6944" s="99">
        <v>3931.8500979999999</v>
      </c>
      <c r="G6944" s="99">
        <v>0</v>
      </c>
    </row>
    <row r="6945" spans="1:7" x14ac:dyDescent="0.2">
      <c r="A6945" s="100">
        <v>42202</v>
      </c>
      <c r="B6945" s="99">
        <v>3936.51001</v>
      </c>
      <c r="C6945" s="99">
        <v>3939.75</v>
      </c>
      <c r="D6945" s="99">
        <v>3923.6999510000001</v>
      </c>
      <c r="E6945" s="99">
        <v>3936.219971</v>
      </c>
      <c r="F6945" s="99">
        <v>3936.219971</v>
      </c>
      <c r="G6945" s="99">
        <v>0</v>
      </c>
    </row>
    <row r="6946" spans="1:7" x14ac:dyDescent="0.2">
      <c r="A6946" s="100">
        <v>42205</v>
      </c>
      <c r="B6946" s="99">
        <v>3936.6999510000001</v>
      </c>
      <c r="C6946" s="99">
        <v>3947.7299800000001</v>
      </c>
      <c r="D6946" s="99">
        <v>3930.8100589999999</v>
      </c>
      <c r="E6946" s="99">
        <v>3939.3500979999999</v>
      </c>
      <c r="F6946" s="99">
        <v>3939.3500979999999</v>
      </c>
      <c r="G6946" s="99">
        <v>0</v>
      </c>
    </row>
    <row r="6947" spans="1:7" x14ac:dyDescent="0.2">
      <c r="A6947" s="100">
        <v>42206</v>
      </c>
      <c r="B6947" s="99">
        <v>3938.139893</v>
      </c>
      <c r="C6947" s="99">
        <v>3939.639893</v>
      </c>
      <c r="D6947" s="99">
        <v>3915.6499020000001</v>
      </c>
      <c r="E6947" s="99">
        <v>3922.6999510000001</v>
      </c>
      <c r="F6947" s="99">
        <v>3922.6999510000001</v>
      </c>
      <c r="G6947" s="99">
        <v>0</v>
      </c>
    </row>
    <row r="6948" spans="1:7" x14ac:dyDescent="0.2">
      <c r="A6948" s="100">
        <v>42207</v>
      </c>
      <c r="B6948" s="99">
        <v>3921.26001</v>
      </c>
      <c r="C6948" s="99">
        <v>3921.709961</v>
      </c>
      <c r="D6948" s="99">
        <v>3906.2700199999999</v>
      </c>
      <c r="E6948" s="99">
        <v>3913.75</v>
      </c>
      <c r="F6948" s="99">
        <v>3913.75</v>
      </c>
      <c r="G6948" s="99">
        <v>0</v>
      </c>
    </row>
    <row r="6949" spans="1:7" x14ac:dyDescent="0.2">
      <c r="A6949" s="100">
        <v>42208</v>
      </c>
      <c r="B6949" s="99">
        <v>3914.0200199999999</v>
      </c>
      <c r="C6949" s="99">
        <v>3919.040039</v>
      </c>
      <c r="D6949" s="99">
        <v>3885.2700199999999</v>
      </c>
      <c r="E6949" s="99">
        <v>3891.790039</v>
      </c>
      <c r="F6949" s="99">
        <v>3891.790039</v>
      </c>
      <c r="G6949" s="99">
        <v>0</v>
      </c>
    </row>
    <row r="6950" spans="1:7" x14ac:dyDescent="0.2">
      <c r="A6950" s="100">
        <v>42209</v>
      </c>
      <c r="B6950" s="99">
        <v>3891.969971</v>
      </c>
      <c r="C6950" s="99">
        <v>3898.709961</v>
      </c>
      <c r="D6950" s="99">
        <v>3845.48999</v>
      </c>
      <c r="E6950" s="99">
        <v>3850.1499020000001</v>
      </c>
      <c r="F6950" s="99">
        <v>3850.1499020000001</v>
      </c>
      <c r="G6950" s="99">
        <v>0</v>
      </c>
    </row>
    <row r="6951" spans="1:7" x14ac:dyDescent="0.2">
      <c r="A6951" s="100">
        <v>42212</v>
      </c>
      <c r="B6951" s="99">
        <v>3847.459961</v>
      </c>
      <c r="C6951" s="99">
        <v>3847.459961</v>
      </c>
      <c r="D6951" s="99">
        <v>3820.320068</v>
      </c>
      <c r="E6951" s="99">
        <v>3827.929932</v>
      </c>
      <c r="F6951" s="99">
        <v>3827.929932</v>
      </c>
      <c r="G6951" s="99">
        <v>0</v>
      </c>
    </row>
    <row r="6952" spans="1:7" x14ac:dyDescent="0.2">
      <c r="A6952" s="100">
        <v>42213</v>
      </c>
      <c r="B6952" s="99">
        <v>3833.6999510000001</v>
      </c>
      <c r="C6952" s="99">
        <v>3879.669922</v>
      </c>
      <c r="D6952" s="99">
        <v>3830.669922</v>
      </c>
      <c r="E6952" s="99">
        <v>3875.3701169999999</v>
      </c>
      <c r="F6952" s="99">
        <v>3875.3701169999999</v>
      </c>
      <c r="G6952" s="99">
        <v>0</v>
      </c>
    </row>
    <row r="6953" spans="1:7" x14ac:dyDescent="0.2">
      <c r="A6953" s="100">
        <v>42214</v>
      </c>
      <c r="B6953" s="99">
        <v>3878.530029</v>
      </c>
      <c r="C6953" s="99">
        <v>3907.969971</v>
      </c>
      <c r="D6953" s="99">
        <v>3877.530029</v>
      </c>
      <c r="E6953" s="99">
        <v>3904.209961</v>
      </c>
      <c r="F6953" s="99">
        <v>3904.209961</v>
      </c>
      <c r="G6953" s="99">
        <v>0</v>
      </c>
    </row>
    <row r="6954" spans="1:7" x14ac:dyDescent="0.2">
      <c r="A6954" s="100">
        <v>42215</v>
      </c>
      <c r="B6954" s="99">
        <v>3901.209961</v>
      </c>
      <c r="C6954" s="99">
        <v>3908.040039</v>
      </c>
      <c r="D6954" s="99">
        <v>3879.3400879999999</v>
      </c>
      <c r="E6954" s="99">
        <v>3904.639893</v>
      </c>
      <c r="F6954" s="99">
        <v>3904.639893</v>
      </c>
      <c r="G6954" s="99">
        <v>0</v>
      </c>
    </row>
    <row r="6955" spans="1:7" x14ac:dyDescent="0.2">
      <c r="A6955" s="100">
        <v>42216</v>
      </c>
      <c r="B6955" s="99">
        <v>3910.179932</v>
      </c>
      <c r="C6955" s="99">
        <v>3915.030029</v>
      </c>
      <c r="D6955" s="99">
        <v>3892.530029</v>
      </c>
      <c r="E6955" s="99">
        <v>3895.8000489999999</v>
      </c>
      <c r="F6955" s="99">
        <v>3895.8000489999999</v>
      </c>
      <c r="G6955" s="99">
        <v>0</v>
      </c>
    </row>
    <row r="6956" spans="1:7" x14ac:dyDescent="0.2">
      <c r="A6956" s="100">
        <v>42219</v>
      </c>
      <c r="B6956" s="99">
        <v>3897.01001</v>
      </c>
      <c r="C6956" s="99">
        <v>3899.25</v>
      </c>
      <c r="D6956" s="99">
        <v>3865.219971</v>
      </c>
      <c r="E6956" s="99">
        <v>3885.070068</v>
      </c>
      <c r="F6956" s="99">
        <v>3885.070068</v>
      </c>
      <c r="G6956" s="99">
        <v>0</v>
      </c>
    </row>
    <row r="6957" spans="1:7" x14ac:dyDescent="0.2">
      <c r="A6957" s="100">
        <v>42220</v>
      </c>
      <c r="B6957" s="99">
        <v>3884.51001</v>
      </c>
      <c r="C6957" s="99">
        <v>3893.3798830000001</v>
      </c>
      <c r="D6957" s="99">
        <v>3867.7299800000001</v>
      </c>
      <c r="E6957" s="99">
        <v>3876.4399410000001</v>
      </c>
      <c r="F6957" s="99">
        <v>3876.4399410000001</v>
      </c>
      <c r="G6957" s="99">
        <v>0</v>
      </c>
    </row>
    <row r="6958" spans="1:7" x14ac:dyDescent="0.2">
      <c r="A6958" s="100">
        <v>42221</v>
      </c>
      <c r="B6958" s="99">
        <v>3881.5200199999999</v>
      </c>
      <c r="C6958" s="99">
        <v>3913.7299800000001</v>
      </c>
      <c r="D6958" s="99">
        <v>3881.5200199999999</v>
      </c>
      <c r="E6958" s="99">
        <v>3889.98999</v>
      </c>
      <c r="F6958" s="99">
        <v>3889.98999</v>
      </c>
      <c r="G6958" s="99">
        <v>0</v>
      </c>
    </row>
    <row r="6959" spans="1:7" x14ac:dyDescent="0.2">
      <c r="A6959" s="100">
        <v>42222</v>
      </c>
      <c r="B6959" s="99">
        <v>3892.7700199999999</v>
      </c>
      <c r="C6959" s="99">
        <v>3897.51001</v>
      </c>
      <c r="D6959" s="99">
        <v>3846.080078</v>
      </c>
      <c r="E6959" s="99">
        <v>3860.919922</v>
      </c>
      <c r="F6959" s="99">
        <v>3860.919922</v>
      </c>
      <c r="G6959" s="99">
        <v>0</v>
      </c>
    </row>
    <row r="6960" spans="1:7" x14ac:dyDescent="0.2">
      <c r="A6960" s="100">
        <v>42223</v>
      </c>
      <c r="B6960" s="99">
        <v>3859.3000489999999</v>
      </c>
      <c r="C6960" s="99">
        <v>3859.3000489999999</v>
      </c>
      <c r="D6960" s="99">
        <v>3832.0600589999999</v>
      </c>
      <c r="E6960" s="99">
        <v>3849.959961</v>
      </c>
      <c r="F6960" s="99">
        <v>3849.959961</v>
      </c>
      <c r="G6960" s="99">
        <v>0</v>
      </c>
    </row>
    <row r="6961" spans="1:7" x14ac:dyDescent="0.2">
      <c r="A6961" s="100">
        <v>42226</v>
      </c>
      <c r="B6961" s="99">
        <v>3856.3701169999999</v>
      </c>
      <c r="C6961" s="99">
        <v>3901.48999</v>
      </c>
      <c r="D6961" s="99">
        <v>3856.3701169999999</v>
      </c>
      <c r="E6961" s="99">
        <v>3899.360107</v>
      </c>
      <c r="F6961" s="99">
        <v>3899.360107</v>
      </c>
      <c r="G6961" s="99">
        <v>0</v>
      </c>
    </row>
    <row r="6962" spans="1:7" x14ac:dyDescent="0.2">
      <c r="A6962" s="100">
        <v>42227</v>
      </c>
      <c r="B6962" s="99">
        <v>3897.26001</v>
      </c>
      <c r="C6962" s="99">
        <v>3897.26001</v>
      </c>
      <c r="D6962" s="99">
        <v>3848.820068</v>
      </c>
      <c r="E6962" s="99">
        <v>3862.8100589999999</v>
      </c>
      <c r="F6962" s="99">
        <v>3862.8100589999999</v>
      </c>
      <c r="G6962" s="99">
        <v>0</v>
      </c>
    </row>
    <row r="6963" spans="1:7" x14ac:dyDescent="0.2">
      <c r="A6963" s="100">
        <v>42228</v>
      </c>
      <c r="B6963" s="99">
        <v>3858.1999510000001</v>
      </c>
      <c r="C6963" s="99">
        <v>3872.9399410000001</v>
      </c>
      <c r="D6963" s="99">
        <v>3804.6000979999999</v>
      </c>
      <c r="E6963" s="99">
        <v>3867.3701169999999</v>
      </c>
      <c r="F6963" s="99">
        <v>3867.3701169999999</v>
      </c>
      <c r="G6963" s="99">
        <v>0</v>
      </c>
    </row>
    <row r="6964" spans="1:7" x14ac:dyDescent="0.2">
      <c r="A6964" s="100">
        <v>42229</v>
      </c>
      <c r="B6964" s="99">
        <v>3868.2299800000001</v>
      </c>
      <c r="C6964" s="99">
        <v>3880.719971</v>
      </c>
      <c r="D6964" s="99">
        <v>3853.6201169999999</v>
      </c>
      <c r="E6964" s="99">
        <v>3863.030029</v>
      </c>
      <c r="F6964" s="99">
        <v>3863.030029</v>
      </c>
      <c r="G6964" s="99">
        <v>0</v>
      </c>
    </row>
    <row r="6965" spans="1:7" x14ac:dyDescent="0.2">
      <c r="A6965" s="100">
        <v>42230</v>
      </c>
      <c r="B6965" s="99">
        <v>3862.6000979999999</v>
      </c>
      <c r="C6965" s="99">
        <v>3879.8400879999999</v>
      </c>
      <c r="D6965" s="99">
        <v>3857.9099120000001</v>
      </c>
      <c r="E6965" s="99">
        <v>3878.1599120000001</v>
      </c>
      <c r="F6965" s="99">
        <v>3878.1599120000001</v>
      </c>
      <c r="G6965" s="99">
        <v>0</v>
      </c>
    </row>
    <row r="6966" spans="1:7" x14ac:dyDescent="0.2">
      <c r="A6966" s="100">
        <v>42233</v>
      </c>
      <c r="B6966" s="99">
        <v>3875.48999</v>
      </c>
      <c r="C6966" s="99">
        <v>3899.8100589999999</v>
      </c>
      <c r="D6966" s="99">
        <v>3856.26001</v>
      </c>
      <c r="E6966" s="99">
        <v>3899.1000979999999</v>
      </c>
      <c r="F6966" s="99">
        <v>3899.1000979999999</v>
      </c>
      <c r="G6966" s="99">
        <v>0</v>
      </c>
    </row>
    <row r="6967" spans="1:7" x14ac:dyDescent="0.2">
      <c r="A6967" s="100">
        <v>42234</v>
      </c>
      <c r="B6967" s="99">
        <v>3899</v>
      </c>
      <c r="C6967" s="99">
        <v>3901.7299800000001</v>
      </c>
      <c r="D6967" s="99">
        <v>3884.4499510000001</v>
      </c>
      <c r="E6967" s="99">
        <v>3889.6000979999999</v>
      </c>
      <c r="F6967" s="99">
        <v>3889.6000979999999</v>
      </c>
      <c r="G6967" s="99">
        <v>0</v>
      </c>
    </row>
    <row r="6968" spans="1:7" x14ac:dyDescent="0.2">
      <c r="A6968" s="100">
        <v>42235</v>
      </c>
      <c r="B6968" s="99">
        <v>3887.570068</v>
      </c>
      <c r="C6968" s="99">
        <v>3888.3999020000001</v>
      </c>
      <c r="D6968" s="99">
        <v>3840.919922</v>
      </c>
      <c r="E6968" s="99">
        <v>3857.73999</v>
      </c>
      <c r="F6968" s="99">
        <v>3857.73999</v>
      </c>
      <c r="G6968" s="99">
        <v>0</v>
      </c>
    </row>
    <row r="6969" spans="1:7" x14ac:dyDescent="0.2">
      <c r="A6969" s="100">
        <v>42236</v>
      </c>
      <c r="B6969" s="99">
        <v>3852.179932</v>
      </c>
      <c r="C6969" s="99">
        <v>3852.179932</v>
      </c>
      <c r="D6969" s="99">
        <v>3776.3500979999999</v>
      </c>
      <c r="E6969" s="99">
        <v>3776.360107</v>
      </c>
      <c r="F6969" s="99">
        <v>3776.360107</v>
      </c>
      <c r="G6969" s="99">
        <v>0</v>
      </c>
    </row>
    <row r="6970" spans="1:7" x14ac:dyDescent="0.2">
      <c r="A6970" s="100">
        <v>42237</v>
      </c>
      <c r="B6970" s="99">
        <v>3773.889893</v>
      </c>
      <c r="C6970" s="99">
        <v>3773.889893</v>
      </c>
      <c r="D6970" s="99">
        <v>3656.669922</v>
      </c>
      <c r="E6970" s="99">
        <v>3656.669922</v>
      </c>
      <c r="F6970" s="99">
        <v>3656.669922</v>
      </c>
      <c r="G6970" s="99">
        <v>0</v>
      </c>
    </row>
    <row r="6971" spans="1:7" x14ac:dyDescent="0.2">
      <c r="A6971" s="100">
        <v>42240</v>
      </c>
      <c r="B6971" s="99">
        <v>3646.110107</v>
      </c>
      <c r="C6971" s="99">
        <v>3646.110107</v>
      </c>
      <c r="D6971" s="99">
        <v>3464.030029</v>
      </c>
      <c r="E6971" s="99">
        <v>3512.6499020000001</v>
      </c>
      <c r="F6971" s="99">
        <v>3512.6499020000001</v>
      </c>
      <c r="G6971" s="99">
        <v>0</v>
      </c>
    </row>
    <row r="6972" spans="1:7" x14ac:dyDescent="0.2">
      <c r="A6972" s="100">
        <v>42241</v>
      </c>
      <c r="B6972" s="99">
        <v>3521.719971</v>
      </c>
      <c r="C6972" s="99">
        <v>3614.3798830000001</v>
      </c>
      <c r="D6972" s="99">
        <v>3464.610107</v>
      </c>
      <c r="E6972" s="99">
        <v>3465.1899410000001</v>
      </c>
      <c r="F6972" s="99">
        <v>3465.1899410000001</v>
      </c>
      <c r="G6972" s="99">
        <v>0</v>
      </c>
    </row>
    <row r="6973" spans="1:7" x14ac:dyDescent="0.2">
      <c r="A6973" s="100">
        <v>42242</v>
      </c>
      <c r="B6973" s="99">
        <v>3475</v>
      </c>
      <c r="C6973" s="99">
        <v>3604.8999020000001</v>
      </c>
      <c r="D6973" s="99">
        <v>3475</v>
      </c>
      <c r="E6973" s="99">
        <v>3600.7299800000001</v>
      </c>
      <c r="F6973" s="99">
        <v>3600.7299800000001</v>
      </c>
      <c r="G6973" s="99">
        <v>0</v>
      </c>
    </row>
    <row r="6974" spans="1:7" x14ac:dyDescent="0.2">
      <c r="A6974" s="100">
        <v>42243</v>
      </c>
      <c r="B6974" s="99">
        <v>3605.3000489999999</v>
      </c>
      <c r="C6974" s="99">
        <v>3692.0600589999999</v>
      </c>
      <c r="D6974" s="99">
        <v>3605.3000489999999</v>
      </c>
      <c r="E6974" s="99">
        <v>3688.6000979999999</v>
      </c>
      <c r="F6974" s="99">
        <v>3688.6000979999999</v>
      </c>
      <c r="G6974" s="99">
        <v>0</v>
      </c>
    </row>
    <row r="6975" spans="1:7" x14ac:dyDescent="0.2">
      <c r="A6975" s="100">
        <v>42244</v>
      </c>
      <c r="B6975" s="99">
        <v>3686.080078</v>
      </c>
      <c r="C6975" s="99">
        <v>3699.8500979999999</v>
      </c>
      <c r="D6975" s="99">
        <v>3665.959961</v>
      </c>
      <c r="E6975" s="99">
        <v>3691.3000489999999</v>
      </c>
      <c r="F6975" s="99">
        <v>3691.3000489999999</v>
      </c>
      <c r="G6975" s="99">
        <v>0</v>
      </c>
    </row>
    <row r="6976" spans="1:7" x14ac:dyDescent="0.2">
      <c r="A6976" s="100">
        <v>42247</v>
      </c>
      <c r="B6976" s="99">
        <v>3687.75</v>
      </c>
      <c r="C6976" s="99">
        <v>3687.75</v>
      </c>
      <c r="D6976" s="99">
        <v>3649.3701169999999</v>
      </c>
      <c r="E6976" s="99">
        <v>3660.75</v>
      </c>
      <c r="F6976" s="99">
        <v>3660.75</v>
      </c>
      <c r="G6976" s="99">
        <v>0</v>
      </c>
    </row>
    <row r="6977" spans="1:7" x14ac:dyDescent="0.2">
      <c r="A6977" s="100">
        <v>42248</v>
      </c>
      <c r="B6977" s="99">
        <v>3657.040039</v>
      </c>
      <c r="C6977" s="99">
        <v>3657.040039</v>
      </c>
      <c r="D6977" s="99">
        <v>3532.6999510000001</v>
      </c>
      <c r="E6977" s="99">
        <v>3552.6499020000001</v>
      </c>
      <c r="F6977" s="99">
        <v>3552.6499020000001</v>
      </c>
      <c r="G6977" s="99">
        <v>0</v>
      </c>
    </row>
    <row r="6978" spans="1:7" x14ac:dyDescent="0.2">
      <c r="A6978" s="100">
        <v>42249</v>
      </c>
      <c r="B6978" s="99">
        <v>3558.209961</v>
      </c>
      <c r="C6978" s="99">
        <v>3618.3400879999999</v>
      </c>
      <c r="D6978" s="99">
        <v>3558.209961</v>
      </c>
      <c r="E6978" s="99">
        <v>3618.25</v>
      </c>
      <c r="F6978" s="99">
        <v>3618.25</v>
      </c>
      <c r="G6978" s="99">
        <v>0</v>
      </c>
    </row>
    <row r="6979" spans="1:7" x14ac:dyDescent="0.2">
      <c r="A6979" s="100">
        <v>42250</v>
      </c>
      <c r="B6979" s="99">
        <v>3622.030029</v>
      </c>
      <c r="C6979" s="99">
        <v>3666.8100589999999</v>
      </c>
      <c r="D6979" s="99">
        <v>3610.780029</v>
      </c>
      <c r="E6979" s="99">
        <v>3622.6599120000001</v>
      </c>
      <c r="F6979" s="99">
        <v>3622.6599120000001</v>
      </c>
      <c r="G6979" s="99">
        <v>0</v>
      </c>
    </row>
    <row r="6980" spans="1:7" x14ac:dyDescent="0.2">
      <c r="A6980" s="100">
        <v>42251</v>
      </c>
      <c r="B6980" s="99">
        <v>3616.679932</v>
      </c>
      <c r="C6980" s="99">
        <v>3616.679932</v>
      </c>
      <c r="D6980" s="99">
        <v>3548.8798830000001</v>
      </c>
      <c r="E6980" s="99">
        <v>3567.4099120000001</v>
      </c>
      <c r="F6980" s="99">
        <v>3567.4099120000001</v>
      </c>
      <c r="G6980" s="99">
        <v>0</v>
      </c>
    </row>
    <row r="6981" spans="1:7" x14ac:dyDescent="0.2">
      <c r="A6981" s="100">
        <v>42255</v>
      </c>
      <c r="B6981" s="99">
        <v>3579.1201169999999</v>
      </c>
      <c r="C6981" s="99">
        <v>3659.169922</v>
      </c>
      <c r="D6981" s="99">
        <v>3579.1201169999999</v>
      </c>
      <c r="E6981" s="99">
        <v>3657.320068</v>
      </c>
      <c r="F6981" s="99">
        <v>3657.320068</v>
      </c>
      <c r="G6981" s="99">
        <v>0</v>
      </c>
    </row>
    <row r="6982" spans="1:7" x14ac:dyDescent="0.2">
      <c r="A6982" s="100">
        <v>42256</v>
      </c>
      <c r="B6982" s="99">
        <v>3661.419922</v>
      </c>
      <c r="C6982" s="99">
        <v>3693.23999</v>
      </c>
      <c r="D6982" s="99">
        <v>3599.1899410000001</v>
      </c>
      <c r="E6982" s="99">
        <v>3606.8000489999999</v>
      </c>
      <c r="F6982" s="99">
        <v>3606.8000489999999</v>
      </c>
      <c r="G6982" s="99">
        <v>0</v>
      </c>
    </row>
    <row r="6983" spans="1:7" x14ac:dyDescent="0.2">
      <c r="A6983" s="100">
        <v>42257</v>
      </c>
      <c r="B6983" s="99">
        <v>3606.280029</v>
      </c>
      <c r="C6983" s="99">
        <v>3649.1000979999999</v>
      </c>
      <c r="D6983" s="99">
        <v>3598.419922</v>
      </c>
      <c r="E6983" s="99">
        <v>3626.139893</v>
      </c>
      <c r="F6983" s="99">
        <v>3626.139893</v>
      </c>
      <c r="G6983" s="99">
        <v>0</v>
      </c>
    </row>
    <row r="6984" spans="1:7" x14ac:dyDescent="0.2">
      <c r="A6984" s="100">
        <v>42258</v>
      </c>
      <c r="B6984" s="99">
        <v>3625.719971</v>
      </c>
      <c r="C6984" s="99">
        <v>3643.5500489999999</v>
      </c>
      <c r="D6984" s="99">
        <v>3603</v>
      </c>
      <c r="E6984" s="99">
        <v>3643.540039</v>
      </c>
      <c r="F6984" s="99">
        <v>3643.540039</v>
      </c>
      <c r="G6984" s="99">
        <v>0</v>
      </c>
    </row>
    <row r="6985" spans="1:7" x14ac:dyDescent="0.2">
      <c r="A6985" s="100">
        <v>42261</v>
      </c>
      <c r="B6985" s="99">
        <v>3647.51001</v>
      </c>
      <c r="C6985" s="99">
        <v>3647.51001</v>
      </c>
      <c r="D6985" s="99">
        <v>3620.219971</v>
      </c>
      <c r="E6985" s="99">
        <v>3628.8701169999999</v>
      </c>
      <c r="F6985" s="99">
        <v>3628.8701169999999</v>
      </c>
      <c r="G6985" s="99">
        <v>0</v>
      </c>
    </row>
    <row r="6986" spans="1:7" x14ac:dyDescent="0.2">
      <c r="A6986" s="100">
        <v>42262</v>
      </c>
      <c r="B6986" s="99">
        <v>3632.7700199999999</v>
      </c>
      <c r="C6986" s="99">
        <v>3684.959961</v>
      </c>
      <c r="D6986" s="99">
        <v>3631.320068</v>
      </c>
      <c r="E6986" s="99">
        <v>3675.4799800000001</v>
      </c>
      <c r="F6986" s="99">
        <v>3675.4799800000001</v>
      </c>
      <c r="G6986" s="99">
        <v>0</v>
      </c>
    </row>
    <row r="6987" spans="1:7" x14ac:dyDescent="0.2">
      <c r="A6987" s="100">
        <v>42263</v>
      </c>
      <c r="B6987" s="99">
        <v>3675.5</v>
      </c>
      <c r="C6987" s="99">
        <v>3711.25</v>
      </c>
      <c r="D6987" s="99">
        <v>3675.330078</v>
      </c>
      <c r="E6987" s="99">
        <v>3707.6201169999999</v>
      </c>
      <c r="F6987" s="99">
        <v>3707.6201169999999</v>
      </c>
      <c r="G6987" s="99">
        <v>0</v>
      </c>
    </row>
    <row r="6988" spans="1:7" x14ac:dyDescent="0.2">
      <c r="A6988" s="100">
        <v>42264</v>
      </c>
      <c r="B6988" s="99">
        <v>3708.2700199999999</v>
      </c>
      <c r="C6988" s="99">
        <v>3755.469971</v>
      </c>
      <c r="D6988" s="99">
        <v>3692.3400879999999</v>
      </c>
      <c r="E6988" s="99">
        <v>3698.73999</v>
      </c>
      <c r="F6988" s="99">
        <v>3698.73999</v>
      </c>
      <c r="G6988" s="99">
        <v>0</v>
      </c>
    </row>
    <row r="6989" spans="1:7" x14ac:dyDescent="0.2">
      <c r="A6989" s="100">
        <v>42265</v>
      </c>
      <c r="B6989" s="99">
        <v>3697.76001</v>
      </c>
      <c r="C6989" s="99">
        <v>3697.76001</v>
      </c>
      <c r="D6989" s="99">
        <v>3630.469971</v>
      </c>
      <c r="E6989" s="99">
        <v>3638.98999</v>
      </c>
      <c r="F6989" s="99">
        <v>3638.98999</v>
      </c>
      <c r="G6989" s="99">
        <v>0</v>
      </c>
    </row>
    <row r="6990" spans="1:7" x14ac:dyDescent="0.2">
      <c r="A6990" s="100">
        <v>42268</v>
      </c>
      <c r="B6990" s="99">
        <v>3644.23999</v>
      </c>
      <c r="C6990" s="99">
        <v>3679.179932</v>
      </c>
      <c r="D6990" s="99">
        <v>3634.8798830000001</v>
      </c>
      <c r="E6990" s="99">
        <v>3655.639893</v>
      </c>
      <c r="F6990" s="99">
        <v>3655.639893</v>
      </c>
      <c r="G6990" s="99">
        <v>0</v>
      </c>
    </row>
    <row r="6991" spans="1:7" x14ac:dyDescent="0.2">
      <c r="A6991" s="100">
        <v>42269</v>
      </c>
      <c r="B6991" s="99">
        <v>3645.360107</v>
      </c>
      <c r="C6991" s="99">
        <v>3645.360107</v>
      </c>
      <c r="D6991" s="99">
        <v>3585.5900879999999</v>
      </c>
      <c r="E6991" s="99">
        <v>3610.6999510000001</v>
      </c>
      <c r="F6991" s="99">
        <v>3610.6999510000001</v>
      </c>
      <c r="G6991" s="99">
        <v>0</v>
      </c>
    </row>
    <row r="6992" spans="1:7" x14ac:dyDescent="0.2">
      <c r="A6992" s="100">
        <v>42270</v>
      </c>
      <c r="B6992" s="99">
        <v>3611.8100589999999</v>
      </c>
      <c r="C6992" s="99">
        <v>3623.429932</v>
      </c>
      <c r="D6992" s="99">
        <v>3591.9799800000001</v>
      </c>
      <c r="E6992" s="99">
        <v>3603.48999</v>
      </c>
      <c r="F6992" s="99">
        <v>3603.48999</v>
      </c>
      <c r="G6992" s="99">
        <v>0</v>
      </c>
    </row>
    <row r="6993" spans="1:7" x14ac:dyDescent="0.2">
      <c r="A6993" s="100">
        <v>42271</v>
      </c>
      <c r="B6993" s="99">
        <v>3596.139893</v>
      </c>
      <c r="C6993" s="99">
        <v>3600.51001</v>
      </c>
      <c r="D6993" s="99">
        <v>3548.0600589999999</v>
      </c>
      <c r="E6993" s="99">
        <v>3591.3701169999999</v>
      </c>
      <c r="F6993" s="99">
        <v>3591.3701169999999</v>
      </c>
      <c r="G6993" s="99">
        <v>0</v>
      </c>
    </row>
    <row r="6994" spans="1:7" x14ac:dyDescent="0.2">
      <c r="A6994" s="100">
        <v>42272</v>
      </c>
      <c r="B6994" s="99">
        <v>3598.23999</v>
      </c>
      <c r="C6994" s="99">
        <v>3629.709961</v>
      </c>
      <c r="D6994" s="99">
        <v>3571.4799800000001</v>
      </c>
      <c r="E6994" s="99">
        <v>3589.709961</v>
      </c>
      <c r="F6994" s="99">
        <v>3589.709961</v>
      </c>
      <c r="G6994" s="99">
        <v>0</v>
      </c>
    </row>
    <row r="6995" spans="1:7" x14ac:dyDescent="0.2">
      <c r="A6995" s="100">
        <v>42275</v>
      </c>
      <c r="B6995" s="99">
        <v>3586.7299800000001</v>
      </c>
      <c r="C6995" s="99">
        <v>3586.7299800000001</v>
      </c>
      <c r="D6995" s="99">
        <v>3493.8798830000001</v>
      </c>
      <c r="E6995" s="99">
        <v>3498.610107</v>
      </c>
      <c r="F6995" s="99">
        <v>3498.610107</v>
      </c>
      <c r="G6995" s="99">
        <v>0</v>
      </c>
    </row>
    <row r="6996" spans="1:7" x14ac:dyDescent="0.2">
      <c r="A6996" s="100">
        <v>42276</v>
      </c>
      <c r="B6996" s="99">
        <v>3499.0600589999999</v>
      </c>
      <c r="C6996" s="99">
        <v>3531.709961</v>
      </c>
      <c r="D6996" s="99">
        <v>3480.540039</v>
      </c>
      <c r="E6996" s="99">
        <v>3503.1298830000001</v>
      </c>
      <c r="F6996" s="99">
        <v>3503.1298830000001</v>
      </c>
      <c r="G6996" s="99">
        <v>0</v>
      </c>
    </row>
    <row r="6997" spans="1:7" x14ac:dyDescent="0.2">
      <c r="A6997" s="100">
        <v>42277</v>
      </c>
      <c r="B6997" s="99">
        <v>3509.0200199999999</v>
      </c>
      <c r="C6997" s="99">
        <v>3571.110107</v>
      </c>
      <c r="D6997" s="99">
        <v>3509.0200199999999</v>
      </c>
      <c r="E6997" s="99">
        <v>3570.169922</v>
      </c>
      <c r="F6997" s="99">
        <v>3570.169922</v>
      </c>
      <c r="G6997" s="99">
        <v>0</v>
      </c>
    </row>
    <row r="6998" spans="1:7" x14ac:dyDescent="0.2">
      <c r="A6998" s="100">
        <v>42278</v>
      </c>
      <c r="B6998" s="99">
        <v>3569.719971</v>
      </c>
      <c r="C6998" s="99">
        <v>3583.6599120000001</v>
      </c>
      <c r="D6998" s="99">
        <v>3534.6298830000001</v>
      </c>
      <c r="E6998" s="99">
        <v>3577.469971</v>
      </c>
      <c r="F6998" s="99">
        <v>3577.469971</v>
      </c>
      <c r="G6998" s="99">
        <v>0</v>
      </c>
    </row>
    <row r="6999" spans="1:7" x14ac:dyDescent="0.2">
      <c r="A6999" s="100">
        <v>42279</v>
      </c>
      <c r="B6999" s="99">
        <v>3574.01001</v>
      </c>
      <c r="C6999" s="99">
        <v>3629.040039</v>
      </c>
      <c r="D6999" s="99">
        <v>3522.1499020000001</v>
      </c>
      <c r="E6999" s="99">
        <v>3629.040039</v>
      </c>
      <c r="F6999" s="99">
        <v>3629.040039</v>
      </c>
      <c r="G6999" s="99">
        <v>0</v>
      </c>
    </row>
    <row r="7000" spans="1:7" x14ac:dyDescent="0.2">
      <c r="A7000" s="100">
        <v>42282</v>
      </c>
      <c r="B7000" s="99">
        <v>3634.75</v>
      </c>
      <c r="C7000" s="99">
        <v>3699.540039</v>
      </c>
      <c r="D7000" s="99">
        <v>3634.75</v>
      </c>
      <c r="E7000" s="99">
        <v>3695.610107</v>
      </c>
      <c r="F7000" s="99">
        <v>3695.610107</v>
      </c>
      <c r="G7000" s="99">
        <v>0</v>
      </c>
    </row>
    <row r="7001" spans="1:7" x14ac:dyDescent="0.2">
      <c r="A7001" s="100">
        <v>42283</v>
      </c>
      <c r="B7001" s="99">
        <v>3694.820068</v>
      </c>
      <c r="C7001" s="99">
        <v>3703.8999020000001</v>
      </c>
      <c r="D7001" s="99">
        <v>3667.610107</v>
      </c>
      <c r="E7001" s="99">
        <v>3682.330078</v>
      </c>
      <c r="F7001" s="99">
        <v>3682.330078</v>
      </c>
      <c r="G7001" s="99">
        <v>0</v>
      </c>
    </row>
    <row r="7002" spans="1:7" x14ac:dyDescent="0.2">
      <c r="A7002" s="100">
        <v>42284</v>
      </c>
      <c r="B7002" s="99">
        <v>3688.280029</v>
      </c>
      <c r="C7002" s="99">
        <v>3719.8400879999999</v>
      </c>
      <c r="D7002" s="99">
        <v>3677.3000489999999</v>
      </c>
      <c r="E7002" s="99">
        <v>3713.360107</v>
      </c>
      <c r="F7002" s="99">
        <v>3713.360107</v>
      </c>
      <c r="G7002" s="99">
        <v>0</v>
      </c>
    </row>
    <row r="7003" spans="1:7" x14ac:dyDescent="0.2">
      <c r="A7003" s="100">
        <v>42285</v>
      </c>
      <c r="B7003" s="99">
        <v>3709.98999</v>
      </c>
      <c r="C7003" s="99">
        <v>3751.820068</v>
      </c>
      <c r="D7003" s="99">
        <v>3698.0600589999999</v>
      </c>
      <c r="E7003" s="99">
        <v>3746.1201169999999</v>
      </c>
      <c r="F7003" s="99">
        <v>3746.1201169999999</v>
      </c>
      <c r="G7003" s="99">
        <v>0</v>
      </c>
    </row>
    <row r="7004" spans="1:7" x14ac:dyDescent="0.2">
      <c r="A7004" s="100">
        <v>42286</v>
      </c>
      <c r="B7004" s="99">
        <v>3746.8000489999999</v>
      </c>
      <c r="C7004" s="99">
        <v>3758.6999510000001</v>
      </c>
      <c r="D7004" s="99">
        <v>3735.4099120000001</v>
      </c>
      <c r="E7004" s="99">
        <v>3748.959961</v>
      </c>
      <c r="F7004" s="99">
        <v>3748.959961</v>
      </c>
      <c r="G7004" s="99">
        <v>0</v>
      </c>
    </row>
    <row r="7005" spans="1:7" x14ac:dyDescent="0.2">
      <c r="A7005" s="100">
        <v>42289</v>
      </c>
      <c r="B7005" s="99">
        <v>3750.3701169999999</v>
      </c>
      <c r="C7005" s="99">
        <v>3755.969971</v>
      </c>
      <c r="D7005" s="99">
        <v>3740.919922</v>
      </c>
      <c r="E7005" s="99">
        <v>3753.7299800000001</v>
      </c>
      <c r="F7005" s="99">
        <v>3753.7299800000001</v>
      </c>
      <c r="G7005" s="99">
        <v>0</v>
      </c>
    </row>
    <row r="7006" spans="1:7" x14ac:dyDescent="0.2">
      <c r="A7006" s="100">
        <v>42290</v>
      </c>
      <c r="B7006" s="99">
        <v>3749.5200199999999</v>
      </c>
      <c r="C7006" s="99">
        <v>3763.070068</v>
      </c>
      <c r="D7006" s="99">
        <v>3725.030029</v>
      </c>
      <c r="E7006" s="99">
        <v>3728.4799800000001</v>
      </c>
      <c r="F7006" s="99">
        <v>3728.4799800000001</v>
      </c>
      <c r="G7006" s="99">
        <v>0</v>
      </c>
    </row>
    <row r="7007" spans="1:7" x14ac:dyDescent="0.2">
      <c r="A7007" s="100">
        <v>42291</v>
      </c>
      <c r="B7007" s="99">
        <v>3728.6298830000001</v>
      </c>
      <c r="C7007" s="99">
        <v>3739.610107</v>
      </c>
      <c r="D7007" s="99">
        <v>3704.610107</v>
      </c>
      <c r="E7007" s="99">
        <v>3711.110107</v>
      </c>
      <c r="F7007" s="99">
        <v>3711.110107</v>
      </c>
      <c r="G7007" s="99">
        <v>0</v>
      </c>
    </row>
    <row r="7008" spans="1:7" x14ac:dyDescent="0.2">
      <c r="A7008" s="100">
        <v>42292</v>
      </c>
      <c r="B7008" s="99">
        <v>3715.4499510000001</v>
      </c>
      <c r="C7008" s="99">
        <v>3766.9399410000001</v>
      </c>
      <c r="D7008" s="99">
        <v>3715.4499510000001</v>
      </c>
      <c r="E7008" s="99">
        <v>3766.429932</v>
      </c>
      <c r="F7008" s="99">
        <v>3766.429932</v>
      </c>
      <c r="G7008" s="99">
        <v>0</v>
      </c>
    </row>
    <row r="7009" spans="1:7" x14ac:dyDescent="0.2">
      <c r="A7009" s="100">
        <v>42293</v>
      </c>
      <c r="B7009" s="99">
        <v>3767.3701169999999</v>
      </c>
      <c r="C7009" s="99">
        <v>3784.3999020000001</v>
      </c>
      <c r="D7009" s="99">
        <v>3760.110107</v>
      </c>
      <c r="E7009" s="99">
        <v>3783.639893</v>
      </c>
      <c r="F7009" s="99">
        <v>3783.639893</v>
      </c>
      <c r="G7009" s="99">
        <v>0</v>
      </c>
    </row>
    <row r="7010" spans="1:7" x14ac:dyDescent="0.2">
      <c r="A7010" s="100">
        <v>42296</v>
      </c>
      <c r="B7010" s="99">
        <v>3781.1201169999999</v>
      </c>
      <c r="C7010" s="99">
        <v>3786.1899410000001</v>
      </c>
      <c r="D7010" s="99">
        <v>3763.6298830000001</v>
      </c>
      <c r="E7010" s="99">
        <v>3784.719971</v>
      </c>
      <c r="F7010" s="99">
        <v>3784.719971</v>
      </c>
      <c r="G7010" s="99">
        <v>0</v>
      </c>
    </row>
    <row r="7011" spans="1:7" x14ac:dyDescent="0.2">
      <c r="A7011" s="100">
        <v>42297</v>
      </c>
      <c r="B7011" s="99">
        <v>3783.830078</v>
      </c>
      <c r="C7011" s="99">
        <v>3794.9399410000001</v>
      </c>
      <c r="D7011" s="99">
        <v>3771.6999510000001</v>
      </c>
      <c r="E7011" s="99">
        <v>3779.4399410000001</v>
      </c>
      <c r="F7011" s="99">
        <v>3779.4399410000001</v>
      </c>
      <c r="G7011" s="99">
        <v>0</v>
      </c>
    </row>
    <row r="7012" spans="1:7" x14ac:dyDescent="0.2">
      <c r="A7012" s="100">
        <v>42298</v>
      </c>
      <c r="B7012" s="99">
        <v>3784.9499510000001</v>
      </c>
      <c r="C7012" s="99">
        <v>3793.2299800000001</v>
      </c>
      <c r="D7012" s="99">
        <v>3754.820068</v>
      </c>
      <c r="E7012" s="99">
        <v>3757.9099120000001</v>
      </c>
      <c r="F7012" s="99">
        <v>3757.9099120000001</v>
      </c>
      <c r="G7012" s="99">
        <v>0</v>
      </c>
    </row>
    <row r="7013" spans="1:7" x14ac:dyDescent="0.2">
      <c r="A7013" s="100">
        <v>42299</v>
      </c>
      <c r="B7013" s="99">
        <v>3763.4799800000001</v>
      </c>
      <c r="C7013" s="99">
        <v>3825.5</v>
      </c>
      <c r="D7013" s="99">
        <v>3763.4799800000001</v>
      </c>
      <c r="E7013" s="99">
        <v>3820.48999</v>
      </c>
      <c r="F7013" s="99">
        <v>3820.48999</v>
      </c>
      <c r="G7013" s="99">
        <v>0</v>
      </c>
    </row>
    <row r="7014" spans="1:7" x14ac:dyDescent="0.2">
      <c r="A7014" s="100">
        <v>42300</v>
      </c>
      <c r="B7014" s="99">
        <v>3831.080078</v>
      </c>
      <c r="C7014" s="99">
        <v>3871.1999510000001</v>
      </c>
      <c r="D7014" s="99">
        <v>3831.080078</v>
      </c>
      <c r="E7014" s="99">
        <v>3862.6499020000001</v>
      </c>
      <c r="F7014" s="99">
        <v>3862.6499020000001</v>
      </c>
      <c r="G7014" s="99">
        <v>0</v>
      </c>
    </row>
    <row r="7015" spans="1:7" x14ac:dyDescent="0.2">
      <c r="A7015" s="100">
        <v>42303</v>
      </c>
      <c r="B7015" s="99">
        <v>3862.5500489999999</v>
      </c>
      <c r="C7015" s="99">
        <v>3862.5500489999999</v>
      </c>
      <c r="D7015" s="99">
        <v>3846.7700199999999</v>
      </c>
      <c r="E7015" s="99">
        <v>3855.290039</v>
      </c>
      <c r="F7015" s="99">
        <v>3855.290039</v>
      </c>
      <c r="G7015" s="99">
        <v>0</v>
      </c>
    </row>
    <row r="7016" spans="1:7" x14ac:dyDescent="0.2">
      <c r="A7016" s="100">
        <v>42304</v>
      </c>
      <c r="B7016" s="99">
        <v>3850.7700199999999</v>
      </c>
      <c r="C7016" s="99">
        <v>3853.75</v>
      </c>
      <c r="D7016" s="99">
        <v>3832.3798830000001</v>
      </c>
      <c r="E7016" s="99">
        <v>3845.4499510000001</v>
      </c>
      <c r="F7016" s="99">
        <v>3845.4499510000001</v>
      </c>
      <c r="G7016" s="99">
        <v>0</v>
      </c>
    </row>
    <row r="7017" spans="1:7" x14ac:dyDescent="0.2">
      <c r="A7017" s="100">
        <v>42305</v>
      </c>
      <c r="B7017" s="99">
        <v>3846.9099120000001</v>
      </c>
      <c r="C7017" s="99">
        <v>3891.3400879999999</v>
      </c>
      <c r="D7017" s="99">
        <v>3840.6599120000001</v>
      </c>
      <c r="E7017" s="99">
        <v>3891.3400879999999</v>
      </c>
      <c r="F7017" s="99">
        <v>3891.3400879999999</v>
      </c>
      <c r="G7017" s="99">
        <v>0</v>
      </c>
    </row>
    <row r="7018" spans="1:7" x14ac:dyDescent="0.2">
      <c r="A7018" s="100">
        <v>42306</v>
      </c>
      <c r="B7018" s="99">
        <v>3888.070068</v>
      </c>
      <c r="C7018" s="99">
        <v>3895.7700199999999</v>
      </c>
      <c r="D7018" s="99">
        <v>3877.419922</v>
      </c>
      <c r="E7018" s="99">
        <v>3890.040039</v>
      </c>
      <c r="F7018" s="99">
        <v>3890.040039</v>
      </c>
      <c r="G7018" s="99">
        <v>0</v>
      </c>
    </row>
    <row r="7019" spans="1:7" x14ac:dyDescent="0.2">
      <c r="A7019" s="100">
        <v>42307</v>
      </c>
      <c r="B7019" s="99">
        <v>3891.139893</v>
      </c>
      <c r="C7019" s="99">
        <v>3899.1298830000001</v>
      </c>
      <c r="D7019" s="99">
        <v>3871.290039</v>
      </c>
      <c r="E7019" s="99">
        <v>3871.330078</v>
      </c>
      <c r="F7019" s="99">
        <v>3871.330078</v>
      </c>
      <c r="G7019" s="99">
        <v>0</v>
      </c>
    </row>
    <row r="7020" spans="1:7" x14ac:dyDescent="0.2">
      <c r="A7020" s="100">
        <v>42310</v>
      </c>
      <c r="B7020" s="99">
        <v>3873.9399410000001</v>
      </c>
      <c r="C7020" s="99">
        <v>3921.290039</v>
      </c>
      <c r="D7020" s="99">
        <v>3873.9399410000001</v>
      </c>
      <c r="E7020" s="99">
        <v>3917.3000489999999</v>
      </c>
      <c r="F7020" s="99">
        <v>3917.3000489999999</v>
      </c>
      <c r="G7020" s="99">
        <v>0</v>
      </c>
    </row>
    <row r="7021" spans="1:7" x14ac:dyDescent="0.2">
      <c r="A7021" s="100">
        <v>42311</v>
      </c>
      <c r="B7021" s="99">
        <v>3914.7299800000001</v>
      </c>
      <c r="C7021" s="99">
        <v>3940.51001</v>
      </c>
      <c r="D7021" s="99">
        <v>3905.209961</v>
      </c>
      <c r="E7021" s="99">
        <v>3928.0500489999999</v>
      </c>
      <c r="F7021" s="99">
        <v>3928.0500489999999</v>
      </c>
      <c r="G7021" s="99">
        <v>0</v>
      </c>
    </row>
    <row r="7022" spans="1:7" x14ac:dyDescent="0.2">
      <c r="A7022" s="100">
        <v>42312</v>
      </c>
      <c r="B7022" s="99">
        <v>3930.9499510000001</v>
      </c>
      <c r="C7022" s="99">
        <v>3938.3798830000001</v>
      </c>
      <c r="D7022" s="99">
        <v>3905.610107</v>
      </c>
      <c r="E7022" s="99">
        <v>3915.5200199999999</v>
      </c>
      <c r="F7022" s="99">
        <v>3915.5200199999999</v>
      </c>
      <c r="G7022" s="99">
        <v>0</v>
      </c>
    </row>
    <row r="7023" spans="1:7" x14ac:dyDescent="0.2">
      <c r="A7023" s="100">
        <v>42313</v>
      </c>
      <c r="B7023" s="99">
        <v>3915.1499020000001</v>
      </c>
      <c r="C7023" s="99">
        <v>3928.3798830000001</v>
      </c>
      <c r="D7023" s="99">
        <v>3894.1999510000001</v>
      </c>
      <c r="E7023" s="99">
        <v>3911.889893</v>
      </c>
      <c r="F7023" s="99">
        <v>3911.889893</v>
      </c>
      <c r="G7023" s="99">
        <v>0</v>
      </c>
    </row>
    <row r="7024" spans="1:7" x14ac:dyDescent="0.2">
      <c r="A7024" s="100">
        <v>42314</v>
      </c>
      <c r="B7024" s="99">
        <v>3909.860107</v>
      </c>
      <c r="C7024" s="99">
        <v>3915.9099120000001</v>
      </c>
      <c r="D7024" s="99">
        <v>3882.2700199999999</v>
      </c>
      <c r="E7024" s="99">
        <v>3910.9799800000001</v>
      </c>
      <c r="F7024" s="99">
        <v>3910.9799800000001</v>
      </c>
      <c r="G7024" s="99">
        <v>0</v>
      </c>
    </row>
    <row r="7025" spans="1:7" x14ac:dyDescent="0.2">
      <c r="A7025" s="100">
        <v>42317</v>
      </c>
      <c r="B7025" s="99">
        <v>3906.8701169999999</v>
      </c>
      <c r="C7025" s="99">
        <v>3906.8701169999999</v>
      </c>
      <c r="D7025" s="99">
        <v>3854.179932</v>
      </c>
      <c r="E7025" s="99">
        <v>3873.3701169999999</v>
      </c>
      <c r="F7025" s="99">
        <v>3873.3701169999999</v>
      </c>
      <c r="G7025" s="99">
        <v>0</v>
      </c>
    </row>
    <row r="7026" spans="1:7" x14ac:dyDescent="0.2">
      <c r="A7026" s="100">
        <v>42318</v>
      </c>
      <c r="B7026" s="99">
        <v>3871.790039</v>
      </c>
      <c r="C7026" s="99">
        <v>3883.830078</v>
      </c>
      <c r="D7026" s="99">
        <v>3858.219971</v>
      </c>
      <c r="E7026" s="99">
        <v>3880.2299800000001</v>
      </c>
      <c r="F7026" s="99">
        <v>3880.2299800000001</v>
      </c>
      <c r="G7026" s="99">
        <v>0</v>
      </c>
    </row>
    <row r="7027" spans="1:7" x14ac:dyDescent="0.2">
      <c r="A7027" s="100">
        <v>42319</v>
      </c>
      <c r="B7027" s="99">
        <v>3883.3798830000001</v>
      </c>
      <c r="C7027" s="99">
        <v>3889.9399410000001</v>
      </c>
      <c r="D7027" s="99">
        <v>3867.5200199999999</v>
      </c>
      <c r="E7027" s="99">
        <v>3867.709961</v>
      </c>
      <c r="F7027" s="99">
        <v>3867.709961</v>
      </c>
      <c r="G7027" s="99">
        <v>0</v>
      </c>
    </row>
    <row r="7028" spans="1:7" x14ac:dyDescent="0.2">
      <c r="A7028" s="100">
        <v>42320</v>
      </c>
      <c r="B7028" s="99">
        <v>3863.360107</v>
      </c>
      <c r="C7028" s="99">
        <v>3863.360107</v>
      </c>
      <c r="D7028" s="99">
        <v>3813.8000489999999</v>
      </c>
      <c r="E7028" s="99">
        <v>3814.290039</v>
      </c>
      <c r="F7028" s="99">
        <v>3814.290039</v>
      </c>
      <c r="G7028" s="99">
        <v>0</v>
      </c>
    </row>
    <row r="7029" spans="1:7" x14ac:dyDescent="0.2">
      <c r="A7029" s="100">
        <v>42321</v>
      </c>
      <c r="B7029" s="99">
        <v>3811.8500979999999</v>
      </c>
      <c r="C7029" s="99">
        <v>3811.8500979999999</v>
      </c>
      <c r="D7029" s="99">
        <v>3769.8500979999999</v>
      </c>
      <c r="E7029" s="99">
        <v>3771.5900879999999</v>
      </c>
      <c r="F7029" s="99">
        <v>3771.5900879999999</v>
      </c>
      <c r="G7029" s="99">
        <v>0</v>
      </c>
    </row>
    <row r="7030" spans="1:7" x14ac:dyDescent="0.2">
      <c r="A7030" s="100">
        <v>42324</v>
      </c>
      <c r="B7030" s="99">
        <v>3770.469971</v>
      </c>
      <c r="C7030" s="99">
        <v>3828.5200199999999</v>
      </c>
      <c r="D7030" s="99">
        <v>3765.580078</v>
      </c>
      <c r="E7030" s="99">
        <v>3828.459961</v>
      </c>
      <c r="F7030" s="99">
        <v>3828.459961</v>
      </c>
      <c r="G7030" s="99">
        <v>0</v>
      </c>
    </row>
    <row r="7031" spans="1:7" x14ac:dyDescent="0.2">
      <c r="A7031" s="100">
        <v>42325</v>
      </c>
      <c r="B7031" s="99">
        <v>3830.169922</v>
      </c>
      <c r="C7031" s="99">
        <v>3854.4499510000001</v>
      </c>
      <c r="D7031" s="99">
        <v>3815.719971</v>
      </c>
      <c r="E7031" s="99">
        <v>3824.139893</v>
      </c>
      <c r="F7031" s="99">
        <v>3824.139893</v>
      </c>
      <c r="G7031" s="99">
        <v>0</v>
      </c>
    </row>
    <row r="7032" spans="1:7" x14ac:dyDescent="0.2">
      <c r="A7032" s="100">
        <v>42326</v>
      </c>
      <c r="B7032" s="99">
        <v>3827.3500979999999</v>
      </c>
      <c r="C7032" s="99">
        <v>3889.4499510000001</v>
      </c>
      <c r="D7032" s="99">
        <v>3827.3500979999999</v>
      </c>
      <c r="E7032" s="99">
        <v>3886.26001</v>
      </c>
      <c r="F7032" s="99">
        <v>3886.26001</v>
      </c>
      <c r="G7032" s="99">
        <v>0</v>
      </c>
    </row>
    <row r="7033" spans="1:7" x14ac:dyDescent="0.2">
      <c r="A7033" s="100">
        <v>42327</v>
      </c>
      <c r="B7033" s="99">
        <v>3886.6499020000001</v>
      </c>
      <c r="C7033" s="99">
        <v>3892.3100589999999</v>
      </c>
      <c r="D7033" s="99">
        <v>3877.4399410000001</v>
      </c>
      <c r="E7033" s="99">
        <v>3882.0600589999999</v>
      </c>
      <c r="F7033" s="99">
        <v>3882.0600589999999</v>
      </c>
      <c r="G7033" s="99">
        <v>0</v>
      </c>
    </row>
    <row r="7034" spans="1:7" x14ac:dyDescent="0.2">
      <c r="A7034" s="100">
        <v>42328</v>
      </c>
      <c r="B7034" s="99">
        <v>3885.6201169999999</v>
      </c>
      <c r="C7034" s="99">
        <v>3912.0500489999999</v>
      </c>
      <c r="D7034" s="99">
        <v>3885.6201169999999</v>
      </c>
      <c r="E7034" s="99">
        <v>3897.4499510000001</v>
      </c>
      <c r="F7034" s="99">
        <v>3897.4499510000001</v>
      </c>
      <c r="G7034" s="99">
        <v>0</v>
      </c>
    </row>
    <row r="7035" spans="1:7" x14ac:dyDescent="0.2">
      <c r="A7035" s="100">
        <v>42331</v>
      </c>
      <c r="B7035" s="99">
        <v>3898.0600589999999</v>
      </c>
      <c r="C7035" s="99">
        <v>3909.610107</v>
      </c>
      <c r="D7035" s="99">
        <v>3883.1000979999999</v>
      </c>
      <c r="E7035" s="99">
        <v>3892.8000489999999</v>
      </c>
      <c r="F7035" s="99">
        <v>3892.8000489999999</v>
      </c>
      <c r="G7035" s="99">
        <v>0</v>
      </c>
    </row>
    <row r="7036" spans="1:7" x14ac:dyDescent="0.2">
      <c r="A7036" s="100">
        <v>42332</v>
      </c>
      <c r="B7036" s="99">
        <v>3888.860107</v>
      </c>
      <c r="C7036" s="99">
        <v>3906.7299800000001</v>
      </c>
      <c r="D7036" s="99">
        <v>3862.5500489999999</v>
      </c>
      <c r="E7036" s="99">
        <v>3897.669922</v>
      </c>
      <c r="F7036" s="99">
        <v>3897.669922</v>
      </c>
      <c r="G7036" s="99">
        <v>0</v>
      </c>
    </row>
    <row r="7037" spans="1:7" x14ac:dyDescent="0.2">
      <c r="A7037" s="100">
        <v>42333</v>
      </c>
      <c r="B7037" s="99">
        <v>3898.3701169999999</v>
      </c>
      <c r="C7037" s="99">
        <v>3905.2700199999999</v>
      </c>
      <c r="D7037" s="99">
        <v>3892.7700199999999</v>
      </c>
      <c r="E7037" s="99">
        <v>3897.570068</v>
      </c>
      <c r="F7037" s="99">
        <v>3897.570068</v>
      </c>
      <c r="G7037" s="99">
        <v>0</v>
      </c>
    </row>
    <row r="7038" spans="1:7" x14ac:dyDescent="0.2">
      <c r="A7038" s="100">
        <v>42335</v>
      </c>
      <c r="B7038" s="99">
        <v>3898.3400879999999</v>
      </c>
      <c r="C7038" s="99">
        <v>3906.6599120000001</v>
      </c>
      <c r="D7038" s="99">
        <v>3889.5900879999999</v>
      </c>
      <c r="E7038" s="99">
        <v>3900.73999</v>
      </c>
      <c r="F7038" s="99">
        <v>3900.73999</v>
      </c>
      <c r="G7038" s="99">
        <v>0</v>
      </c>
    </row>
    <row r="7039" spans="1:7" x14ac:dyDescent="0.2">
      <c r="A7039" s="100">
        <v>42338</v>
      </c>
      <c r="B7039" s="99">
        <v>3902.5200199999999</v>
      </c>
      <c r="C7039" s="99">
        <v>3907.820068</v>
      </c>
      <c r="D7039" s="99">
        <v>3882.8400879999999</v>
      </c>
      <c r="E7039" s="99">
        <v>3882.8400879999999</v>
      </c>
      <c r="F7039" s="99">
        <v>3882.8400879999999</v>
      </c>
      <c r="G7039" s="99">
        <v>0</v>
      </c>
    </row>
    <row r="7040" spans="1:7" x14ac:dyDescent="0.2">
      <c r="A7040" s="100">
        <v>42339</v>
      </c>
      <c r="B7040" s="99">
        <v>3887.860107</v>
      </c>
      <c r="C7040" s="99">
        <v>3925.9099120000001</v>
      </c>
      <c r="D7040" s="99">
        <v>3887.860107</v>
      </c>
      <c r="E7040" s="99">
        <v>3924.6298830000001</v>
      </c>
      <c r="F7040" s="99">
        <v>3924.6298830000001</v>
      </c>
      <c r="G7040" s="99">
        <v>0</v>
      </c>
    </row>
    <row r="7041" spans="1:7" x14ac:dyDescent="0.2">
      <c r="A7041" s="100">
        <v>42340</v>
      </c>
      <c r="B7041" s="99">
        <v>3923.830078</v>
      </c>
      <c r="C7041" s="99">
        <v>3928.48999</v>
      </c>
      <c r="D7041" s="99">
        <v>3878.209961</v>
      </c>
      <c r="E7041" s="99">
        <v>3882.3798830000001</v>
      </c>
      <c r="F7041" s="99">
        <v>3882.3798830000001</v>
      </c>
      <c r="G7041" s="99">
        <v>0</v>
      </c>
    </row>
    <row r="7042" spans="1:7" x14ac:dyDescent="0.2">
      <c r="A7042" s="100">
        <v>42341</v>
      </c>
      <c r="B7042" s="99">
        <v>3884.790039</v>
      </c>
      <c r="C7042" s="99">
        <v>3892.6298830000001</v>
      </c>
      <c r="D7042" s="99">
        <v>3813.25</v>
      </c>
      <c r="E7042" s="99">
        <v>3826.73999</v>
      </c>
      <c r="F7042" s="99">
        <v>3826.73999</v>
      </c>
      <c r="G7042" s="99">
        <v>0</v>
      </c>
    </row>
    <row r="7043" spans="1:7" x14ac:dyDescent="0.2">
      <c r="A7043" s="100">
        <v>42342</v>
      </c>
      <c r="B7043" s="99">
        <v>3829.8000489999999</v>
      </c>
      <c r="C7043" s="99">
        <v>3909.3100589999999</v>
      </c>
      <c r="D7043" s="99">
        <v>3829.8000489999999</v>
      </c>
      <c r="E7043" s="99">
        <v>3905.3100589999999</v>
      </c>
      <c r="F7043" s="99">
        <v>3905.3100589999999</v>
      </c>
      <c r="G7043" s="99">
        <v>0</v>
      </c>
    </row>
    <row r="7044" spans="1:7" x14ac:dyDescent="0.2">
      <c r="A7044" s="100">
        <v>42345</v>
      </c>
      <c r="B7044" s="99">
        <v>3903.2299800000001</v>
      </c>
      <c r="C7044" s="99">
        <v>3903.2299800000001</v>
      </c>
      <c r="D7044" s="99">
        <v>3859.0900879999999</v>
      </c>
      <c r="E7044" s="99">
        <v>3878.3100589999999</v>
      </c>
      <c r="F7044" s="99">
        <v>3878.3100589999999</v>
      </c>
      <c r="G7044" s="99">
        <v>0</v>
      </c>
    </row>
    <row r="7045" spans="1:7" x14ac:dyDescent="0.2">
      <c r="A7045" s="100">
        <v>42346</v>
      </c>
      <c r="B7045" s="99">
        <v>3871.7700199999999</v>
      </c>
      <c r="C7045" s="99">
        <v>3872.5200199999999</v>
      </c>
      <c r="D7045" s="99">
        <v>3832.459961</v>
      </c>
      <c r="E7045" s="99">
        <v>3853.4799800000001</v>
      </c>
      <c r="F7045" s="99">
        <v>3853.4799800000001</v>
      </c>
      <c r="G7045" s="99">
        <v>0</v>
      </c>
    </row>
    <row r="7046" spans="1:7" x14ac:dyDescent="0.2">
      <c r="A7046" s="100">
        <v>42347</v>
      </c>
      <c r="B7046" s="99">
        <v>3849.1999510000001</v>
      </c>
      <c r="C7046" s="99">
        <v>3884.6999510000001</v>
      </c>
      <c r="D7046" s="99">
        <v>3803.2299800000001</v>
      </c>
      <c r="E7046" s="99">
        <v>3823.8999020000001</v>
      </c>
      <c r="F7046" s="99">
        <v>3823.8999020000001</v>
      </c>
      <c r="G7046" s="99">
        <v>0</v>
      </c>
    </row>
    <row r="7047" spans="1:7" x14ac:dyDescent="0.2">
      <c r="A7047" s="100">
        <v>42348</v>
      </c>
      <c r="B7047" s="99">
        <v>3824.8999020000001</v>
      </c>
      <c r="C7047" s="99">
        <v>3861.7299800000001</v>
      </c>
      <c r="D7047" s="99">
        <v>3820.7700199999999</v>
      </c>
      <c r="E7047" s="99">
        <v>3832.929932</v>
      </c>
      <c r="F7047" s="99">
        <v>3832.929932</v>
      </c>
      <c r="G7047" s="99">
        <v>0</v>
      </c>
    </row>
    <row r="7048" spans="1:7" x14ac:dyDescent="0.2">
      <c r="A7048" s="100">
        <v>42349</v>
      </c>
      <c r="B7048" s="99">
        <v>3824.2700199999999</v>
      </c>
      <c r="C7048" s="99">
        <v>3824.2700199999999</v>
      </c>
      <c r="D7048" s="99">
        <v>3752.51001</v>
      </c>
      <c r="E7048" s="99">
        <v>3759.0900879999999</v>
      </c>
      <c r="F7048" s="99">
        <v>3759.0900879999999</v>
      </c>
      <c r="G7048" s="99">
        <v>0</v>
      </c>
    </row>
    <row r="7049" spans="1:7" x14ac:dyDescent="0.2">
      <c r="A7049" s="100">
        <v>42352</v>
      </c>
      <c r="B7049" s="99">
        <v>3761.209961</v>
      </c>
      <c r="C7049" s="99">
        <v>3779.01001</v>
      </c>
      <c r="D7049" s="99">
        <v>3723.719971</v>
      </c>
      <c r="E7049" s="99">
        <v>3777.219971</v>
      </c>
      <c r="F7049" s="99">
        <v>3777.219971</v>
      </c>
      <c r="G7049" s="99">
        <v>0</v>
      </c>
    </row>
    <row r="7050" spans="1:7" x14ac:dyDescent="0.2">
      <c r="A7050" s="100">
        <v>42353</v>
      </c>
      <c r="B7050" s="99">
        <v>3784</v>
      </c>
      <c r="C7050" s="99">
        <v>3836.830078</v>
      </c>
      <c r="D7050" s="99">
        <v>3784</v>
      </c>
      <c r="E7050" s="99">
        <v>3817.360107</v>
      </c>
      <c r="F7050" s="99">
        <v>3817.360107</v>
      </c>
      <c r="G7050" s="99">
        <v>0</v>
      </c>
    </row>
    <row r="7051" spans="1:7" x14ac:dyDescent="0.2">
      <c r="A7051" s="100">
        <v>42354</v>
      </c>
      <c r="B7051" s="99">
        <v>3823.48999</v>
      </c>
      <c r="C7051" s="99">
        <v>3879.76001</v>
      </c>
      <c r="D7051" s="99">
        <v>3816.5200199999999</v>
      </c>
      <c r="E7051" s="99">
        <v>3873.1201169999999</v>
      </c>
      <c r="F7051" s="99">
        <v>3873.1201169999999</v>
      </c>
      <c r="G7051" s="99">
        <v>0</v>
      </c>
    </row>
    <row r="7052" spans="1:7" x14ac:dyDescent="0.2">
      <c r="A7052" s="100">
        <v>42355</v>
      </c>
      <c r="B7052" s="99">
        <v>3875.01001</v>
      </c>
      <c r="C7052" s="99">
        <v>3879.8100589999999</v>
      </c>
      <c r="D7052" s="99">
        <v>3815.070068</v>
      </c>
      <c r="E7052" s="99">
        <v>3815.459961</v>
      </c>
      <c r="F7052" s="99">
        <v>3815.459961</v>
      </c>
      <c r="G7052" s="99">
        <v>0</v>
      </c>
    </row>
    <row r="7053" spans="1:7" x14ac:dyDescent="0.2">
      <c r="A7053" s="100">
        <v>42356</v>
      </c>
      <c r="B7053" s="99">
        <v>3813.4499510000001</v>
      </c>
      <c r="C7053" s="99">
        <v>3813.4499510000001</v>
      </c>
      <c r="D7053" s="99">
        <v>3747.3000489999999</v>
      </c>
      <c r="E7053" s="99">
        <v>3747.5600589999999</v>
      </c>
      <c r="F7053" s="99">
        <v>3747.5600589999999</v>
      </c>
      <c r="G7053" s="99">
        <v>0</v>
      </c>
    </row>
    <row r="7054" spans="1:7" x14ac:dyDescent="0.2">
      <c r="A7054" s="100">
        <v>42359</v>
      </c>
      <c r="B7054" s="99">
        <v>3756.820068</v>
      </c>
      <c r="C7054" s="99">
        <v>3780.2700199999999</v>
      </c>
      <c r="D7054" s="99">
        <v>3748.709961</v>
      </c>
      <c r="E7054" s="99">
        <v>3777.1499020000001</v>
      </c>
      <c r="F7054" s="99">
        <v>3777.1499020000001</v>
      </c>
      <c r="G7054" s="99">
        <v>0</v>
      </c>
    </row>
    <row r="7055" spans="1:7" x14ac:dyDescent="0.2">
      <c r="A7055" s="100">
        <v>42360</v>
      </c>
      <c r="B7055" s="99">
        <v>3781.290039</v>
      </c>
      <c r="C7055" s="99">
        <v>3817.860107</v>
      </c>
      <c r="D7055" s="99">
        <v>3776.330078</v>
      </c>
      <c r="E7055" s="99">
        <v>3810.8500979999999</v>
      </c>
      <c r="F7055" s="99">
        <v>3810.8500979999999</v>
      </c>
      <c r="G7055" s="99">
        <v>0</v>
      </c>
    </row>
    <row r="7056" spans="1:7" x14ac:dyDescent="0.2">
      <c r="A7056" s="100">
        <v>42361</v>
      </c>
      <c r="B7056" s="99">
        <v>3817.179932</v>
      </c>
      <c r="C7056" s="99">
        <v>3859.290039</v>
      </c>
      <c r="D7056" s="99">
        <v>3817.179932</v>
      </c>
      <c r="E7056" s="99">
        <v>3858.469971</v>
      </c>
      <c r="F7056" s="99">
        <v>3858.469971</v>
      </c>
      <c r="G7056" s="99">
        <v>0</v>
      </c>
    </row>
    <row r="7057" spans="1:7" x14ac:dyDescent="0.2">
      <c r="A7057" s="100">
        <v>42362</v>
      </c>
      <c r="B7057" s="99">
        <v>3857.0500489999999</v>
      </c>
      <c r="C7057" s="99">
        <v>3864.219971</v>
      </c>
      <c r="D7057" s="99">
        <v>3848.0900879999999</v>
      </c>
      <c r="E7057" s="99">
        <v>3852.3100589999999</v>
      </c>
      <c r="F7057" s="99">
        <v>3852.3100589999999</v>
      </c>
      <c r="G7057" s="99">
        <v>0</v>
      </c>
    </row>
    <row r="7058" spans="1:7" x14ac:dyDescent="0.2">
      <c r="A7058" s="100">
        <v>42366</v>
      </c>
      <c r="B7058" s="99">
        <v>3846.3100589999999</v>
      </c>
      <c r="C7058" s="99">
        <v>3846.3100589999999</v>
      </c>
      <c r="D7058" s="99">
        <v>3820.9399410000001</v>
      </c>
      <c r="E7058" s="99">
        <v>3843.9399410000001</v>
      </c>
      <c r="F7058" s="99">
        <v>3843.9399410000001</v>
      </c>
      <c r="G7058" s="99">
        <v>0</v>
      </c>
    </row>
    <row r="7059" spans="1:7" x14ac:dyDescent="0.2">
      <c r="A7059" s="100">
        <v>42367</v>
      </c>
      <c r="B7059" s="99">
        <v>3852.23999</v>
      </c>
      <c r="C7059" s="99">
        <v>3891.51001</v>
      </c>
      <c r="D7059" s="99">
        <v>3852.23999</v>
      </c>
      <c r="E7059" s="99">
        <v>3885.5500489999999</v>
      </c>
      <c r="F7059" s="99">
        <v>3885.5500489999999</v>
      </c>
      <c r="G7059" s="99">
        <v>0</v>
      </c>
    </row>
    <row r="7060" spans="1:7" x14ac:dyDescent="0.2">
      <c r="A7060" s="100">
        <v>42368</v>
      </c>
      <c r="B7060" s="99">
        <v>3884.040039</v>
      </c>
      <c r="C7060" s="99">
        <v>3884.040039</v>
      </c>
      <c r="D7060" s="99">
        <v>3855.530029</v>
      </c>
      <c r="E7060" s="99">
        <v>3857.8999020000001</v>
      </c>
      <c r="F7060" s="99">
        <v>3857.8999020000001</v>
      </c>
      <c r="G7060" s="99">
        <v>0</v>
      </c>
    </row>
    <row r="7061" spans="1:7" x14ac:dyDescent="0.2">
      <c r="A7061" s="100">
        <v>42369</v>
      </c>
      <c r="B7061" s="99">
        <v>3852.73999</v>
      </c>
      <c r="C7061" s="99">
        <v>3856.3701169999999</v>
      </c>
      <c r="D7061" s="99">
        <v>3821.0900879999999</v>
      </c>
      <c r="E7061" s="99">
        <v>3821.6000979999999</v>
      </c>
      <c r="F7061" s="99">
        <v>3821.6000979999999</v>
      </c>
      <c r="G7061" s="99">
        <v>0</v>
      </c>
    </row>
    <row r="7062" spans="1:7" x14ac:dyDescent="0.2">
      <c r="A7062" s="100">
        <v>42373</v>
      </c>
      <c r="B7062" s="99">
        <v>3811.73999</v>
      </c>
      <c r="C7062" s="99">
        <v>3811.73999</v>
      </c>
      <c r="D7062" s="99">
        <v>3721.040039</v>
      </c>
      <c r="E7062" s="99">
        <v>3763.98999</v>
      </c>
      <c r="F7062" s="99">
        <v>3763.98999</v>
      </c>
      <c r="G7062" s="99">
        <v>0</v>
      </c>
    </row>
    <row r="7063" spans="1:7" x14ac:dyDescent="0.2">
      <c r="A7063" s="100">
        <v>42374</v>
      </c>
      <c r="B7063" s="99">
        <v>3766.080078</v>
      </c>
      <c r="C7063" s="99">
        <v>3781.2700199999999</v>
      </c>
      <c r="D7063" s="99">
        <v>3748.1499020000001</v>
      </c>
      <c r="E7063" s="99">
        <v>3771.570068</v>
      </c>
      <c r="F7063" s="99">
        <v>3771.570068</v>
      </c>
      <c r="G7063" s="99">
        <v>0</v>
      </c>
    </row>
    <row r="7064" spans="1:7" x14ac:dyDescent="0.2">
      <c r="A7064" s="100">
        <v>42375</v>
      </c>
      <c r="B7064" s="99">
        <v>3763.5500489999999</v>
      </c>
      <c r="C7064" s="99">
        <v>3763.5500489999999</v>
      </c>
      <c r="D7064" s="99">
        <v>3702.469971</v>
      </c>
      <c r="E7064" s="99">
        <v>3723.4399410000001</v>
      </c>
      <c r="F7064" s="99">
        <v>3723.4399410000001</v>
      </c>
      <c r="G7064" s="99">
        <v>0</v>
      </c>
    </row>
    <row r="7065" spans="1:7" x14ac:dyDescent="0.2">
      <c r="A7065" s="100">
        <v>42376</v>
      </c>
      <c r="B7065" s="99">
        <v>3714.290039</v>
      </c>
      <c r="C7065" s="99">
        <v>3714.290039</v>
      </c>
      <c r="D7065" s="99">
        <v>3627.320068</v>
      </c>
      <c r="E7065" s="99">
        <v>3635.290039</v>
      </c>
      <c r="F7065" s="99">
        <v>3635.290039</v>
      </c>
      <c r="G7065" s="99">
        <v>0</v>
      </c>
    </row>
    <row r="7066" spans="1:7" x14ac:dyDescent="0.2">
      <c r="A7066" s="100">
        <v>42377</v>
      </c>
      <c r="B7066" s="99">
        <v>3640.6899410000001</v>
      </c>
      <c r="C7066" s="99">
        <v>3667.679932</v>
      </c>
      <c r="D7066" s="99">
        <v>3589.459961</v>
      </c>
      <c r="E7066" s="99">
        <v>3595.9099120000001</v>
      </c>
      <c r="F7066" s="99">
        <v>3595.9099120000001</v>
      </c>
      <c r="G7066" s="99">
        <v>0</v>
      </c>
    </row>
    <row r="7067" spans="1:7" x14ac:dyDescent="0.2">
      <c r="A7067" s="100">
        <v>42380</v>
      </c>
      <c r="B7067" s="99">
        <v>3603.5500489999999</v>
      </c>
      <c r="C7067" s="99">
        <v>3621.3400879999999</v>
      </c>
      <c r="D7067" s="99">
        <v>3556.8701169999999</v>
      </c>
      <c r="E7067" s="99">
        <v>3598.969971</v>
      </c>
      <c r="F7067" s="99">
        <v>3598.969971</v>
      </c>
      <c r="G7067" s="99">
        <v>0</v>
      </c>
    </row>
    <row r="7068" spans="1:7" x14ac:dyDescent="0.2">
      <c r="A7068" s="100">
        <v>42381</v>
      </c>
      <c r="B7068" s="99">
        <v>3606.7700199999999</v>
      </c>
      <c r="C7068" s="99">
        <v>3643.3400879999999</v>
      </c>
      <c r="D7068" s="99">
        <v>3581.5500489999999</v>
      </c>
      <c r="E7068" s="99">
        <v>3627.0600589999999</v>
      </c>
      <c r="F7068" s="99">
        <v>3627.0600589999999</v>
      </c>
      <c r="G7068" s="99">
        <v>0</v>
      </c>
    </row>
    <row r="7069" spans="1:7" x14ac:dyDescent="0.2">
      <c r="A7069" s="100">
        <v>42382</v>
      </c>
      <c r="B7069" s="99">
        <v>3630.580078</v>
      </c>
      <c r="C7069" s="99">
        <v>3649.2700199999999</v>
      </c>
      <c r="D7069" s="99">
        <v>3529.9799800000001</v>
      </c>
      <c r="E7069" s="99">
        <v>3536.919922</v>
      </c>
      <c r="F7069" s="99">
        <v>3536.919922</v>
      </c>
      <c r="G7069" s="99">
        <v>0</v>
      </c>
    </row>
    <row r="7070" spans="1:7" x14ac:dyDescent="0.2">
      <c r="A7070" s="100">
        <v>42383</v>
      </c>
      <c r="B7070" s="99">
        <v>3539.6000979999999</v>
      </c>
      <c r="C7070" s="99">
        <v>3619.669922</v>
      </c>
      <c r="D7070" s="99">
        <v>3516.139893</v>
      </c>
      <c r="E7070" s="99">
        <v>3596.030029</v>
      </c>
      <c r="F7070" s="99">
        <v>3596.030029</v>
      </c>
      <c r="G7070" s="99">
        <v>0</v>
      </c>
    </row>
    <row r="7071" spans="1:7" x14ac:dyDescent="0.2">
      <c r="A7071" s="100">
        <v>42384</v>
      </c>
      <c r="B7071" s="99">
        <v>3586.530029</v>
      </c>
      <c r="C7071" s="99">
        <v>3586.530029</v>
      </c>
      <c r="D7071" s="99">
        <v>3476.530029</v>
      </c>
      <c r="E7071" s="99">
        <v>3518.51001</v>
      </c>
      <c r="F7071" s="99">
        <v>3518.51001</v>
      </c>
      <c r="G7071" s="99">
        <v>0</v>
      </c>
    </row>
    <row r="7072" spans="1:7" x14ac:dyDescent="0.2">
      <c r="A7072" s="100">
        <v>42388</v>
      </c>
      <c r="B7072" s="99">
        <v>3534.110107</v>
      </c>
      <c r="C7072" s="99">
        <v>3558.01001</v>
      </c>
      <c r="D7072" s="99">
        <v>3489.1298830000001</v>
      </c>
      <c r="E7072" s="99">
        <v>3520.3999020000001</v>
      </c>
      <c r="F7072" s="99">
        <v>3520.3999020000001</v>
      </c>
      <c r="G7072" s="99">
        <v>0</v>
      </c>
    </row>
    <row r="7073" spans="1:7" x14ac:dyDescent="0.2">
      <c r="A7073" s="100">
        <v>42389</v>
      </c>
      <c r="B7073" s="99">
        <v>3511.280029</v>
      </c>
      <c r="C7073" s="99">
        <v>3511.280029</v>
      </c>
      <c r="D7073" s="99">
        <v>3391.7700199999999</v>
      </c>
      <c r="E7073" s="99">
        <v>3479.75</v>
      </c>
      <c r="F7073" s="99">
        <v>3479.75</v>
      </c>
      <c r="G7073" s="99">
        <v>0</v>
      </c>
    </row>
    <row r="7074" spans="1:7" x14ac:dyDescent="0.2">
      <c r="A7074" s="100">
        <v>42390</v>
      </c>
      <c r="B7074" s="99">
        <v>3483.8500979999999</v>
      </c>
      <c r="C7074" s="99">
        <v>3536.780029</v>
      </c>
      <c r="D7074" s="99">
        <v>3460.51001</v>
      </c>
      <c r="E7074" s="99">
        <v>3497.9399410000001</v>
      </c>
      <c r="F7074" s="99">
        <v>3497.9399410000001</v>
      </c>
      <c r="G7074" s="99">
        <v>0</v>
      </c>
    </row>
    <row r="7075" spans="1:7" x14ac:dyDescent="0.2">
      <c r="A7075" s="100">
        <v>42391</v>
      </c>
      <c r="B7075" s="99">
        <v>3513.679932</v>
      </c>
      <c r="C7075" s="99">
        <v>3572.4099120000001</v>
      </c>
      <c r="D7075" s="99">
        <v>3513.679932</v>
      </c>
      <c r="E7075" s="99">
        <v>3568.8999020000001</v>
      </c>
      <c r="F7075" s="99">
        <v>3568.8999020000001</v>
      </c>
      <c r="G7075" s="99">
        <v>0</v>
      </c>
    </row>
    <row r="7076" spans="1:7" x14ac:dyDescent="0.2">
      <c r="A7076" s="100">
        <v>42394</v>
      </c>
      <c r="B7076" s="99">
        <v>3567.76001</v>
      </c>
      <c r="C7076" s="99">
        <v>3567.76001</v>
      </c>
      <c r="D7076" s="99">
        <v>3511.040039</v>
      </c>
      <c r="E7076" s="99">
        <v>3513.110107</v>
      </c>
      <c r="F7076" s="99">
        <v>3513.110107</v>
      </c>
      <c r="G7076" s="99">
        <v>0</v>
      </c>
    </row>
    <row r="7077" spans="1:7" x14ac:dyDescent="0.2">
      <c r="A7077" s="100">
        <v>42395</v>
      </c>
      <c r="B7077" s="99">
        <v>3516.320068</v>
      </c>
      <c r="C7077" s="99">
        <v>3568.530029</v>
      </c>
      <c r="D7077" s="99">
        <v>3516.320068</v>
      </c>
      <c r="E7077" s="99">
        <v>3562.8100589999999</v>
      </c>
      <c r="F7077" s="99">
        <v>3562.8100589999999</v>
      </c>
      <c r="G7077" s="99">
        <v>0</v>
      </c>
    </row>
    <row r="7078" spans="1:7" x14ac:dyDescent="0.2">
      <c r="A7078" s="100">
        <v>42396</v>
      </c>
      <c r="B7078" s="99">
        <v>3560.969971</v>
      </c>
      <c r="C7078" s="99">
        <v>3588.01001</v>
      </c>
      <c r="D7078" s="99">
        <v>3505.179932</v>
      </c>
      <c r="E7078" s="99">
        <v>3524.330078</v>
      </c>
      <c r="F7078" s="99">
        <v>3524.330078</v>
      </c>
      <c r="G7078" s="99">
        <v>0</v>
      </c>
    </row>
    <row r="7079" spans="1:7" x14ac:dyDescent="0.2">
      <c r="A7079" s="100">
        <v>42397</v>
      </c>
      <c r="B7079" s="99">
        <v>3528.8999020000001</v>
      </c>
      <c r="C7079" s="99">
        <v>3561.959961</v>
      </c>
      <c r="D7079" s="99">
        <v>3507.25</v>
      </c>
      <c r="E7079" s="99">
        <v>3544.1298830000001</v>
      </c>
      <c r="F7079" s="99">
        <v>3544.1298830000001</v>
      </c>
      <c r="G7079" s="99">
        <v>0</v>
      </c>
    </row>
    <row r="7080" spans="1:7" x14ac:dyDescent="0.2">
      <c r="A7080" s="100">
        <v>42398</v>
      </c>
      <c r="B7080" s="99">
        <v>3545.3999020000001</v>
      </c>
      <c r="C7080" s="99">
        <v>3631.959961</v>
      </c>
      <c r="D7080" s="99">
        <v>3545.3999020000001</v>
      </c>
      <c r="E7080" s="99">
        <v>3631.959961</v>
      </c>
      <c r="F7080" s="99">
        <v>3631.959961</v>
      </c>
      <c r="G7080" s="99">
        <v>0</v>
      </c>
    </row>
    <row r="7081" spans="1:7" x14ac:dyDescent="0.2">
      <c r="A7081" s="100">
        <v>42401</v>
      </c>
      <c r="B7081" s="99">
        <v>3625.889893</v>
      </c>
      <c r="C7081" s="99">
        <v>3644.9099120000001</v>
      </c>
      <c r="D7081" s="99">
        <v>3594.73999</v>
      </c>
      <c r="E7081" s="99">
        <v>3630.459961</v>
      </c>
      <c r="F7081" s="99">
        <v>3630.459961</v>
      </c>
      <c r="G7081" s="99">
        <v>0</v>
      </c>
    </row>
    <row r="7082" spans="1:7" x14ac:dyDescent="0.2">
      <c r="A7082" s="100">
        <v>42402</v>
      </c>
      <c r="B7082" s="99">
        <v>3622.8500979999999</v>
      </c>
      <c r="C7082" s="99">
        <v>3622.8500979999999</v>
      </c>
      <c r="D7082" s="99">
        <v>3551.7700199999999</v>
      </c>
      <c r="E7082" s="99">
        <v>3562.5200199999999</v>
      </c>
      <c r="F7082" s="99">
        <v>3562.5200199999999</v>
      </c>
      <c r="G7082" s="99">
        <v>0</v>
      </c>
    </row>
    <row r="7083" spans="1:7" x14ac:dyDescent="0.2">
      <c r="A7083" s="100">
        <v>42403</v>
      </c>
      <c r="B7083" s="99">
        <v>3571.3000489999999</v>
      </c>
      <c r="C7083" s="99">
        <v>3591.459961</v>
      </c>
      <c r="D7083" s="99">
        <v>3506.1201169999999</v>
      </c>
      <c r="E7083" s="99">
        <v>3581.530029</v>
      </c>
      <c r="F7083" s="99">
        <v>3581.530029</v>
      </c>
      <c r="G7083" s="99">
        <v>0</v>
      </c>
    </row>
    <row r="7084" spans="1:7" x14ac:dyDescent="0.2">
      <c r="A7084" s="100">
        <v>42404</v>
      </c>
      <c r="B7084" s="99">
        <v>3580.639893</v>
      </c>
      <c r="C7084" s="99">
        <v>3610</v>
      </c>
      <c r="D7084" s="99">
        <v>3559.889893</v>
      </c>
      <c r="E7084" s="99">
        <v>3587.709961</v>
      </c>
      <c r="F7084" s="99">
        <v>3587.709961</v>
      </c>
      <c r="G7084" s="99">
        <v>0</v>
      </c>
    </row>
    <row r="7085" spans="1:7" x14ac:dyDescent="0.2">
      <c r="A7085" s="100">
        <v>42405</v>
      </c>
      <c r="B7085" s="99">
        <v>3583.4399410000001</v>
      </c>
      <c r="C7085" s="99">
        <v>3583.4399410000001</v>
      </c>
      <c r="D7085" s="99">
        <v>3507.820068</v>
      </c>
      <c r="E7085" s="99">
        <v>3521.6000979999999</v>
      </c>
      <c r="F7085" s="99">
        <v>3521.6000979999999</v>
      </c>
      <c r="G7085" s="99">
        <v>0</v>
      </c>
    </row>
    <row r="7086" spans="1:7" x14ac:dyDescent="0.2">
      <c r="A7086" s="100">
        <v>42408</v>
      </c>
      <c r="B7086" s="99">
        <v>3509.1899410000001</v>
      </c>
      <c r="C7086" s="99">
        <v>3509.1899410000001</v>
      </c>
      <c r="D7086" s="99">
        <v>3425.3100589999999</v>
      </c>
      <c r="E7086" s="99">
        <v>3472.080078</v>
      </c>
      <c r="F7086" s="99">
        <v>3472.080078</v>
      </c>
      <c r="G7086" s="99">
        <v>0</v>
      </c>
    </row>
    <row r="7087" spans="1:7" x14ac:dyDescent="0.2">
      <c r="A7087" s="100">
        <v>42409</v>
      </c>
      <c r="B7087" s="99">
        <v>3463.4799800000001</v>
      </c>
      <c r="C7087" s="99">
        <v>3500.1000979999999</v>
      </c>
      <c r="D7087" s="99">
        <v>3438.1899410000001</v>
      </c>
      <c r="E7087" s="99">
        <v>3470.5</v>
      </c>
      <c r="F7087" s="99">
        <v>3470.5</v>
      </c>
      <c r="G7087" s="99">
        <v>0</v>
      </c>
    </row>
    <row r="7088" spans="1:7" x14ac:dyDescent="0.2">
      <c r="A7088" s="100">
        <v>42410</v>
      </c>
      <c r="B7088" s="99">
        <v>3480.8500979999999</v>
      </c>
      <c r="C7088" s="99">
        <v>3526.6599120000001</v>
      </c>
      <c r="D7088" s="99">
        <v>3468.1499020000001</v>
      </c>
      <c r="E7088" s="99">
        <v>3471.040039</v>
      </c>
      <c r="F7088" s="99">
        <v>3471.040039</v>
      </c>
      <c r="G7088" s="99">
        <v>0</v>
      </c>
    </row>
    <row r="7089" spans="1:7" x14ac:dyDescent="0.2">
      <c r="A7089" s="100">
        <v>42411</v>
      </c>
      <c r="B7089" s="99">
        <v>3462.580078</v>
      </c>
      <c r="C7089" s="99">
        <v>3462.580078</v>
      </c>
      <c r="D7089" s="99">
        <v>3393.429932</v>
      </c>
      <c r="E7089" s="99">
        <v>3428.98999</v>
      </c>
      <c r="F7089" s="99">
        <v>3428.98999</v>
      </c>
      <c r="G7089" s="99">
        <v>0</v>
      </c>
    </row>
    <row r="7090" spans="1:7" x14ac:dyDescent="0.2">
      <c r="A7090" s="100">
        <v>42412</v>
      </c>
      <c r="B7090" s="99">
        <v>3437.469971</v>
      </c>
      <c r="C7090" s="99">
        <v>3496.290039</v>
      </c>
      <c r="D7090" s="99">
        <v>3437.469971</v>
      </c>
      <c r="E7090" s="99">
        <v>3496.280029</v>
      </c>
      <c r="F7090" s="99">
        <v>3496.280029</v>
      </c>
      <c r="G7090" s="99">
        <v>0</v>
      </c>
    </row>
    <row r="7091" spans="1:7" x14ac:dyDescent="0.2">
      <c r="A7091" s="100">
        <v>42416</v>
      </c>
      <c r="B7091" s="99">
        <v>3509.9399410000001</v>
      </c>
      <c r="C7091" s="99">
        <v>3555.469971</v>
      </c>
      <c r="D7091" s="99">
        <v>3509.9399410000001</v>
      </c>
      <c r="E7091" s="99">
        <v>3555.1999510000001</v>
      </c>
      <c r="F7091" s="99">
        <v>3555.1999510000001</v>
      </c>
      <c r="G7091" s="99">
        <v>0</v>
      </c>
    </row>
    <row r="7092" spans="1:7" x14ac:dyDescent="0.2">
      <c r="A7092" s="100">
        <v>42417</v>
      </c>
      <c r="B7092" s="99">
        <v>3561.6000979999999</v>
      </c>
      <c r="C7092" s="99">
        <v>3621.389893</v>
      </c>
      <c r="D7092" s="99">
        <v>3561.6000979999999</v>
      </c>
      <c r="E7092" s="99">
        <v>3614.1599120000001</v>
      </c>
      <c r="F7092" s="99">
        <v>3614.1599120000001</v>
      </c>
      <c r="G7092" s="99">
        <v>0</v>
      </c>
    </row>
    <row r="7093" spans="1:7" x14ac:dyDescent="0.2">
      <c r="A7093" s="100">
        <v>42418</v>
      </c>
      <c r="B7093" s="99">
        <v>3615.75</v>
      </c>
      <c r="C7093" s="99">
        <v>3620.01001</v>
      </c>
      <c r="D7093" s="99">
        <v>3592.3400879999999</v>
      </c>
      <c r="E7093" s="99">
        <v>3597.48999</v>
      </c>
      <c r="F7093" s="99">
        <v>3597.48999</v>
      </c>
      <c r="G7093" s="99">
        <v>0</v>
      </c>
    </row>
    <row r="7094" spans="1:7" x14ac:dyDescent="0.2">
      <c r="A7094" s="100">
        <v>42419</v>
      </c>
      <c r="B7094" s="99">
        <v>3595.959961</v>
      </c>
      <c r="C7094" s="99">
        <v>3599.7700199999999</v>
      </c>
      <c r="D7094" s="99">
        <v>3568.669922</v>
      </c>
      <c r="E7094" s="99">
        <v>3597.919922</v>
      </c>
      <c r="F7094" s="99">
        <v>3597.919922</v>
      </c>
      <c r="G7094" s="99">
        <v>0</v>
      </c>
    </row>
    <row r="7095" spans="1:7" x14ac:dyDescent="0.2">
      <c r="A7095" s="100">
        <v>42422</v>
      </c>
      <c r="B7095" s="99">
        <v>3610.4099120000001</v>
      </c>
      <c r="C7095" s="99">
        <v>3652.1499020000001</v>
      </c>
      <c r="D7095" s="99">
        <v>3610.4099120000001</v>
      </c>
      <c r="E7095" s="99">
        <v>3649.919922</v>
      </c>
      <c r="F7095" s="99">
        <v>3649.919922</v>
      </c>
      <c r="G7095" s="99">
        <v>0</v>
      </c>
    </row>
    <row r="7096" spans="1:7" x14ac:dyDescent="0.2">
      <c r="A7096" s="100">
        <v>42423</v>
      </c>
      <c r="B7096" s="99">
        <v>3644.290039</v>
      </c>
      <c r="C7096" s="99">
        <v>3644.290039</v>
      </c>
      <c r="D7096" s="99">
        <v>3601.2700199999999</v>
      </c>
      <c r="E7096" s="99">
        <v>3604.679932</v>
      </c>
      <c r="F7096" s="99">
        <v>3604.679932</v>
      </c>
      <c r="G7096" s="99">
        <v>0</v>
      </c>
    </row>
    <row r="7097" spans="1:7" x14ac:dyDescent="0.2">
      <c r="A7097" s="100">
        <v>42424</v>
      </c>
      <c r="B7097" s="99">
        <v>3597.9099120000001</v>
      </c>
      <c r="C7097" s="99">
        <v>3625.1201169999999</v>
      </c>
      <c r="D7097" s="99">
        <v>3548.139893</v>
      </c>
      <c r="E7097" s="99">
        <v>3620.8701169999999</v>
      </c>
      <c r="F7097" s="99">
        <v>3620.8701169999999</v>
      </c>
      <c r="G7097" s="99">
        <v>0</v>
      </c>
    </row>
    <row r="7098" spans="1:7" x14ac:dyDescent="0.2">
      <c r="A7098" s="100">
        <v>42425</v>
      </c>
      <c r="B7098" s="99">
        <v>3625.6298830000001</v>
      </c>
      <c r="C7098" s="99">
        <v>3663.030029</v>
      </c>
      <c r="D7098" s="99">
        <v>3613.5900879999999</v>
      </c>
      <c r="E7098" s="99">
        <v>3662.8400879999999</v>
      </c>
      <c r="F7098" s="99">
        <v>3662.8400879999999</v>
      </c>
      <c r="G7098" s="99">
        <v>0</v>
      </c>
    </row>
    <row r="7099" spans="1:7" x14ac:dyDescent="0.2">
      <c r="A7099" s="100">
        <v>42426</v>
      </c>
      <c r="B7099" s="99">
        <v>3669.360107</v>
      </c>
      <c r="C7099" s="99">
        <v>3684.389893</v>
      </c>
      <c r="D7099" s="99">
        <v>3652.169922</v>
      </c>
      <c r="E7099" s="99">
        <v>3656.419922</v>
      </c>
      <c r="F7099" s="99">
        <v>3656.419922</v>
      </c>
      <c r="G7099" s="99">
        <v>0</v>
      </c>
    </row>
    <row r="7100" spans="1:7" x14ac:dyDescent="0.2">
      <c r="A7100" s="100">
        <v>42429</v>
      </c>
      <c r="B7100" s="99">
        <v>3655.030029</v>
      </c>
      <c r="C7100" s="99">
        <v>3675.9399410000001</v>
      </c>
      <c r="D7100" s="99">
        <v>3626.3500979999999</v>
      </c>
      <c r="E7100" s="99">
        <v>3627.0600589999999</v>
      </c>
      <c r="F7100" s="99">
        <v>3627.0600589999999</v>
      </c>
      <c r="G7100" s="99">
        <v>0</v>
      </c>
    </row>
    <row r="7101" spans="1:7" x14ac:dyDescent="0.2">
      <c r="A7101" s="100">
        <v>42430</v>
      </c>
      <c r="B7101" s="99">
        <v>3636.25</v>
      </c>
      <c r="C7101" s="99">
        <v>3713.6999510000001</v>
      </c>
      <c r="D7101" s="99">
        <v>3636.25</v>
      </c>
      <c r="E7101" s="99">
        <v>3713.6999510000001</v>
      </c>
      <c r="F7101" s="99">
        <v>3713.6999510000001</v>
      </c>
      <c r="G7101" s="99">
        <v>0</v>
      </c>
    </row>
    <row r="7102" spans="1:7" x14ac:dyDescent="0.2">
      <c r="A7102" s="100">
        <v>42431</v>
      </c>
      <c r="B7102" s="99">
        <v>3711.0900879999999</v>
      </c>
      <c r="C7102" s="99">
        <v>3729.639893</v>
      </c>
      <c r="D7102" s="99">
        <v>3696.4499510000001</v>
      </c>
      <c r="E7102" s="99">
        <v>3729.5900879999999</v>
      </c>
      <c r="F7102" s="99">
        <v>3729.5900879999999</v>
      </c>
      <c r="G7102" s="99">
        <v>0</v>
      </c>
    </row>
    <row r="7103" spans="1:7" x14ac:dyDescent="0.2">
      <c r="A7103" s="100">
        <v>42432</v>
      </c>
      <c r="B7103" s="99">
        <v>3728.3701169999999</v>
      </c>
      <c r="C7103" s="99">
        <v>3743.5600589999999</v>
      </c>
      <c r="D7103" s="99">
        <v>3712.959961</v>
      </c>
      <c r="E7103" s="99">
        <v>3743.0200199999999</v>
      </c>
      <c r="F7103" s="99">
        <v>3743.0200199999999</v>
      </c>
      <c r="G7103" s="99">
        <v>0</v>
      </c>
    </row>
    <row r="7104" spans="1:7" x14ac:dyDescent="0.2">
      <c r="A7104" s="100">
        <v>42433</v>
      </c>
      <c r="B7104" s="99">
        <v>3744.25</v>
      </c>
      <c r="C7104" s="99">
        <v>3772.639893</v>
      </c>
      <c r="D7104" s="99">
        <v>3730.790039</v>
      </c>
      <c r="E7104" s="99">
        <v>3755.469971</v>
      </c>
      <c r="F7104" s="99">
        <v>3755.469971</v>
      </c>
      <c r="G7104" s="99">
        <v>0</v>
      </c>
    </row>
    <row r="7105" spans="1:7" x14ac:dyDescent="0.2">
      <c r="A7105" s="100">
        <v>42436</v>
      </c>
      <c r="B7105" s="99">
        <v>3748.4399410000001</v>
      </c>
      <c r="C7105" s="99">
        <v>3767.219971</v>
      </c>
      <c r="D7105" s="99">
        <v>3735.8100589999999</v>
      </c>
      <c r="E7105" s="99">
        <v>3759.0500489999999</v>
      </c>
      <c r="F7105" s="99">
        <v>3759.0500489999999</v>
      </c>
      <c r="G7105" s="99">
        <v>0</v>
      </c>
    </row>
    <row r="7106" spans="1:7" x14ac:dyDescent="0.2">
      <c r="A7106" s="100">
        <v>42437</v>
      </c>
      <c r="B7106" s="99">
        <v>3750.580078</v>
      </c>
      <c r="C7106" s="99">
        <v>3750.580078</v>
      </c>
      <c r="D7106" s="99">
        <v>3714.1298830000001</v>
      </c>
      <c r="E7106" s="99">
        <v>3717.48999</v>
      </c>
      <c r="F7106" s="99">
        <v>3717.48999</v>
      </c>
      <c r="G7106" s="99">
        <v>0</v>
      </c>
    </row>
    <row r="7107" spans="1:7" x14ac:dyDescent="0.2">
      <c r="A7107" s="100">
        <v>42438</v>
      </c>
      <c r="B7107" s="99">
        <v>3722.219971</v>
      </c>
      <c r="C7107" s="99">
        <v>3743.3500979999999</v>
      </c>
      <c r="D7107" s="99">
        <v>3719.290039</v>
      </c>
      <c r="E7107" s="99">
        <v>3736.919922</v>
      </c>
      <c r="F7107" s="99">
        <v>3736.919922</v>
      </c>
      <c r="G7107" s="99">
        <v>0</v>
      </c>
    </row>
    <row r="7108" spans="1:7" x14ac:dyDescent="0.2">
      <c r="A7108" s="100">
        <v>42439</v>
      </c>
      <c r="B7108" s="99">
        <v>3740.3701169999999</v>
      </c>
      <c r="C7108" s="99">
        <v>3766.860107</v>
      </c>
      <c r="D7108" s="99">
        <v>3699.5900879999999</v>
      </c>
      <c r="E7108" s="99">
        <v>3737.73999</v>
      </c>
      <c r="F7108" s="99">
        <v>3737.73999</v>
      </c>
      <c r="G7108" s="99">
        <v>0</v>
      </c>
    </row>
    <row r="7109" spans="1:7" x14ac:dyDescent="0.2">
      <c r="A7109" s="100">
        <v>42440</v>
      </c>
      <c r="B7109" s="99">
        <v>3748.4499510000001</v>
      </c>
      <c r="C7109" s="99">
        <v>3800.3400879999999</v>
      </c>
      <c r="D7109" s="99">
        <v>3748.4499510000001</v>
      </c>
      <c r="E7109" s="99">
        <v>3800.070068</v>
      </c>
      <c r="F7109" s="99">
        <v>3800.070068</v>
      </c>
      <c r="G7109" s="99">
        <v>0</v>
      </c>
    </row>
    <row r="7110" spans="1:7" x14ac:dyDescent="0.2">
      <c r="A7110" s="100">
        <v>42443</v>
      </c>
      <c r="B7110" s="99">
        <v>3794.830078</v>
      </c>
      <c r="C7110" s="99">
        <v>3804.7700199999999</v>
      </c>
      <c r="D7110" s="99">
        <v>3781.3798830000001</v>
      </c>
      <c r="E7110" s="99">
        <v>3795.530029</v>
      </c>
      <c r="F7110" s="99">
        <v>3795.530029</v>
      </c>
      <c r="G7110" s="99">
        <v>0</v>
      </c>
    </row>
    <row r="7111" spans="1:7" x14ac:dyDescent="0.2">
      <c r="A7111" s="100">
        <v>42444</v>
      </c>
      <c r="B7111" s="99">
        <v>3787.389893</v>
      </c>
      <c r="C7111" s="99">
        <v>3788.639893</v>
      </c>
      <c r="D7111" s="99">
        <v>3768.540039</v>
      </c>
      <c r="E7111" s="99">
        <v>3788.6201169999999</v>
      </c>
      <c r="F7111" s="99">
        <v>3788.6201169999999</v>
      </c>
      <c r="G7111" s="99">
        <v>0</v>
      </c>
    </row>
    <row r="7112" spans="1:7" x14ac:dyDescent="0.2">
      <c r="A7112" s="100">
        <v>42445</v>
      </c>
      <c r="B7112" s="99">
        <v>3785.6999510000001</v>
      </c>
      <c r="C7112" s="99">
        <v>3819.0200199999999</v>
      </c>
      <c r="D7112" s="99">
        <v>3777.9399410000001</v>
      </c>
      <c r="E7112" s="99">
        <v>3810.0900879999999</v>
      </c>
      <c r="F7112" s="99">
        <v>3810.0900879999999</v>
      </c>
      <c r="G7112" s="99">
        <v>0</v>
      </c>
    </row>
    <row r="7113" spans="1:7" x14ac:dyDescent="0.2">
      <c r="A7113" s="100">
        <v>42446</v>
      </c>
      <c r="B7113" s="99">
        <v>3809.530029</v>
      </c>
      <c r="C7113" s="99">
        <v>3845.8400879999999</v>
      </c>
      <c r="D7113" s="99">
        <v>3800.639893</v>
      </c>
      <c r="E7113" s="99">
        <v>3835.26001</v>
      </c>
      <c r="F7113" s="99">
        <v>3835.26001</v>
      </c>
      <c r="G7113" s="99">
        <v>0</v>
      </c>
    </row>
    <row r="7114" spans="1:7" x14ac:dyDescent="0.2">
      <c r="A7114" s="100">
        <v>42447</v>
      </c>
      <c r="B7114" s="99">
        <v>3836.330078</v>
      </c>
      <c r="C7114" s="99">
        <v>3857.3798830000001</v>
      </c>
      <c r="D7114" s="99">
        <v>3836.330078</v>
      </c>
      <c r="E7114" s="99">
        <v>3852.1499020000001</v>
      </c>
      <c r="F7114" s="99">
        <v>3852.1499020000001</v>
      </c>
      <c r="G7114" s="99">
        <v>0</v>
      </c>
    </row>
    <row r="7115" spans="1:7" x14ac:dyDescent="0.2">
      <c r="A7115" s="100">
        <v>42450</v>
      </c>
      <c r="B7115" s="99">
        <v>3848.9799800000001</v>
      </c>
      <c r="C7115" s="99">
        <v>3860.3100589999999</v>
      </c>
      <c r="D7115" s="99">
        <v>3840.070068</v>
      </c>
      <c r="E7115" s="99">
        <v>3855.969971</v>
      </c>
      <c r="F7115" s="99">
        <v>3855.969971</v>
      </c>
      <c r="G7115" s="99">
        <v>0</v>
      </c>
    </row>
    <row r="7116" spans="1:7" x14ac:dyDescent="0.2">
      <c r="A7116" s="100">
        <v>42451</v>
      </c>
      <c r="B7116" s="99">
        <v>3850.98999</v>
      </c>
      <c r="C7116" s="99">
        <v>3865.929932</v>
      </c>
      <c r="D7116" s="99">
        <v>3835.8400879999999</v>
      </c>
      <c r="E7116" s="99">
        <v>3853.179932</v>
      </c>
      <c r="F7116" s="99">
        <v>3853.179932</v>
      </c>
      <c r="G7116" s="99">
        <v>0</v>
      </c>
    </row>
    <row r="7117" spans="1:7" x14ac:dyDescent="0.2">
      <c r="A7117" s="100">
        <v>42452</v>
      </c>
      <c r="B7117" s="99">
        <v>3850.830078</v>
      </c>
      <c r="C7117" s="99">
        <v>3850.830078</v>
      </c>
      <c r="D7117" s="99">
        <v>3825.209961</v>
      </c>
      <c r="E7117" s="99">
        <v>3828.580078</v>
      </c>
      <c r="F7117" s="99">
        <v>3828.580078</v>
      </c>
      <c r="G7117" s="99">
        <v>0</v>
      </c>
    </row>
    <row r="7118" spans="1:7" x14ac:dyDescent="0.2">
      <c r="A7118" s="100">
        <v>42453</v>
      </c>
      <c r="B7118" s="99">
        <v>3820.639893</v>
      </c>
      <c r="C7118" s="99">
        <v>3827.3100589999999</v>
      </c>
      <c r="D7118" s="99">
        <v>3802.030029</v>
      </c>
      <c r="E7118" s="99">
        <v>3827.139893</v>
      </c>
      <c r="F7118" s="99">
        <v>3827.139893</v>
      </c>
      <c r="G7118" s="99">
        <v>0</v>
      </c>
    </row>
    <row r="7119" spans="1:7" x14ac:dyDescent="0.2">
      <c r="A7119" s="100">
        <v>42457</v>
      </c>
      <c r="B7119" s="99">
        <v>3830.8400879999999</v>
      </c>
      <c r="C7119" s="99">
        <v>3839.820068</v>
      </c>
      <c r="D7119" s="99">
        <v>3819.6899410000001</v>
      </c>
      <c r="E7119" s="99">
        <v>3829.26001</v>
      </c>
      <c r="F7119" s="99">
        <v>3829.26001</v>
      </c>
      <c r="G7119" s="99">
        <v>0</v>
      </c>
    </row>
    <row r="7120" spans="1:7" x14ac:dyDescent="0.2">
      <c r="A7120" s="100">
        <v>42458</v>
      </c>
      <c r="B7120" s="99">
        <v>3827.5900879999999</v>
      </c>
      <c r="C7120" s="99">
        <v>3865.469971</v>
      </c>
      <c r="D7120" s="99">
        <v>3813.719971</v>
      </c>
      <c r="E7120" s="99">
        <v>3863.8000489999999</v>
      </c>
      <c r="F7120" s="99">
        <v>3863.8000489999999</v>
      </c>
      <c r="G7120" s="99">
        <v>0</v>
      </c>
    </row>
    <row r="7121" spans="1:7" x14ac:dyDescent="0.2">
      <c r="A7121" s="100">
        <v>42459</v>
      </c>
      <c r="B7121" s="99">
        <v>3870.3400879999999</v>
      </c>
      <c r="C7121" s="99">
        <v>3896.5</v>
      </c>
      <c r="D7121" s="99">
        <v>3870.3400879999999</v>
      </c>
      <c r="E7121" s="99">
        <v>3881.01001</v>
      </c>
      <c r="F7121" s="99">
        <v>3881.01001</v>
      </c>
      <c r="G7121" s="99">
        <v>0</v>
      </c>
    </row>
    <row r="7122" spans="1:7" x14ac:dyDescent="0.2">
      <c r="A7122" s="100">
        <v>42460</v>
      </c>
      <c r="B7122" s="99">
        <v>3880.6899410000001</v>
      </c>
      <c r="C7122" s="99">
        <v>3888.48999</v>
      </c>
      <c r="D7122" s="99">
        <v>3868.860107</v>
      </c>
      <c r="E7122" s="99">
        <v>3873.110107</v>
      </c>
      <c r="F7122" s="99">
        <v>3873.110107</v>
      </c>
      <c r="G7122" s="99">
        <v>0</v>
      </c>
    </row>
    <row r="7123" spans="1:7" x14ac:dyDescent="0.2">
      <c r="A7123" s="100">
        <v>42461</v>
      </c>
      <c r="B7123" s="99">
        <v>3867.280029</v>
      </c>
      <c r="C7123" s="99">
        <v>3901.9499510000001</v>
      </c>
      <c r="D7123" s="99">
        <v>3843.51001</v>
      </c>
      <c r="E7123" s="99">
        <v>3897.6599120000001</v>
      </c>
      <c r="F7123" s="99">
        <v>3897.6599120000001</v>
      </c>
      <c r="G7123" s="99">
        <v>0</v>
      </c>
    </row>
    <row r="7124" spans="1:7" x14ac:dyDescent="0.2">
      <c r="A7124" s="100">
        <v>42464</v>
      </c>
      <c r="B7124" s="99">
        <v>3899.280029</v>
      </c>
      <c r="C7124" s="99">
        <v>3900.820068</v>
      </c>
      <c r="D7124" s="99">
        <v>3879.3100589999999</v>
      </c>
      <c r="E7124" s="99">
        <v>3886</v>
      </c>
      <c r="F7124" s="99">
        <v>3886</v>
      </c>
      <c r="G7124" s="99">
        <v>0</v>
      </c>
    </row>
    <row r="7125" spans="1:7" x14ac:dyDescent="0.2">
      <c r="A7125" s="100">
        <v>42465</v>
      </c>
      <c r="B7125" s="99">
        <v>3879.1899410000001</v>
      </c>
      <c r="C7125" s="99">
        <v>3879.1899410000001</v>
      </c>
      <c r="D7125" s="99">
        <v>3841.679932</v>
      </c>
      <c r="E7125" s="99">
        <v>3846.5900879999999</v>
      </c>
      <c r="F7125" s="99">
        <v>3846.5900879999999</v>
      </c>
      <c r="G7125" s="99">
        <v>0</v>
      </c>
    </row>
    <row r="7126" spans="1:7" x14ac:dyDescent="0.2">
      <c r="A7126" s="100">
        <v>42466</v>
      </c>
      <c r="B7126" s="99">
        <v>3848.719971</v>
      </c>
      <c r="C7126" s="99">
        <v>3889.639893</v>
      </c>
      <c r="D7126" s="99">
        <v>3844.219971</v>
      </c>
      <c r="E7126" s="99">
        <v>3888.4099120000001</v>
      </c>
      <c r="F7126" s="99">
        <v>3888.4099120000001</v>
      </c>
      <c r="G7126" s="99">
        <v>0</v>
      </c>
    </row>
    <row r="7127" spans="1:7" x14ac:dyDescent="0.2">
      <c r="A7127" s="100">
        <v>42467</v>
      </c>
      <c r="B7127" s="99">
        <v>3881.679932</v>
      </c>
      <c r="C7127" s="99">
        <v>3881.679932</v>
      </c>
      <c r="D7127" s="99">
        <v>3826.7700199999999</v>
      </c>
      <c r="E7127" s="99">
        <v>3841.9799800000001</v>
      </c>
      <c r="F7127" s="99">
        <v>3841.9799800000001</v>
      </c>
      <c r="G7127" s="99">
        <v>0</v>
      </c>
    </row>
    <row r="7128" spans="1:7" x14ac:dyDescent="0.2">
      <c r="A7128" s="100">
        <v>42468</v>
      </c>
      <c r="B7128" s="99">
        <v>3848.8500979999999</v>
      </c>
      <c r="C7128" s="99">
        <v>3877.25</v>
      </c>
      <c r="D7128" s="99">
        <v>3841.6499020000001</v>
      </c>
      <c r="E7128" s="99">
        <v>3852.719971</v>
      </c>
      <c r="F7128" s="99">
        <v>3852.719971</v>
      </c>
      <c r="G7128" s="99">
        <v>0</v>
      </c>
    </row>
    <row r="7129" spans="1:7" x14ac:dyDescent="0.2">
      <c r="A7129" s="100">
        <v>42471</v>
      </c>
      <c r="B7129" s="99">
        <v>3857.679932</v>
      </c>
      <c r="C7129" s="99">
        <v>3881.5</v>
      </c>
      <c r="D7129" s="99">
        <v>3842.0200199999999</v>
      </c>
      <c r="E7129" s="99">
        <v>3842.169922</v>
      </c>
      <c r="F7129" s="99">
        <v>3842.169922</v>
      </c>
      <c r="G7129" s="99">
        <v>0</v>
      </c>
    </row>
    <row r="7130" spans="1:7" x14ac:dyDescent="0.2">
      <c r="A7130" s="100">
        <v>42472</v>
      </c>
      <c r="B7130" s="99">
        <v>3845.5500489999999</v>
      </c>
      <c r="C7130" s="99">
        <v>3885.6499020000001</v>
      </c>
      <c r="D7130" s="99">
        <v>3838.0600589999999</v>
      </c>
      <c r="E7130" s="99">
        <v>3879.419922</v>
      </c>
      <c r="F7130" s="99">
        <v>3879.419922</v>
      </c>
      <c r="G7130" s="99">
        <v>0</v>
      </c>
    </row>
    <row r="7131" spans="1:7" x14ac:dyDescent="0.2">
      <c r="A7131" s="100">
        <v>42473</v>
      </c>
      <c r="B7131" s="99">
        <v>3887.8999020000001</v>
      </c>
      <c r="C7131" s="99">
        <v>3920.330078</v>
      </c>
      <c r="D7131" s="99">
        <v>3887.8999020000001</v>
      </c>
      <c r="E7131" s="99">
        <v>3918.9499510000001</v>
      </c>
      <c r="F7131" s="99">
        <v>3918.9499510000001</v>
      </c>
      <c r="G7131" s="99">
        <v>0</v>
      </c>
    </row>
    <row r="7132" spans="1:7" x14ac:dyDescent="0.2">
      <c r="A7132" s="100">
        <v>42474</v>
      </c>
      <c r="B7132" s="99">
        <v>3920.2299800000001</v>
      </c>
      <c r="C7132" s="99">
        <v>3929.51001</v>
      </c>
      <c r="D7132" s="99">
        <v>3911.290039</v>
      </c>
      <c r="E7132" s="99">
        <v>3920.030029</v>
      </c>
      <c r="F7132" s="99">
        <v>3920.030029</v>
      </c>
      <c r="G7132" s="99">
        <v>0</v>
      </c>
    </row>
    <row r="7133" spans="1:7" x14ac:dyDescent="0.2">
      <c r="A7133" s="100">
        <v>42475</v>
      </c>
      <c r="B7133" s="99">
        <v>3920.6201169999999</v>
      </c>
      <c r="C7133" s="99">
        <v>3920.6201169999999</v>
      </c>
      <c r="D7133" s="99">
        <v>3907.8999020000001</v>
      </c>
      <c r="E7133" s="99">
        <v>3916.169922</v>
      </c>
      <c r="F7133" s="99">
        <v>3916.169922</v>
      </c>
      <c r="G7133" s="99">
        <v>0</v>
      </c>
    </row>
    <row r="7134" spans="1:7" x14ac:dyDescent="0.2">
      <c r="A7134" s="100">
        <v>42478</v>
      </c>
      <c r="B7134" s="99">
        <v>3912.6599120000001</v>
      </c>
      <c r="C7134" s="99">
        <v>3942.3798830000001</v>
      </c>
      <c r="D7134" s="99">
        <v>3902.98999</v>
      </c>
      <c r="E7134" s="99">
        <v>3941.860107</v>
      </c>
      <c r="F7134" s="99">
        <v>3941.860107</v>
      </c>
      <c r="G7134" s="99">
        <v>0</v>
      </c>
    </row>
    <row r="7135" spans="1:7" x14ac:dyDescent="0.2">
      <c r="A7135" s="100">
        <v>42479</v>
      </c>
      <c r="B7135" s="99">
        <v>3945.070068</v>
      </c>
      <c r="C7135" s="99">
        <v>3960.0900879999999</v>
      </c>
      <c r="D7135" s="99">
        <v>3936.8500979999999</v>
      </c>
      <c r="E7135" s="99">
        <v>3954.01001</v>
      </c>
      <c r="F7135" s="99">
        <v>3954.01001</v>
      </c>
      <c r="G7135" s="99">
        <v>0</v>
      </c>
    </row>
    <row r="7136" spans="1:7" x14ac:dyDescent="0.2">
      <c r="A7136" s="100">
        <v>42480</v>
      </c>
      <c r="B7136" s="99">
        <v>3955.6000979999999</v>
      </c>
      <c r="C7136" s="99">
        <v>3973.530029</v>
      </c>
      <c r="D7136" s="99">
        <v>3945.8500979999999</v>
      </c>
      <c r="E7136" s="99">
        <v>3957.25</v>
      </c>
      <c r="F7136" s="99">
        <v>3957.25</v>
      </c>
      <c r="G7136" s="99">
        <v>0</v>
      </c>
    </row>
    <row r="7137" spans="1:7" x14ac:dyDescent="0.2">
      <c r="A7137" s="100">
        <v>42481</v>
      </c>
      <c r="B7137" s="99">
        <v>3956.7700199999999</v>
      </c>
      <c r="C7137" s="99">
        <v>3959.9499510000001</v>
      </c>
      <c r="D7137" s="99">
        <v>3931.280029</v>
      </c>
      <c r="E7137" s="99">
        <v>3936.8000489999999</v>
      </c>
      <c r="F7137" s="99">
        <v>3936.8000489999999</v>
      </c>
      <c r="G7137" s="99">
        <v>0</v>
      </c>
    </row>
    <row r="7138" spans="1:7" x14ac:dyDescent="0.2">
      <c r="A7138" s="100">
        <v>42482</v>
      </c>
      <c r="B7138" s="99">
        <v>3936.830078</v>
      </c>
      <c r="C7138" s="99">
        <v>3942.030029</v>
      </c>
      <c r="D7138" s="99">
        <v>3917.5</v>
      </c>
      <c r="E7138" s="99">
        <v>3937</v>
      </c>
      <c r="F7138" s="99">
        <v>3937</v>
      </c>
      <c r="G7138" s="99">
        <v>0</v>
      </c>
    </row>
    <row r="7139" spans="1:7" x14ac:dyDescent="0.2">
      <c r="A7139" s="100">
        <v>42485</v>
      </c>
      <c r="B7139" s="99">
        <v>3932.8400879999999</v>
      </c>
      <c r="C7139" s="99">
        <v>3932.8400879999999</v>
      </c>
      <c r="D7139" s="99">
        <v>3910.580078</v>
      </c>
      <c r="E7139" s="99">
        <v>3929.8798830000001</v>
      </c>
      <c r="F7139" s="99">
        <v>3929.8798830000001</v>
      </c>
      <c r="G7139" s="99">
        <v>0</v>
      </c>
    </row>
    <row r="7140" spans="1:7" x14ac:dyDescent="0.2">
      <c r="A7140" s="100">
        <v>42486</v>
      </c>
      <c r="B7140" s="99">
        <v>3933.7299800000001</v>
      </c>
      <c r="C7140" s="99">
        <v>3946.9399410000001</v>
      </c>
      <c r="D7140" s="99">
        <v>3926.1599120000001</v>
      </c>
      <c r="E7140" s="99">
        <v>3937.2299800000001</v>
      </c>
      <c r="F7140" s="99">
        <v>3937.2299800000001</v>
      </c>
      <c r="G7140" s="99">
        <v>0</v>
      </c>
    </row>
    <row r="7141" spans="1:7" x14ac:dyDescent="0.2">
      <c r="A7141" s="100">
        <v>42487</v>
      </c>
      <c r="B7141" s="99">
        <v>3938.6999510000001</v>
      </c>
      <c r="C7141" s="99">
        <v>3952.919922</v>
      </c>
      <c r="D7141" s="99">
        <v>3919.919922</v>
      </c>
      <c r="E7141" s="99">
        <v>3944.0200199999999</v>
      </c>
      <c r="F7141" s="99">
        <v>3944.0200199999999</v>
      </c>
      <c r="G7141" s="99">
        <v>0</v>
      </c>
    </row>
    <row r="7142" spans="1:7" x14ac:dyDescent="0.2">
      <c r="A7142" s="100">
        <v>42488</v>
      </c>
      <c r="B7142" s="99">
        <v>3936.3400879999999</v>
      </c>
      <c r="C7142" s="99">
        <v>3952.080078</v>
      </c>
      <c r="D7142" s="99">
        <v>3900.26001</v>
      </c>
      <c r="E7142" s="99">
        <v>3907.8798830000001</v>
      </c>
      <c r="F7142" s="99">
        <v>3907.8798830000001</v>
      </c>
      <c r="G7142" s="99">
        <v>0</v>
      </c>
    </row>
    <row r="7143" spans="1:7" x14ac:dyDescent="0.2">
      <c r="A7143" s="100">
        <v>42489</v>
      </c>
      <c r="B7143" s="99">
        <v>3900.4099120000001</v>
      </c>
      <c r="C7143" s="99">
        <v>3903.1599120000001</v>
      </c>
      <c r="D7143" s="99">
        <v>3863.6599120000001</v>
      </c>
      <c r="E7143" s="99">
        <v>3888.1298830000001</v>
      </c>
      <c r="F7143" s="99">
        <v>3888.1298830000001</v>
      </c>
      <c r="G7143" s="99">
        <v>0</v>
      </c>
    </row>
    <row r="7144" spans="1:7" x14ac:dyDescent="0.2">
      <c r="A7144" s="100">
        <v>42492</v>
      </c>
      <c r="B7144" s="99">
        <v>3891.679932</v>
      </c>
      <c r="C7144" s="99">
        <v>3922.2700199999999</v>
      </c>
      <c r="D7144" s="99">
        <v>3889.6899410000001</v>
      </c>
      <c r="E7144" s="99">
        <v>3918.530029</v>
      </c>
      <c r="F7144" s="99">
        <v>3918.530029</v>
      </c>
      <c r="G7144" s="99">
        <v>0</v>
      </c>
    </row>
    <row r="7145" spans="1:7" x14ac:dyDescent="0.2">
      <c r="A7145" s="100">
        <v>42493</v>
      </c>
      <c r="B7145" s="99">
        <v>3910.6298830000001</v>
      </c>
      <c r="C7145" s="99">
        <v>3910.6298830000001</v>
      </c>
      <c r="D7145" s="99">
        <v>3868.709961</v>
      </c>
      <c r="E7145" s="99">
        <v>3884.6298830000001</v>
      </c>
      <c r="F7145" s="99">
        <v>3884.6298830000001</v>
      </c>
      <c r="G7145" s="99">
        <v>0</v>
      </c>
    </row>
    <row r="7146" spans="1:7" x14ac:dyDescent="0.2">
      <c r="A7146" s="100">
        <v>42494</v>
      </c>
      <c r="B7146" s="99">
        <v>3879.679932</v>
      </c>
      <c r="C7146" s="99">
        <v>3879.679932</v>
      </c>
      <c r="D7146" s="99">
        <v>3851.9399410000001</v>
      </c>
      <c r="E7146" s="99">
        <v>3862.3999020000001</v>
      </c>
      <c r="F7146" s="99">
        <v>3862.3999020000001</v>
      </c>
      <c r="G7146" s="99">
        <v>0</v>
      </c>
    </row>
    <row r="7147" spans="1:7" x14ac:dyDescent="0.2">
      <c r="A7147" s="100">
        <v>42495</v>
      </c>
      <c r="B7147" s="99">
        <v>3866.7700199999999</v>
      </c>
      <c r="C7147" s="99">
        <v>3880.459961</v>
      </c>
      <c r="D7147" s="99">
        <v>3853.2700199999999</v>
      </c>
      <c r="E7147" s="99">
        <v>3862.3999020000001</v>
      </c>
      <c r="F7147" s="99">
        <v>3862.3999020000001</v>
      </c>
      <c r="G7147" s="99">
        <v>0</v>
      </c>
    </row>
    <row r="7148" spans="1:7" x14ac:dyDescent="0.2">
      <c r="A7148" s="100">
        <v>42496</v>
      </c>
      <c r="B7148" s="99">
        <v>3857.530029</v>
      </c>
      <c r="C7148" s="99">
        <v>3876.2299800000001</v>
      </c>
      <c r="D7148" s="99">
        <v>3841.8999020000001</v>
      </c>
      <c r="E7148" s="99">
        <v>3875.179932</v>
      </c>
      <c r="F7148" s="99">
        <v>3875.179932</v>
      </c>
      <c r="G7148" s="99">
        <v>0</v>
      </c>
    </row>
    <row r="7149" spans="1:7" x14ac:dyDescent="0.2">
      <c r="A7149" s="100">
        <v>42499</v>
      </c>
      <c r="B7149" s="99">
        <v>3875.98999</v>
      </c>
      <c r="C7149" s="99">
        <v>3888.4099120000001</v>
      </c>
      <c r="D7149" s="99">
        <v>3869.9099120000001</v>
      </c>
      <c r="E7149" s="99">
        <v>3878.139893</v>
      </c>
      <c r="F7149" s="99">
        <v>3878.139893</v>
      </c>
      <c r="G7149" s="99">
        <v>0</v>
      </c>
    </row>
    <row r="7150" spans="1:7" x14ac:dyDescent="0.2">
      <c r="A7150" s="100">
        <v>42500</v>
      </c>
      <c r="B7150" s="99">
        <v>3885.639893</v>
      </c>
      <c r="C7150" s="99">
        <v>3927.5</v>
      </c>
      <c r="D7150" s="99">
        <v>3885.639893</v>
      </c>
      <c r="E7150" s="99">
        <v>3926.6298830000001</v>
      </c>
      <c r="F7150" s="99">
        <v>3926.6298830000001</v>
      </c>
      <c r="G7150" s="99">
        <v>0</v>
      </c>
    </row>
    <row r="7151" spans="1:7" x14ac:dyDescent="0.2">
      <c r="A7151" s="100">
        <v>42501</v>
      </c>
      <c r="B7151" s="99">
        <v>3926.6000979999999</v>
      </c>
      <c r="C7151" s="99">
        <v>3926.6000979999999</v>
      </c>
      <c r="D7151" s="99">
        <v>3891.1298830000001</v>
      </c>
      <c r="E7151" s="99">
        <v>3891.1298830000001</v>
      </c>
      <c r="F7151" s="99">
        <v>3891.1298830000001</v>
      </c>
      <c r="G7151" s="99">
        <v>0</v>
      </c>
    </row>
    <row r="7152" spans="1:7" x14ac:dyDescent="0.2">
      <c r="A7152" s="100">
        <v>42502</v>
      </c>
      <c r="B7152" s="99">
        <v>3896.6201169999999</v>
      </c>
      <c r="C7152" s="99">
        <v>3909.469971</v>
      </c>
      <c r="D7152" s="99">
        <v>3870.179932</v>
      </c>
      <c r="E7152" s="99">
        <v>3890.8500979999999</v>
      </c>
      <c r="F7152" s="99">
        <v>3890.8500979999999</v>
      </c>
      <c r="G7152" s="99">
        <v>0</v>
      </c>
    </row>
    <row r="7153" spans="1:7" x14ac:dyDescent="0.2">
      <c r="A7153" s="100">
        <v>42503</v>
      </c>
      <c r="B7153" s="99">
        <v>3888.1201169999999</v>
      </c>
      <c r="C7153" s="99">
        <v>3896.169922</v>
      </c>
      <c r="D7153" s="99">
        <v>3851.6201169999999</v>
      </c>
      <c r="E7153" s="99">
        <v>3858.169922</v>
      </c>
      <c r="F7153" s="99">
        <v>3858.169922</v>
      </c>
      <c r="G7153" s="99">
        <v>0</v>
      </c>
    </row>
    <row r="7154" spans="1:7" x14ac:dyDescent="0.2">
      <c r="A7154" s="100">
        <v>42506</v>
      </c>
      <c r="B7154" s="99">
        <v>3858.4099120000001</v>
      </c>
      <c r="C7154" s="99">
        <v>3906.1999510000001</v>
      </c>
      <c r="D7154" s="99">
        <v>3858.4099120000001</v>
      </c>
      <c r="E7154" s="99">
        <v>3896.360107</v>
      </c>
      <c r="F7154" s="99">
        <v>3896.360107</v>
      </c>
      <c r="G7154" s="99">
        <v>0</v>
      </c>
    </row>
    <row r="7155" spans="1:7" x14ac:dyDescent="0.2">
      <c r="A7155" s="100">
        <v>42507</v>
      </c>
      <c r="B7155" s="99">
        <v>3894.5</v>
      </c>
      <c r="C7155" s="99">
        <v>3895.4499510000001</v>
      </c>
      <c r="D7155" s="99">
        <v>3848.919922</v>
      </c>
      <c r="E7155" s="99">
        <v>3860.8798830000001</v>
      </c>
      <c r="F7155" s="99">
        <v>3860.8798830000001</v>
      </c>
      <c r="G7155" s="99">
        <v>0</v>
      </c>
    </row>
    <row r="7156" spans="1:7" x14ac:dyDescent="0.2">
      <c r="A7156" s="100">
        <v>42508</v>
      </c>
      <c r="B7156" s="99">
        <v>3856.1298830000001</v>
      </c>
      <c r="C7156" s="99">
        <v>3886.6999510000001</v>
      </c>
      <c r="D7156" s="99">
        <v>3837.530029</v>
      </c>
      <c r="E7156" s="99">
        <v>3862.25</v>
      </c>
      <c r="F7156" s="99">
        <v>3862.25</v>
      </c>
      <c r="G7156" s="99">
        <v>0</v>
      </c>
    </row>
    <row r="7157" spans="1:7" x14ac:dyDescent="0.2">
      <c r="A7157" s="100">
        <v>42509</v>
      </c>
      <c r="B7157" s="99">
        <v>3855.8400879999999</v>
      </c>
      <c r="C7157" s="99">
        <v>3855.8400879999999</v>
      </c>
      <c r="D7157" s="99">
        <v>3821.530029</v>
      </c>
      <c r="E7157" s="99">
        <v>3847.969971</v>
      </c>
      <c r="F7157" s="99">
        <v>3847.969971</v>
      </c>
      <c r="G7157" s="99">
        <v>0</v>
      </c>
    </row>
    <row r="7158" spans="1:7" x14ac:dyDescent="0.2">
      <c r="A7158" s="100">
        <v>42510</v>
      </c>
      <c r="B7158" s="99">
        <v>3852.0600589999999</v>
      </c>
      <c r="C7158" s="99">
        <v>3883.1298830000001</v>
      </c>
      <c r="D7158" s="99">
        <v>3852.0600589999999</v>
      </c>
      <c r="E7158" s="99">
        <v>3871.75</v>
      </c>
      <c r="F7158" s="99">
        <v>3871.75</v>
      </c>
      <c r="G7158" s="99">
        <v>0</v>
      </c>
    </row>
    <row r="7159" spans="1:7" x14ac:dyDescent="0.2">
      <c r="A7159" s="100">
        <v>42513</v>
      </c>
      <c r="B7159" s="99">
        <v>3871.709961</v>
      </c>
      <c r="C7159" s="99">
        <v>3878</v>
      </c>
      <c r="D7159" s="99">
        <v>3862.360107</v>
      </c>
      <c r="E7159" s="99">
        <v>3863.820068</v>
      </c>
      <c r="F7159" s="99">
        <v>3863.820068</v>
      </c>
      <c r="G7159" s="99">
        <v>0</v>
      </c>
    </row>
    <row r="7160" spans="1:7" x14ac:dyDescent="0.2">
      <c r="A7160" s="100">
        <v>42514</v>
      </c>
      <c r="B7160" s="99">
        <v>3872.610107</v>
      </c>
      <c r="C7160" s="99">
        <v>3923.580078</v>
      </c>
      <c r="D7160" s="99">
        <v>3872.610107</v>
      </c>
      <c r="E7160" s="99">
        <v>3916.7700199999999</v>
      </c>
      <c r="F7160" s="99">
        <v>3916.7700199999999</v>
      </c>
      <c r="G7160" s="99">
        <v>0</v>
      </c>
    </row>
    <row r="7161" spans="1:7" x14ac:dyDescent="0.2">
      <c r="A7161" s="100">
        <v>42515</v>
      </c>
      <c r="B7161" s="99">
        <v>3922.419922</v>
      </c>
      <c r="C7161" s="99">
        <v>3952.219971</v>
      </c>
      <c r="D7161" s="99">
        <v>3922.419922</v>
      </c>
      <c r="E7161" s="99">
        <v>3944.330078</v>
      </c>
      <c r="F7161" s="99">
        <v>3944.330078</v>
      </c>
      <c r="G7161" s="99">
        <v>0</v>
      </c>
    </row>
    <row r="7162" spans="1:7" x14ac:dyDescent="0.2">
      <c r="A7162" s="100">
        <v>42516</v>
      </c>
      <c r="B7162" s="99">
        <v>3946.580078</v>
      </c>
      <c r="C7162" s="99">
        <v>3951.820068</v>
      </c>
      <c r="D7162" s="99">
        <v>3938.3701169999999</v>
      </c>
      <c r="E7162" s="99">
        <v>3944.0500489999999</v>
      </c>
      <c r="F7162" s="99">
        <v>3944.0500489999999</v>
      </c>
      <c r="G7162" s="99">
        <v>0</v>
      </c>
    </row>
    <row r="7163" spans="1:7" x14ac:dyDescent="0.2">
      <c r="A7163" s="100">
        <v>42517</v>
      </c>
      <c r="B7163" s="99">
        <v>3944.679932</v>
      </c>
      <c r="C7163" s="99">
        <v>3961.669922</v>
      </c>
      <c r="D7163" s="99">
        <v>3944.679932</v>
      </c>
      <c r="E7163" s="99">
        <v>3961.669922</v>
      </c>
      <c r="F7163" s="99">
        <v>3961.669922</v>
      </c>
      <c r="G7163" s="99">
        <v>0</v>
      </c>
    </row>
    <row r="7164" spans="1:7" x14ac:dyDescent="0.2">
      <c r="A7164" s="100">
        <v>42521</v>
      </c>
      <c r="B7164" s="99">
        <v>3963.929932</v>
      </c>
      <c r="C7164" s="99">
        <v>3970.2299800000001</v>
      </c>
      <c r="D7164" s="99">
        <v>3942.280029</v>
      </c>
      <c r="E7164" s="99">
        <v>3957.9499510000001</v>
      </c>
      <c r="F7164" s="99">
        <v>3957.9499510000001</v>
      </c>
      <c r="G7164" s="99">
        <v>0</v>
      </c>
    </row>
    <row r="7165" spans="1:7" x14ac:dyDescent="0.2">
      <c r="A7165" s="100">
        <v>42522</v>
      </c>
      <c r="B7165" s="99">
        <v>3952.929932</v>
      </c>
      <c r="C7165" s="99">
        <v>3966.1899410000001</v>
      </c>
      <c r="D7165" s="99">
        <v>3936.330078</v>
      </c>
      <c r="E7165" s="99">
        <v>3963.1000979999999</v>
      </c>
      <c r="F7165" s="99">
        <v>3963.1000979999999</v>
      </c>
      <c r="G7165" s="99">
        <v>0</v>
      </c>
    </row>
    <row r="7166" spans="1:7" x14ac:dyDescent="0.2">
      <c r="A7166" s="100">
        <v>42523</v>
      </c>
      <c r="B7166" s="99">
        <v>3960.5</v>
      </c>
      <c r="C7166" s="99">
        <v>3974.76001</v>
      </c>
      <c r="D7166" s="99">
        <v>3943.3000489999999</v>
      </c>
      <c r="E7166" s="99">
        <v>3974.76001</v>
      </c>
      <c r="F7166" s="99">
        <v>3974.76001</v>
      </c>
      <c r="G7166" s="99">
        <v>0</v>
      </c>
    </row>
    <row r="7167" spans="1:7" x14ac:dyDescent="0.2">
      <c r="A7167" s="100">
        <v>42524</v>
      </c>
      <c r="B7167" s="99">
        <v>3972.5600589999999</v>
      </c>
      <c r="C7167" s="99">
        <v>3972.5600589999999</v>
      </c>
      <c r="D7167" s="99">
        <v>3937.290039</v>
      </c>
      <c r="E7167" s="99">
        <v>3963.2299800000001</v>
      </c>
      <c r="F7167" s="99">
        <v>3963.2299800000001</v>
      </c>
      <c r="G7167" s="99">
        <v>0</v>
      </c>
    </row>
    <row r="7168" spans="1:7" x14ac:dyDescent="0.2">
      <c r="A7168" s="100">
        <v>42527</v>
      </c>
      <c r="B7168" s="99">
        <v>3966.5500489999999</v>
      </c>
      <c r="C7168" s="99">
        <v>3990.209961</v>
      </c>
      <c r="D7168" s="99">
        <v>3966.5500489999999</v>
      </c>
      <c r="E7168" s="99">
        <v>3982.73999</v>
      </c>
      <c r="F7168" s="99">
        <v>3982.73999</v>
      </c>
      <c r="G7168" s="99">
        <v>0</v>
      </c>
    </row>
    <row r="7169" spans="1:7" x14ac:dyDescent="0.2">
      <c r="A7169" s="100">
        <v>42528</v>
      </c>
      <c r="B7169" s="99">
        <v>3984.290039</v>
      </c>
      <c r="C7169" s="99">
        <v>4001.3400879999999</v>
      </c>
      <c r="D7169" s="99">
        <v>3984.290039</v>
      </c>
      <c r="E7169" s="99">
        <v>3987.959961</v>
      </c>
      <c r="F7169" s="99">
        <v>3987.959961</v>
      </c>
      <c r="G7169" s="99">
        <v>0</v>
      </c>
    </row>
    <row r="7170" spans="1:7" x14ac:dyDescent="0.2">
      <c r="A7170" s="100">
        <v>42529</v>
      </c>
      <c r="B7170" s="99">
        <v>3989.8798830000001</v>
      </c>
      <c r="C7170" s="99">
        <v>4004.6899410000001</v>
      </c>
      <c r="D7170" s="99">
        <v>3989.8798830000001</v>
      </c>
      <c r="E7170" s="99">
        <v>4001.9799800000001</v>
      </c>
      <c r="F7170" s="99">
        <v>4001.9799800000001</v>
      </c>
      <c r="G7170" s="99">
        <v>0</v>
      </c>
    </row>
    <row r="7171" spans="1:7" x14ac:dyDescent="0.2">
      <c r="A7171" s="100">
        <v>42530</v>
      </c>
      <c r="B7171" s="99">
        <v>3995.610107</v>
      </c>
      <c r="C7171" s="99">
        <v>3999.360107</v>
      </c>
      <c r="D7171" s="99">
        <v>3980.669922</v>
      </c>
      <c r="E7171" s="99">
        <v>3995.280029</v>
      </c>
      <c r="F7171" s="99">
        <v>3995.280029</v>
      </c>
      <c r="G7171" s="99">
        <v>0</v>
      </c>
    </row>
    <row r="7172" spans="1:7" x14ac:dyDescent="0.2">
      <c r="A7172" s="100">
        <v>42531</v>
      </c>
      <c r="B7172" s="99">
        <v>3984.169922</v>
      </c>
      <c r="C7172" s="99">
        <v>3984.169922</v>
      </c>
      <c r="D7172" s="99">
        <v>3947.139893</v>
      </c>
      <c r="E7172" s="99">
        <v>3958.679932</v>
      </c>
      <c r="F7172" s="99">
        <v>3958.679932</v>
      </c>
      <c r="G7172" s="99">
        <v>0</v>
      </c>
    </row>
    <row r="7173" spans="1:7" x14ac:dyDescent="0.2">
      <c r="A7173" s="100">
        <v>42534</v>
      </c>
      <c r="B7173" s="99">
        <v>3951.6999510000001</v>
      </c>
      <c r="C7173" s="99">
        <v>3963.5</v>
      </c>
      <c r="D7173" s="99">
        <v>3926.610107</v>
      </c>
      <c r="E7173" s="99">
        <v>3927.7299800000001</v>
      </c>
      <c r="F7173" s="99">
        <v>3927.7299800000001</v>
      </c>
      <c r="G7173" s="99">
        <v>0</v>
      </c>
    </row>
    <row r="7174" spans="1:7" x14ac:dyDescent="0.2">
      <c r="A7174" s="100">
        <v>42535</v>
      </c>
      <c r="B7174" s="99">
        <v>3923.4499510000001</v>
      </c>
      <c r="C7174" s="99">
        <v>3932.139893</v>
      </c>
      <c r="D7174" s="99">
        <v>3899.889893</v>
      </c>
      <c r="E7174" s="99">
        <v>3920.929932</v>
      </c>
      <c r="F7174" s="99">
        <v>3920.929932</v>
      </c>
      <c r="G7174" s="99">
        <v>0</v>
      </c>
    </row>
    <row r="7175" spans="1:7" x14ac:dyDescent="0.2">
      <c r="A7175" s="100">
        <v>42536</v>
      </c>
      <c r="B7175" s="99">
        <v>3925.540039</v>
      </c>
      <c r="C7175" s="99">
        <v>3940.719971</v>
      </c>
      <c r="D7175" s="99">
        <v>3910.8100589999999</v>
      </c>
      <c r="E7175" s="99">
        <v>3914.0200199999999</v>
      </c>
      <c r="F7175" s="99">
        <v>3914.0200199999999</v>
      </c>
      <c r="G7175" s="99">
        <v>0</v>
      </c>
    </row>
    <row r="7176" spans="1:7" x14ac:dyDescent="0.2">
      <c r="A7176" s="100">
        <v>42537</v>
      </c>
      <c r="B7176" s="99">
        <v>3904.9499510000001</v>
      </c>
      <c r="C7176" s="99">
        <v>3930</v>
      </c>
      <c r="D7176" s="99">
        <v>3874.73999</v>
      </c>
      <c r="E7176" s="99">
        <v>3926.929932</v>
      </c>
      <c r="F7176" s="99">
        <v>3926.929932</v>
      </c>
      <c r="G7176" s="99">
        <v>0</v>
      </c>
    </row>
    <row r="7177" spans="1:7" x14ac:dyDescent="0.2">
      <c r="A7177" s="100">
        <v>42538</v>
      </c>
      <c r="B7177" s="99">
        <v>3927.3400879999999</v>
      </c>
      <c r="C7177" s="99">
        <v>3927.3400879999999</v>
      </c>
      <c r="D7177" s="99">
        <v>3898.3701169999999</v>
      </c>
      <c r="E7177" s="99">
        <v>3914.1499020000001</v>
      </c>
      <c r="F7177" s="99">
        <v>3914.1499020000001</v>
      </c>
      <c r="G7177" s="99">
        <v>0</v>
      </c>
    </row>
    <row r="7178" spans="1:7" x14ac:dyDescent="0.2">
      <c r="A7178" s="100">
        <v>42541</v>
      </c>
      <c r="B7178" s="99">
        <v>3922.419922</v>
      </c>
      <c r="C7178" s="99">
        <v>3969.8100589999999</v>
      </c>
      <c r="D7178" s="99">
        <v>3922.419922</v>
      </c>
      <c r="E7178" s="99">
        <v>3936.9099120000001</v>
      </c>
      <c r="F7178" s="99">
        <v>3936.9099120000001</v>
      </c>
      <c r="G7178" s="99">
        <v>0</v>
      </c>
    </row>
    <row r="7179" spans="1:7" x14ac:dyDescent="0.2">
      <c r="A7179" s="100">
        <v>42542</v>
      </c>
      <c r="B7179" s="99">
        <v>3940.929932</v>
      </c>
      <c r="C7179" s="99">
        <v>3956.9399410000001</v>
      </c>
      <c r="D7179" s="99">
        <v>3936.830078</v>
      </c>
      <c r="E7179" s="99">
        <v>3947.9399410000001</v>
      </c>
      <c r="F7179" s="99">
        <v>3947.9399410000001</v>
      </c>
      <c r="G7179" s="99">
        <v>0</v>
      </c>
    </row>
    <row r="7180" spans="1:7" x14ac:dyDescent="0.2">
      <c r="A7180" s="100">
        <v>42543</v>
      </c>
      <c r="B7180" s="99">
        <v>3949.580078</v>
      </c>
      <c r="C7180" s="99">
        <v>3968.4099120000001</v>
      </c>
      <c r="D7180" s="99">
        <v>3939.4099120000001</v>
      </c>
      <c r="E7180" s="99">
        <v>3941.4499510000001</v>
      </c>
      <c r="F7180" s="99">
        <v>3941.4499510000001</v>
      </c>
      <c r="G7180" s="99">
        <v>0</v>
      </c>
    </row>
    <row r="7181" spans="1:7" x14ac:dyDescent="0.2">
      <c r="A7181" s="100">
        <v>42544</v>
      </c>
      <c r="B7181" s="99">
        <v>3955.3999020000001</v>
      </c>
      <c r="C7181" s="99">
        <v>3994.179932</v>
      </c>
      <c r="D7181" s="99">
        <v>3955.3999020000001</v>
      </c>
      <c r="E7181" s="99">
        <v>3994.179932</v>
      </c>
      <c r="F7181" s="99">
        <v>3994.179932</v>
      </c>
      <c r="G7181" s="99">
        <v>0</v>
      </c>
    </row>
    <row r="7182" spans="1:7" x14ac:dyDescent="0.2">
      <c r="A7182" s="100">
        <v>42545</v>
      </c>
      <c r="B7182" s="99">
        <v>3976.1999510000001</v>
      </c>
      <c r="C7182" s="99">
        <v>3976.1999510000001</v>
      </c>
      <c r="D7182" s="99">
        <v>3841.7700199999999</v>
      </c>
      <c r="E7182" s="99">
        <v>3850.6999510000001</v>
      </c>
      <c r="F7182" s="99">
        <v>3850.6999510000001</v>
      </c>
      <c r="G7182" s="99">
        <v>0</v>
      </c>
    </row>
    <row r="7183" spans="1:7" x14ac:dyDescent="0.2">
      <c r="A7183" s="100">
        <v>42548</v>
      </c>
      <c r="B7183" s="99">
        <v>3839.4399410000001</v>
      </c>
      <c r="C7183" s="99">
        <v>3839.4399410000001</v>
      </c>
      <c r="D7183" s="99">
        <v>3764.3500979999999</v>
      </c>
      <c r="E7183" s="99">
        <v>3781.0200199999999</v>
      </c>
      <c r="F7183" s="99">
        <v>3781.0200199999999</v>
      </c>
      <c r="G7183" s="99">
        <v>0</v>
      </c>
    </row>
    <row r="7184" spans="1:7" x14ac:dyDescent="0.2">
      <c r="A7184" s="100">
        <v>42549</v>
      </c>
      <c r="B7184" s="99">
        <v>3793.4399410000001</v>
      </c>
      <c r="C7184" s="99">
        <v>3849.0500489999999</v>
      </c>
      <c r="D7184" s="99">
        <v>3793.4399410000001</v>
      </c>
      <c r="E7184" s="99">
        <v>3849.0500489999999</v>
      </c>
      <c r="F7184" s="99">
        <v>3849.0500489999999</v>
      </c>
      <c r="G7184" s="99">
        <v>0</v>
      </c>
    </row>
    <row r="7185" spans="1:7" x14ac:dyDescent="0.2">
      <c r="A7185" s="100">
        <v>42550</v>
      </c>
      <c r="B7185" s="99">
        <v>3862.0200199999999</v>
      </c>
      <c r="C7185" s="99">
        <v>3919.5600589999999</v>
      </c>
      <c r="D7185" s="99">
        <v>3862.0200199999999</v>
      </c>
      <c r="E7185" s="99">
        <v>3915.1000979999999</v>
      </c>
      <c r="F7185" s="99">
        <v>3915.1000979999999</v>
      </c>
      <c r="G7185" s="99">
        <v>0</v>
      </c>
    </row>
    <row r="7186" spans="1:7" x14ac:dyDescent="0.2">
      <c r="A7186" s="100">
        <v>42551</v>
      </c>
      <c r="B7186" s="99">
        <v>3919.639893</v>
      </c>
      <c r="C7186" s="99">
        <v>3968.3500979999999</v>
      </c>
      <c r="D7186" s="99">
        <v>3913.669922</v>
      </c>
      <c r="E7186" s="99">
        <v>3968.209961</v>
      </c>
      <c r="F7186" s="99">
        <v>3968.209961</v>
      </c>
      <c r="G7186" s="99">
        <v>0</v>
      </c>
    </row>
    <row r="7187" spans="1:7" x14ac:dyDescent="0.2">
      <c r="A7187" s="100">
        <v>42552</v>
      </c>
      <c r="B7187" s="99">
        <v>3969.8500979999999</v>
      </c>
      <c r="C7187" s="99">
        <v>3987.540039</v>
      </c>
      <c r="D7187" s="99">
        <v>3967.179932</v>
      </c>
      <c r="E7187" s="99">
        <v>3976.679932</v>
      </c>
      <c r="F7187" s="99">
        <v>3976.679932</v>
      </c>
      <c r="G7187" s="99">
        <v>0</v>
      </c>
    </row>
    <row r="7188" spans="1:7" x14ac:dyDescent="0.2">
      <c r="A7188" s="100">
        <v>42556</v>
      </c>
      <c r="B7188" s="99">
        <v>3962.0200199999999</v>
      </c>
      <c r="C7188" s="99">
        <v>3962.0200199999999</v>
      </c>
      <c r="D7188" s="99">
        <v>3935.1999510000001</v>
      </c>
      <c r="E7188" s="99">
        <v>3949.719971</v>
      </c>
      <c r="F7188" s="99">
        <v>3949.719971</v>
      </c>
      <c r="G7188" s="99">
        <v>0</v>
      </c>
    </row>
    <row r="7189" spans="1:7" x14ac:dyDescent="0.2">
      <c r="A7189" s="100">
        <v>42557</v>
      </c>
      <c r="B7189" s="99">
        <v>3943.320068</v>
      </c>
      <c r="C7189" s="99">
        <v>3974.110107</v>
      </c>
      <c r="D7189" s="99">
        <v>3923.6499020000001</v>
      </c>
      <c r="E7189" s="99">
        <v>3972.26001</v>
      </c>
      <c r="F7189" s="99">
        <v>3972.26001</v>
      </c>
      <c r="G7189" s="99">
        <v>0</v>
      </c>
    </row>
    <row r="7190" spans="1:7" x14ac:dyDescent="0.2">
      <c r="A7190" s="100">
        <v>42558</v>
      </c>
      <c r="B7190" s="99">
        <v>3973.959961</v>
      </c>
      <c r="C7190" s="99">
        <v>3990.2700199999999</v>
      </c>
      <c r="D7190" s="99">
        <v>3953.1499020000001</v>
      </c>
      <c r="E7190" s="99">
        <v>3969.1899410000001</v>
      </c>
      <c r="F7190" s="99">
        <v>3969.1899410000001</v>
      </c>
      <c r="G7190" s="99">
        <v>0</v>
      </c>
    </row>
    <row r="7191" spans="1:7" x14ac:dyDescent="0.2">
      <c r="A7191" s="100">
        <v>42559</v>
      </c>
      <c r="B7191" s="99">
        <v>3986.3701169999999</v>
      </c>
      <c r="C7191" s="99">
        <v>4033.1000979999999</v>
      </c>
      <c r="D7191" s="99">
        <v>3986.3701169999999</v>
      </c>
      <c r="E7191" s="99">
        <v>4029.75</v>
      </c>
      <c r="F7191" s="99">
        <v>4029.75</v>
      </c>
      <c r="G7191" s="99">
        <v>0</v>
      </c>
    </row>
    <row r="7192" spans="1:7" x14ac:dyDescent="0.2">
      <c r="A7192" s="100">
        <v>42562</v>
      </c>
      <c r="B7192" s="99">
        <v>4033.1999510000001</v>
      </c>
      <c r="C7192" s="99">
        <v>4054.8400879999999</v>
      </c>
      <c r="D7192" s="99">
        <v>4033.1999510000001</v>
      </c>
      <c r="E7192" s="99">
        <v>4043.48999</v>
      </c>
      <c r="F7192" s="99">
        <v>4043.48999</v>
      </c>
      <c r="G7192" s="99">
        <v>0</v>
      </c>
    </row>
    <row r="7193" spans="1:7" x14ac:dyDescent="0.2">
      <c r="A7193" s="100">
        <v>42563</v>
      </c>
      <c r="B7193" s="99">
        <v>4047.9399410000001</v>
      </c>
      <c r="C7193" s="99">
        <v>4077.889893</v>
      </c>
      <c r="D7193" s="99">
        <v>4047.9399410000001</v>
      </c>
      <c r="E7193" s="99">
        <v>4071.8500979999999</v>
      </c>
      <c r="F7193" s="99">
        <v>4071.8500979999999</v>
      </c>
      <c r="G7193" s="99">
        <v>0</v>
      </c>
    </row>
    <row r="7194" spans="1:7" x14ac:dyDescent="0.2">
      <c r="A7194" s="100">
        <v>42564</v>
      </c>
      <c r="B7194" s="99">
        <v>4075.389893</v>
      </c>
      <c r="C7194" s="99">
        <v>4080.389893</v>
      </c>
      <c r="D7194" s="99">
        <v>4061.0500489999999</v>
      </c>
      <c r="E7194" s="99">
        <v>4072.7700199999999</v>
      </c>
      <c r="F7194" s="99">
        <v>4072.7700199999999</v>
      </c>
      <c r="G7194" s="99">
        <v>0</v>
      </c>
    </row>
    <row r="7195" spans="1:7" x14ac:dyDescent="0.2">
      <c r="A7195" s="100">
        <v>42565</v>
      </c>
      <c r="B7195" s="99">
        <v>4083.179932</v>
      </c>
      <c r="C7195" s="99">
        <v>4104.1098629999997</v>
      </c>
      <c r="D7195" s="99">
        <v>4083.179932</v>
      </c>
      <c r="E7195" s="99">
        <v>4094.280029</v>
      </c>
      <c r="F7195" s="99">
        <v>4094.280029</v>
      </c>
      <c r="G7195" s="99">
        <v>0</v>
      </c>
    </row>
    <row r="7196" spans="1:7" x14ac:dyDescent="0.2">
      <c r="A7196" s="100">
        <v>42566</v>
      </c>
      <c r="B7196" s="99">
        <v>4096.8999020000001</v>
      </c>
      <c r="C7196" s="99">
        <v>4104.2597660000001</v>
      </c>
      <c r="D7196" s="99">
        <v>4079.25</v>
      </c>
      <c r="E7196" s="99">
        <v>4090.48999</v>
      </c>
      <c r="F7196" s="99">
        <v>4090.48999</v>
      </c>
      <c r="G7196" s="99">
        <v>0</v>
      </c>
    </row>
    <row r="7197" spans="1:7" x14ac:dyDescent="0.2">
      <c r="A7197" s="100">
        <v>42569</v>
      </c>
      <c r="B7197" s="99">
        <v>4091.219971</v>
      </c>
      <c r="C7197" s="99">
        <v>4103.1601559999999</v>
      </c>
      <c r="D7197" s="99">
        <v>4086.719971</v>
      </c>
      <c r="E7197" s="99">
        <v>4100.3999020000001</v>
      </c>
      <c r="F7197" s="99">
        <v>4100.3999020000001</v>
      </c>
      <c r="G7197" s="99">
        <v>0</v>
      </c>
    </row>
    <row r="7198" spans="1:7" x14ac:dyDescent="0.2">
      <c r="A7198" s="100">
        <v>42570</v>
      </c>
      <c r="B7198" s="99">
        <v>4094.6298830000001</v>
      </c>
      <c r="C7198" s="99">
        <v>4096.2202150000003</v>
      </c>
      <c r="D7198" s="99">
        <v>4085.580078</v>
      </c>
      <c r="E7198" s="99">
        <v>4094.610107</v>
      </c>
      <c r="F7198" s="99">
        <v>4094.610107</v>
      </c>
      <c r="G7198" s="99">
        <v>0</v>
      </c>
    </row>
    <row r="7199" spans="1:7" x14ac:dyDescent="0.2">
      <c r="A7199" s="100">
        <v>42571</v>
      </c>
      <c r="B7199" s="99">
        <v>4099.5200199999999</v>
      </c>
      <c r="C7199" s="99">
        <v>4117.5498049999997</v>
      </c>
      <c r="D7199" s="99">
        <v>4097.2299800000001</v>
      </c>
      <c r="E7199" s="99">
        <v>4112.6098629999997</v>
      </c>
      <c r="F7199" s="99">
        <v>4112.6098629999997</v>
      </c>
      <c r="G7199" s="99">
        <v>0</v>
      </c>
    </row>
    <row r="7200" spans="1:7" x14ac:dyDescent="0.2">
      <c r="A7200" s="100">
        <v>42572</v>
      </c>
      <c r="B7200" s="99">
        <v>4112.4702150000003</v>
      </c>
      <c r="C7200" s="99">
        <v>4115.5600590000004</v>
      </c>
      <c r="D7200" s="99">
        <v>4087.570068</v>
      </c>
      <c r="E7200" s="99">
        <v>4097.8198240000002</v>
      </c>
      <c r="F7200" s="99">
        <v>4097.8198240000002</v>
      </c>
      <c r="G7200" s="99">
        <v>0</v>
      </c>
    </row>
    <row r="7201" spans="1:7" x14ac:dyDescent="0.2">
      <c r="A7201" s="100">
        <v>42573</v>
      </c>
      <c r="B7201" s="99">
        <v>4100.2998049999997</v>
      </c>
      <c r="C7201" s="99">
        <v>4116.6601559999999</v>
      </c>
      <c r="D7201" s="99">
        <v>4094.209961</v>
      </c>
      <c r="E7201" s="99">
        <v>4116.5</v>
      </c>
      <c r="F7201" s="99">
        <v>4116.5</v>
      </c>
      <c r="G7201" s="99">
        <v>0</v>
      </c>
    </row>
    <row r="7202" spans="1:7" x14ac:dyDescent="0.2">
      <c r="A7202" s="100">
        <v>42576</v>
      </c>
      <c r="B7202" s="99">
        <v>4114.0297849999997</v>
      </c>
      <c r="C7202" s="99">
        <v>4114.0297849999997</v>
      </c>
      <c r="D7202" s="99">
        <v>4091.7700199999999</v>
      </c>
      <c r="E7202" s="99">
        <v>4104.1298829999996</v>
      </c>
      <c r="F7202" s="99">
        <v>4104.1298829999996</v>
      </c>
      <c r="G7202" s="99">
        <v>0</v>
      </c>
    </row>
    <row r="7203" spans="1:7" x14ac:dyDescent="0.2">
      <c r="A7203" s="100">
        <v>42577</v>
      </c>
      <c r="B7203" s="99">
        <v>4105.1899409999996</v>
      </c>
      <c r="C7203" s="99">
        <v>4113.8398440000001</v>
      </c>
      <c r="D7203" s="99">
        <v>4088.5500489999999</v>
      </c>
      <c r="E7203" s="99">
        <v>4105.5698240000002</v>
      </c>
      <c r="F7203" s="99">
        <v>4105.5698240000002</v>
      </c>
      <c r="G7203" s="99">
        <v>0</v>
      </c>
    </row>
    <row r="7204" spans="1:7" x14ac:dyDescent="0.2">
      <c r="A7204" s="100">
        <v>42578</v>
      </c>
      <c r="B7204" s="99">
        <v>4106.919922</v>
      </c>
      <c r="C7204" s="99">
        <v>4116.6899409999996</v>
      </c>
      <c r="D7204" s="99">
        <v>4086.75</v>
      </c>
      <c r="E7204" s="99">
        <v>4100.8100590000004</v>
      </c>
      <c r="F7204" s="99">
        <v>4100.8100590000004</v>
      </c>
      <c r="G7204" s="99">
        <v>0</v>
      </c>
    </row>
    <row r="7205" spans="1:7" x14ac:dyDescent="0.2">
      <c r="A7205" s="100">
        <v>42579</v>
      </c>
      <c r="B7205" s="99">
        <v>4100.169922</v>
      </c>
      <c r="C7205" s="99">
        <v>4113.0400390000004</v>
      </c>
      <c r="D7205" s="99">
        <v>4088.23999</v>
      </c>
      <c r="E7205" s="99">
        <v>4107.75</v>
      </c>
      <c r="F7205" s="99">
        <v>4107.75</v>
      </c>
      <c r="G7205" s="99">
        <v>0</v>
      </c>
    </row>
    <row r="7206" spans="1:7" x14ac:dyDescent="0.2">
      <c r="A7206" s="100">
        <v>42580</v>
      </c>
      <c r="B7206" s="99">
        <v>4105.4702150000003</v>
      </c>
      <c r="C7206" s="99">
        <v>4121.1098629999997</v>
      </c>
      <c r="D7206" s="99">
        <v>4095.360107</v>
      </c>
      <c r="E7206" s="99">
        <v>4114.5097660000001</v>
      </c>
      <c r="F7206" s="99">
        <v>4114.5097660000001</v>
      </c>
      <c r="G7206" s="99">
        <v>0</v>
      </c>
    </row>
    <row r="7207" spans="1:7" x14ac:dyDescent="0.2">
      <c r="A7207" s="100">
        <v>42583</v>
      </c>
      <c r="B7207" s="99">
        <v>4113.6601559999999</v>
      </c>
      <c r="C7207" s="99">
        <v>4123.3701170000004</v>
      </c>
      <c r="D7207" s="99">
        <v>4100.5297849999997</v>
      </c>
      <c r="E7207" s="99">
        <v>4109.2797849999997</v>
      </c>
      <c r="F7207" s="99">
        <v>4109.2797849999997</v>
      </c>
      <c r="G7207" s="99">
        <v>0</v>
      </c>
    </row>
    <row r="7208" spans="1:7" x14ac:dyDescent="0.2">
      <c r="A7208" s="100">
        <v>42584</v>
      </c>
      <c r="B7208" s="99">
        <v>4107.6899409999996</v>
      </c>
      <c r="C7208" s="99">
        <v>4108.1801759999998</v>
      </c>
      <c r="D7208" s="99">
        <v>4065.3798830000001</v>
      </c>
      <c r="E7208" s="99">
        <v>4083.25</v>
      </c>
      <c r="F7208" s="99">
        <v>4083.25</v>
      </c>
      <c r="G7208" s="99">
        <v>0</v>
      </c>
    </row>
    <row r="7209" spans="1:7" x14ac:dyDescent="0.2">
      <c r="A7209" s="100">
        <v>42585</v>
      </c>
      <c r="B7209" s="99">
        <v>4084.080078</v>
      </c>
      <c r="C7209" s="99">
        <v>4097.2998049999997</v>
      </c>
      <c r="D7209" s="99">
        <v>4076.070068</v>
      </c>
      <c r="E7209" s="99">
        <v>4097.2998049999997</v>
      </c>
      <c r="F7209" s="99">
        <v>4097.2998049999997</v>
      </c>
      <c r="G7209" s="99">
        <v>0</v>
      </c>
    </row>
    <row r="7210" spans="1:7" x14ac:dyDescent="0.2">
      <c r="A7210" s="100">
        <v>42586</v>
      </c>
      <c r="B7210" s="99">
        <v>4097.7998049999997</v>
      </c>
      <c r="C7210" s="99">
        <v>4106.6401370000003</v>
      </c>
      <c r="D7210" s="99">
        <v>4089.4099120000001</v>
      </c>
      <c r="E7210" s="99">
        <v>4099.2099609999996</v>
      </c>
      <c r="F7210" s="99">
        <v>4099.2099609999996</v>
      </c>
      <c r="G7210" s="99">
        <v>0</v>
      </c>
    </row>
    <row r="7211" spans="1:7" x14ac:dyDescent="0.2">
      <c r="A7211" s="100">
        <v>42587</v>
      </c>
      <c r="B7211" s="99">
        <v>4107.8901370000003</v>
      </c>
      <c r="C7211" s="99">
        <v>4134.5600590000004</v>
      </c>
      <c r="D7211" s="99">
        <v>4107.8901370000003</v>
      </c>
      <c r="E7211" s="99">
        <v>4134.5600590000004</v>
      </c>
      <c r="F7211" s="99">
        <v>4134.5600590000004</v>
      </c>
      <c r="G7211" s="99">
        <v>0</v>
      </c>
    </row>
    <row r="7212" spans="1:7" x14ac:dyDescent="0.2">
      <c r="A7212" s="100">
        <v>42590</v>
      </c>
      <c r="B7212" s="99">
        <v>4136.6298829999996</v>
      </c>
      <c r="C7212" s="99">
        <v>4139.7998049999997</v>
      </c>
      <c r="D7212" s="99">
        <v>4125.4599609999996</v>
      </c>
      <c r="E7212" s="99">
        <v>4131.1899409999996</v>
      </c>
      <c r="F7212" s="99">
        <v>4131.1899409999996</v>
      </c>
      <c r="G7212" s="99">
        <v>0</v>
      </c>
    </row>
    <row r="7213" spans="1:7" x14ac:dyDescent="0.2">
      <c r="A7213" s="100">
        <v>42591</v>
      </c>
      <c r="B7213" s="99">
        <v>4133.919922</v>
      </c>
      <c r="C7213" s="99">
        <v>4144.1401370000003</v>
      </c>
      <c r="D7213" s="99">
        <v>4127.0600590000004</v>
      </c>
      <c r="E7213" s="99">
        <v>4132.9599609999996</v>
      </c>
      <c r="F7213" s="99">
        <v>4132.9599609999996</v>
      </c>
      <c r="G7213" s="99">
        <v>0</v>
      </c>
    </row>
    <row r="7214" spans="1:7" x14ac:dyDescent="0.2">
      <c r="A7214" s="100">
        <v>42592</v>
      </c>
      <c r="B7214" s="99">
        <v>4136.5200199999999</v>
      </c>
      <c r="C7214" s="99">
        <v>4137.4702150000003</v>
      </c>
      <c r="D7214" s="99">
        <v>4116.080078</v>
      </c>
      <c r="E7214" s="99">
        <v>4122.6499020000001</v>
      </c>
      <c r="F7214" s="99">
        <v>4122.6499020000001</v>
      </c>
      <c r="G7214" s="99">
        <v>0</v>
      </c>
    </row>
    <row r="7215" spans="1:7" x14ac:dyDescent="0.2">
      <c r="A7215" s="100">
        <v>42593</v>
      </c>
      <c r="B7215" s="99">
        <v>4127.8901370000003</v>
      </c>
      <c r="C7215" s="99">
        <v>4147.7402339999999</v>
      </c>
      <c r="D7215" s="99">
        <v>4127.8901370000003</v>
      </c>
      <c r="E7215" s="99">
        <v>4142.7202150000003</v>
      </c>
      <c r="F7215" s="99">
        <v>4142.7202150000003</v>
      </c>
      <c r="G7215" s="99">
        <v>0</v>
      </c>
    </row>
    <row r="7216" spans="1:7" x14ac:dyDescent="0.2">
      <c r="A7216" s="100">
        <v>42594</v>
      </c>
      <c r="B7216" s="99">
        <v>4139.0400390000004</v>
      </c>
      <c r="C7216" s="99">
        <v>4143.8198240000002</v>
      </c>
      <c r="D7216" s="99">
        <v>4130.8701170000004</v>
      </c>
      <c r="E7216" s="99">
        <v>4139.6298829999996</v>
      </c>
      <c r="F7216" s="99">
        <v>4139.6298829999996</v>
      </c>
      <c r="G7216" s="99">
        <v>0</v>
      </c>
    </row>
    <row r="7217" spans="1:7" x14ac:dyDescent="0.2">
      <c r="A7217" s="100">
        <v>42597</v>
      </c>
      <c r="B7217" s="99">
        <v>4143.9799800000001</v>
      </c>
      <c r="C7217" s="99">
        <v>4158.6298829999996</v>
      </c>
      <c r="D7217" s="99">
        <v>4143.9799800000001</v>
      </c>
      <c r="E7217" s="99">
        <v>4151.6899409999996</v>
      </c>
      <c r="F7217" s="99">
        <v>4151.6899409999996</v>
      </c>
      <c r="G7217" s="99">
        <v>0</v>
      </c>
    </row>
    <row r="7218" spans="1:7" x14ac:dyDescent="0.2">
      <c r="A7218" s="100">
        <v>42598</v>
      </c>
      <c r="B7218" s="99">
        <v>4145.0097660000001</v>
      </c>
      <c r="C7218" s="99">
        <v>4145.0097660000001</v>
      </c>
      <c r="D7218" s="99">
        <v>4129.6601559999999</v>
      </c>
      <c r="E7218" s="99">
        <v>4129.6801759999998</v>
      </c>
      <c r="F7218" s="99">
        <v>4129.6801759999998</v>
      </c>
      <c r="G7218" s="99">
        <v>0</v>
      </c>
    </row>
    <row r="7219" spans="1:7" x14ac:dyDescent="0.2">
      <c r="A7219" s="100">
        <v>42599</v>
      </c>
      <c r="B7219" s="99">
        <v>4130.1201170000004</v>
      </c>
      <c r="C7219" s="99">
        <v>4140.0297849999997</v>
      </c>
      <c r="D7219" s="99">
        <v>4112.4702150000003</v>
      </c>
      <c r="E7219" s="99">
        <v>4138.419922</v>
      </c>
      <c r="F7219" s="99">
        <v>4138.419922</v>
      </c>
      <c r="G7219" s="99">
        <v>0</v>
      </c>
    </row>
    <row r="7220" spans="1:7" x14ac:dyDescent="0.2">
      <c r="A7220" s="100">
        <v>42600</v>
      </c>
      <c r="B7220" s="99">
        <v>4137.919922</v>
      </c>
      <c r="C7220" s="99">
        <v>4147.6499020000001</v>
      </c>
      <c r="D7220" s="99">
        <v>4135.2099609999996</v>
      </c>
      <c r="E7220" s="99">
        <v>4147.6401370000003</v>
      </c>
      <c r="F7220" s="99">
        <v>4147.6401370000003</v>
      </c>
      <c r="G7220" s="99">
        <v>0</v>
      </c>
    </row>
    <row r="7221" spans="1:7" x14ac:dyDescent="0.2">
      <c r="A7221" s="100">
        <v>42601</v>
      </c>
      <c r="B7221" s="99">
        <v>4142.9301759999998</v>
      </c>
      <c r="C7221" s="99">
        <v>4144.3701170000004</v>
      </c>
      <c r="D7221" s="99">
        <v>4125.669922</v>
      </c>
      <c r="E7221" s="99">
        <v>4142.2299800000001</v>
      </c>
      <c r="F7221" s="99">
        <v>4142.2299800000001</v>
      </c>
      <c r="G7221" s="99">
        <v>0</v>
      </c>
    </row>
    <row r="7222" spans="1:7" x14ac:dyDescent="0.2">
      <c r="A7222" s="100">
        <v>42604</v>
      </c>
      <c r="B7222" s="99">
        <v>4137.9599609999996</v>
      </c>
      <c r="C7222" s="99">
        <v>4144.7299800000001</v>
      </c>
      <c r="D7222" s="99">
        <v>4127.3198240000002</v>
      </c>
      <c r="E7222" s="99">
        <v>4139.9702150000003</v>
      </c>
      <c r="F7222" s="99">
        <v>4139.9702150000003</v>
      </c>
      <c r="G7222" s="99">
        <v>0</v>
      </c>
    </row>
    <row r="7223" spans="1:7" x14ac:dyDescent="0.2">
      <c r="A7223" s="100">
        <v>42605</v>
      </c>
      <c r="B7223" s="99">
        <v>4149.8901370000003</v>
      </c>
      <c r="C7223" s="99">
        <v>4160.4902339999999</v>
      </c>
      <c r="D7223" s="99">
        <v>4147.9902339999999</v>
      </c>
      <c r="E7223" s="99">
        <v>4148.1601559999999</v>
      </c>
      <c r="F7223" s="99">
        <v>4148.1601559999999</v>
      </c>
      <c r="G7223" s="99">
        <v>0</v>
      </c>
    </row>
    <row r="7224" spans="1:7" x14ac:dyDescent="0.2">
      <c r="A7224" s="100">
        <v>42606</v>
      </c>
      <c r="B7224" s="99">
        <v>4144.9599609999996</v>
      </c>
      <c r="C7224" s="99">
        <v>4147.8598629999997</v>
      </c>
      <c r="D7224" s="99">
        <v>4118.7099609999996</v>
      </c>
      <c r="E7224" s="99">
        <v>4126.6499020000001</v>
      </c>
      <c r="F7224" s="99">
        <v>4126.6499020000001</v>
      </c>
      <c r="G7224" s="99">
        <v>0</v>
      </c>
    </row>
    <row r="7225" spans="1:7" x14ac:dyDescent="0.2">
      <c r="A7225" s="100">
        <v>42607</v>
      </c>
      <c r="B7225" s="99">
        <v>4122.6499020000001</v>
      </c>
      <c r="C7225" s="99">
        <v>4133.4399409999996</v>
      </c>
      <c r="D7225" s="99">
        <v>4115.9301759999998</v>
      </c>
      <c r="E7225" s="99">
        <v>4121.0898440000001</v>
      </c>
      <c r="F7225" s="99">
        <v>4121.0898440000001</v>
      </c>
      <c r="G7225" s="99">
        <v>0</v>
      </c>
    </row>
    <row r="7226" spans="1:7" x14ac:dyDescent="0.2">
      <c r="A7226" s="100">
        <v>42608</v>
      </c>
      <c r="B7226" s="99">
        <v>4126.169922</v>
      </c>
      <c r="C7226" s="99">
        <v>4150.3598629999997</v>
      </c>
      <c r="D7226" s="99">
        <v>4098.2900390000004</v>
      </c>
      <c r="E7226" s="99">
        <v>4114.6801759999998</v>
      </c>
      <c r="F7226" s="99">
        <v>4114.6801759999998</v>
      </c>
      <c r="G7226" s="99">
        <v>0</v>
      </c>
    </row>
    <row r="7227" spans="1:7" x14ac:dyDescent="0.2">
      <c r="A7227" s="100">
        <v>42611</v>
      </c>
      <c r="B7227" s="99">
        <v>4117.419922</v>
      </c>
      <c r="C7227" s="99">
        <v>4142.6298829999996</v>
      </c>
      <c r="D7227" s="99">
        <v>4117.419922</v>
      </c>
      <c r="E7227" s="99">
        <v>4136.75</v>
      </c>
      <c r="F7227" s="99">
        <v>4136.75</v>
      </c>
      <c r="G7227" s="99">
        <v>0</v>
      </c>
    </row>
    <row r="7228" spans="1:7" x14ac:dyDescent="0.2">
      <c r="A7228" s="100">
        <v>42612</v>
      </c>
      <c r="B7228" s="99">
        <v>4135.6499020000001</v>
      </c>
      <c r="C7228" s="99">
        <v>4140.8901370000003</v>
      </c>
      <c r="D7228" s="99">
        <v>4118.5200199999999</v>
      </c>
      <c r="E7228" s="99">
        <v>4129.3398440000001</v>
      </c>
      <c r="F7228" s="99">
        <v>4129.3398440000001</v>
      </c>
      <c r="G7228" s="99">
        <v>0</v>
      </c>
    </row>
    <row r="7229" spans="1:7" x14ac:dyDescent="0.2">
      <c r="A7229" s="100">
        <v>42613</v>
      </c>
      <c r="B7229" s="99">
        <v>4125.2402339999999</v>
      </c>
      <c r="C7229" s="99">
        <v>4125.5297849999997</v>
      </c>
      <c r="D7229" s="99">
        <v>4102.1098629999997</v>
      </c>
      <c r="E7229" s="99">
        <v>4120.2900390000004</v>
      </c>
      <c r="F7229" s="99">
        <v>4120.2900390000004</v>
      </c>
      <c r="G7229" s="99">
        <v>0</v>
      </c>
    </row>
    <row r="7230" spans="1:7" x14ac:dyDescent="0.2">
      <c r="A7230" s="100">
        <v>42614</v>
      </c>
      <c r="B7230" s="99">
        <v>4121.0600590000004</v>
      </c>
      <c r="C7230" s="99">
        <v>4125.2700199999999</v>
      </c>
      <c r="D7230" s="99">
        <v>4094.030029</v>
      </c>
      <c r="E7230" s="99">
        <v>4120.169922</v>
      </c>
      <c r="F7230" s="99">
        <v>4120.169922</v>
      </c>
      <c r="G7230" s="99">
        <v>0</v>
      </c>
    </row>
    <row r="7231" spans="1:7" x14ac:dyDescent="0.2">
      <c r="A7231" s="100">
        <v>42615</v>
      </c>
      <c r="B7231" s="99">
        <v>4132.9599609999996</v>
      </c>
      <c r="C7231" s="99">
        <v>4146.9301759999998</v>
      </c>
      <c r="D7231" s="99">
        <v>4125.6201170000004</v>
      </c>
      <c r="E7231" s="99">
        <v>4137.7001950000003</v>
      </c>
      <c r="F7231" s="99">
        <v>4137.7001950000003</v>
      </c>
      <c r="G7231" s="99">
        <v>0</v>
      </c>
    </row>
    <row r="7232" spans="1:7" x14ac:dyDescent="0.2">
      <c r="A7232" s="100">
        <v>42619</v>
      </c>
      <c r="B7232" s="99">
        <v>4140.8701170000004</v>
      </c>
      <c r="C7232" s="99">
        <v>4150.2900390000004</v>
      </c>
      <c r="D7232" s="99">
        <v>4128.5200199999999</v>
      </c>
      <c r="E7232" s="99">
        <v>4150.1098629999997</v>
      </c>
      <c r="F7232" s="99">
        <v>4150.1098629999997</v>
      </c>
      <c r="G7232" s="99">
        <v>0</v>
      </c>
    </row>
    <row r="7233" spans="1:7" x14ac:dyDescent="0.2">
      <c r="A7233" s="100">
        <v>42620</v>
      </c>
      <c r="B7233" s="99">
        <v>4148.6298829999996</v>
      </c>
      <c r="C7233" s="99">
        <v>4153.6601559999999</v>
      </c>
      <c r="D7233" s="99">
        <v>4137.0498049999997</v>
      </c>
      <c r="E7233" s="99">
        <v>4150.5097660000001</v>
      </c>
      <c r="F7233" s="99">
        <v>4150.5097660000001</v>
      </c>
      <c r="G7233" s="99">
        <v>0</v>
      </c>
    </row>
    <row r="7234" spans="1:7" x14ac:dyDescent="0.2">
      <c r="A7234" s="100">
        <v>42621</v>
      </c>
      <c r="B7234" s="99">
        <v>4144.2299800000001</v>
      </c>
      <c r="C7234" s="99">
        <v>4148.3701170000004</v>
      </c>
      <c r="D7234" s="99">
        <v>4134.2202150000003</v>
      </c>
      <c r="E7234" s="99">
        <v>4141.4599609999996</v>
      </c>
      <c r="F7234" s="99">
        <v>4141.4599609999996</v>
      </c>
      <c r="G7234" s="99">
        <v>0</v>
      </c>
    </row>
    <row r="7235" spans="1:7" x14ac:dyDescent="0.2">
      <c r="A7235" s="100">
        <v>42622</v>
      </c>
      <c r="B7235" s="99">
        <v>4118.3198240000002</v>
      </c>
      <c r="C7235" s="99">
        <v>4118.3198240000002</v>
      </c>
      <c r="D7235" s="99">
        <v>4039.9499510000001</v>
      </c>
      <c r="E7235" s="99">
        <v>4039.9499510000001</v>
      </c>
      <c r="F7235" s="99">
        <v>4039.9499510000001</v>
      </c>
      <c r="G7235" s="99">
        <v>0</v>
      </c>
    </row>
    <row r="7236" spans="1:7" x14ac:dyDescent="0.2">
      <c r="A7236" s="100">
        <v>42625</v>
      </c>
      <c r="B7236" s="99">
        <v>4026.9799800000001</v>
      </c>
      <c r="C7236" s="99">
        <v>4107.5097660000001</v>
      </c>
      <c r="D7236" s="99">
        <v>4023.889893</v>
      </c>
      <c r="E7236" s="99">
        <v>4099.4702150000003</v>
      </c>
      <c r="F7236" s="99">
        <v>4099.4702150000003</v>
      </c>
      <c r="G7236" s="99">
        <v>0</v>
      </c>
    </row>
    <row r="7237" spans="1:7" x14ac:dyDescent="0.2">
      <c r="A7237" s="100">
        <v>42626</v>
      </c>
      <c r="B7237" s="99">
        <v>4084.4499510000001</v>
      </c>
      <c r="C7237" s="99">
        <v>4084.4499510000001</v>
      </c>
      <c r="D7237" s="99">
        <v>4027.110107</v>
      </c>
      <c r="E7237" s="99">
        <v>4039.919922</v>
      </c>
      <c r="F7237" s="99">
        <v>4039.919922</v>
      </c>
      <c r="G7237" s="99">
        <v>0</v>
      </c>
    </row>
    <row r="7238" spans="1:7" x14ac:dyDescent="0.2">
      <c r="A7238" s="100">
        <v>42627</v>
      </c>
      <c r="B7238" s="99">
        <v>4041.8000489999999</v>
      </c>
      <c r="C7238" s="99">
        <v>4067.330078</v>
      </c>
      <c r="D7238" s="99">
        <v>4026.6999510000001</v>
      </c>
      <c r="E7238" s="99">
        <v>4037.830078</v>
      </c>
      <c r="F7238" s="99">
        <v>4037.830078</v>
      </c>
      <c r="G7238" s="99">
        <v>0</v>
      </c>
    </row>
    <row r="7239" spans="1:7" x14ac:dyDescent="0.2">
      <c r="A7239" s="100">
        <v>42628</v>
      </c>
      <c r="B7239" s="99">
        <v>4037.719971</v>
      </c>
      <c r="C7239" s="99">
        <v>4087.01001</v>
      </c>
      <c r="D7239" s="99">
        <v>4032.169922</v>
      </c>
      <c r="E7239" s="99">
        <v>4079.320068</v>
      </c>
      <c r="F7239" s="99">
        <v>4079.320068</v>
      </c>
      <c r="G7239" s="99">
        <v>0</v>
      </c>
    </row>
    <row r="7240" spans="1:7" x14ac:dyDescent="0.2">
      <c r="A7240" s="100">
        <v>42629</v>
      </c>
      <c r="B7240" s="99">
        <v>4077.8701169999999</v>
      </c>
      <c r="C7240" s="99">
        <v>4077.8701169999999</v>
      </c>
      <c r="D7240" s="99">
        <v>4048.860107</v>
      </c>
      <c r="E7240" s="99">
        <v>4063.969971</v>
      </c>
      <c r="F7240" s="99">
        <v>4063.969971</v>
      </c>
      <c r="G7240" s="99">
        <v>0</v>
      </c>
    </row>
    <row r="7241" spans="1:7" x14ac:dyDescent="0.2">
      <c r="A7241" s="100">
        <v>42632</v>
      </c>
      <c r="B7241" s="99">
        <v>4073.1999510000001</v>
      </c>
      <c r="C7241" s="99">
        <v>4091.4499510000001</v>
      </c>
      <c r="D7241" s="99">
        <v>4057.8500979999999</v>
      </c>
      <c r="E7241" s="99">
        <v>4063.9399410000001</v>
      </c>
      <c r="F7241" s="99">
        <v>4063.9399410000001</v>
      </c>
      <c r="G7241" s="99">
        <v>0</v>
      </c>
    </row>
    <row r="7242" spans="1:7" x14ac:dyDescent="0.2">
      <c r="A7242" s="100">
        <v>42633</v>
      </c>
      <c r="B7242" s="99">
        <v>4076.9499510000001</v>
      </c>
      <c r="C7242" s="99">
        <v>4086.1599120000001</v>
      </c>
      <c r="D7242" s="99">
        <v>4064.0900879999999</v>
      </c>
      <c r="E7242" s="99">
        <v>4065.1999510000001</v>
      </c>
      <c r="F7242" s="99">
        <v>4065.1999510000001</v>
      </c>
      <c r="G7242" s="99">
        <v>0</v>
      </c>
    </row>
    <row r="7243" spans="1:7" x14ac:dyDescent="0.2">
      <c r="A7243" s="100">
        <v>42634</v>
      </c>
      <c r="B7243" s="99">
        <v>4074.4099120000001</v>
      </c>
      <c r="C7243" s="99">
        <v>4113.3901370000003</v>
      </c>
      <c r="D7243" s="99">
        <v>4064.9099120000001</v>
      </c>
      <c r="E7243" s="99">
        <v>4109.6298829999996</v>
      </c>
      <c r="F7243" s="99">
        <v>4109.6298829999996</v>
      </c>
      <c r="G7243" s="99">
        <v>0</v>
      </c>
    </row>
    <row r="7244" spans="1:7" x14ac:dyDescent="0.2">
      <c r="A7244" s="100">
        <v>42635</v>
      </c>
      <c r="B7244" s="99">
        <v>4124.5498049999997</v>
      </c>
      <c r="C7244" s="99">
        <v>4141.6899409999996</v>
      </c>
      <c r="D7244" s="99">
        <v>4124.5498049999997</v>
      </c>
      <c r="E7244" s="99">
        <v>4136.4101559999999</v>
      </c>
      <c r="F7244" s="99">
        <v>4136.4101559999999</v>
      </c>
      <c r="G7244" s="99">
        <v>0</v>
      </c>
    </row>
    <row r="7245" spans="1:7" x14ac:dyDescent="0.2">
      <c r="A7245" s="100">
        <v>42636</v>
      </c>
      <c r="B7245" s="99">
        <v>4129.0200199999999</v>
      </c>
      <c r="C7245" s="99">
        <v>4129.6298829999996</v>
      </c>
      <c r="D7245" s="99">
        <v>4111.3901370000003</v>
      </c>
      <c r="E7245" s="99">
        <v>4112.6899409999996</v>
      </c>
      <c r="F7245" s="99">
        <v>4112.6899409999996</v>
      </c>
      <c r="G7245" s="99">
        <v>0</v>
      </c>
    </row>
    <row r="7246" spans="1:7" x14ac:dyDescent="0.2">
      <c r="A7246" s="100">
        <v>42639</v>
      </c>
      <c r="B7246" s="99">
        <v>4101.3500979999999</v>
      </c>
      <c r="C7246" s="99">
        <v>4101.3500979999999</v>
      </c>
      <c r="D7246" s="99">
        <v>4075.780029</v>
      </c>
      <c r="E7246" s="99">
        <v>4077.709961</v>
      </c>
      <c r="F7246" s="99">
        <v>4077.709961</v>
      </c>
      <c r="G7246" s="99">
        <v>0</v>
      </c>
    </row>
    <row r="7247" spans="1:7" x14ac:dyDescent="0.2">
      <c r="A7247" s="100">
        <v>42640</v>
      </c>
      <c r="B7247" s="99">
        <v>4077.790039</v>
      </c>
      <c r="C7247" s="99">
        <v>4106.4101559999999</v>
      </c>
      <c r="D7247" s="99">
        <v>4069.320068</v>
      </c>
      <c r="E7247" s="99">
        <v>4104.1801759999998</v>
      </c>
      <c r="F7247" s="99">
        <v>4104.1801759999998</v>
      </c>
      <c r="G7247" s="99">
        <v>0</v>
      </c>
    </row>
    <row r="7248" spans="1:7" x14ac:dyDescent="0.2">
      <c r="A7248" s="100">
        <v>42641</v>
      </c>
      <c r="B7248" s="99">
        <v>4108.7402339999999</v>
      </c>
      <c r="C7248" s="99">
        <v>4128.7900390000004</v>
      </c>
      <c r="D7248" s="99">
        <v>4089.6298830000001</v>
      </c>
      <c r="E7248" s="99">
        <v>4126.830078</v>
      </c>
      <c r="F7248" s="99">
        <v>4126.830078</v>
      </c>
      <c r="G7248" s="99">
        <v>0</v>
      </c>
    </row>
    <row r="7249" spans="1:7" x14ac:dyDescent="0.2">
      <c r="A7249" s="100">
        <v>42642</v>
      </c>
      <c r="B7249" s="99">
        <v>4122.2402339999999</v>
      </c>
      <c r="C7249" s="99">
        <v>4129.3999020000001</v>
      </c>
      <c r="D7249" s="99">
        <v>4077.360107</v>
      </c>
      <c r="E7249" s="99">
        <v>4088.469971</v>
      </c>
      <c r="F7249" s="99">
        <v>4088.469971</v>
      </c>
      <c r="G7249" s="99">
        <v>0</v>
      </c>
    </row>
    <row r="7250" spans="1:7" x14ac:dyDescent="0.2">
      <c r="A7250" s="100">
        <v>42643</v>
      </c>
      <c r="B7250" s="99">
        <v>4098.7099609999996</v>
      </c>
      <c r="C7250" s="99">
        <v>4134.419922</v>
      </c>
      <c r="D7250" s="99">
        <v>4098.7099609999996</v>
      </c>
      <c r="E7250" s="99">
        <v>4121.0600590000004</v>
      </c>
      <c r="F7250" s="99">
        <v>4121.0600590000004</v>
      </c>
      <c r="G7250" s="99">
        <v>0</v>
      </c>
    </row>
    <row r="7251" spans="1:7" x14ac:dyDescent="0.2">
      <c r="A7251" s="100">
        <v>42646</v>
      </c>
      <c r="B7251" s="99">
        <v>4114.0898440000001</v>
      </c>
      <c r="C7251" s="99">
        <v>4114.2402339999999</v>
      </c>
      <c r="D7251" s="99">
        <v>4095.959961</v>
      </c>
      <c r="E7251" s="99">
        <v>4108.1298829999996</v>
      </c>
      <c r="F7251" s="99">
        <v>4108.1298829999996</v>
      </c>
      <c r="G7251" s="99">
        <v>0</v>
      </c>
    </row>
    <row r="7252" spans="1:7" x14ac:dyDescent="0.2">
      <c r="A7252" s="100">
        <v>42647</v>
      </c>
      <c r="B7252" s="99">
        <v>4112.6499020000001</v>
      </c>
      <c r="C7252" s="99">
        <v>4116.6201170000004</v>
      </c>
      <c r="D7252" s="99">
        <v>4075.8500979999999</v>
      </c>
      <c r="E7252" s="99">
        <v>4088.169922</v>
      </c>
      <c r="F7252" s="99">
        <v>4088.169922</v>
      </c>
      <c r="G7252" s="99">
        <v>0</v>
      </c>
    </row>
    <row r="7253" spans="1:7" x14ac:dyDescent="0.2">
      <c r="A7253" s="100">
        <v>42648</v>
      </c>
      <c r="B7253" s="99">
        <v>4098.6899409999996</v>
      </c>
      <c r="C7253" s="99">
        <v>4115.3999020000001</v>
      </c>
      <c r="D7253" s="99">
        <v>4098.6899409999996</v>
      </c>
      <c r="E7253" s="99">
        <v>4107.3999020000001</v>
      </c>
      <c r="F7253" s="99">
        <v>4107.3999020000001</v>
      </c>
      <c r="G7253" s="99">
        <v>0</v>
      </c>
    </row>
    <row r="7254" spans="1:7" x14ac:dyDescent="0.2">
      <c r="A7254" s="100">
        <v>42649</v>
      </c>
      <c r="B7254" s="99">
        <v>4104.6401370000003</v>
      </c>
      <c r="C7254" s="99">
        <v>4113.3999020000001</v>
      </c>
      <c r="D7254" s="99">
        <v>4089.610107</v>
      </c>
      <c r="E7254" s="99">
        <v>4109.4902339999999</v>
      </c>
      <c r="F7254" s="99">
        <v>4109.4902339999999</v>
      </c>
      <c r="G7254" s="99">
        <v>0</v>
      </c>
    </row>
    <row r="7255" spans="1:7" x14ac:dyDescent="0.2">
      <c r="A7255" s="100">
        <v>42650</v>
      </c>
      <c r="B7255" s="99">
        <v>4116.1298829999996</v>
      </c>
      <c r="C7255" s="99">
        <v>4119.2597660000001</v>
      </c>
      <c r="D7255" s="99">
        <v>4079.3400879999999</v>
      </c>
      <c r="E7255" s="99">
        <v>4096.25</v>
      </c>
      <c r="F7255" s="99">
        <v>4096.25</v>
      </c>
      <c r="G7255" s="99">
        <v>0</v>
      </c>
    </row>
    <row r="7256" spans="1:7" x14ac:dyDescent="0.2">
      <c r="A7256" s="100">
        <v>42653</v>
      </c>
      <c r="B7256" s="99">
        <v>4108.8999020000001</v>
      </c>
      <c r="C7256" s="99">
        <v>4126.3598629999997</v>
      </c>
      <c r="D7256" s="99">
        <v>4108.8999020000001</v>
      </c>
      <c r="E7256" s="99">
        <v>4115.1201170000004</v>
      </c>
      <c r="F7256" s="99">
        <v>4115.1201170000004</v>
      </c>
      <c r="G7256" s="99">
        <v>0</v>
      </c>
    </row>
    <row r="7257" spans="1:7" x14ac:dyDescent="0.2">
      <c r="A7257" s="100">
        <v>42654</v>
      </c>
      <c r="B7257" s="99">
        <v>4110.75</v>
      </c>
      <c r="C7257" s="99">
        <v>4111.0400390000004</v>
      </c>
      <c r="D7257" s="99">
        <v>4048.959961</v>
      </c>
      <c r="E7257" s="99">
        <v>4063.919922</v>
      </c>
      <c r="F7257" s="99">
        <v>4063.919922</v>
      </c>
      <c r="G7257" s="99">
        <v>0</v>
      </c>
    </row>
    <row r="7258" spans="1:7" x14ac:dyDescent="0.2">
      <c r="A7258" s="100">
        <v>42655</v>
      </c>
      <c r="B7258" s="99">
        <v>4066.0500489999999</v>
      </c>
      <c r="C7258" s="99">
        <v>4080.6599120000001</v>
      </c>
      <c r="D7258" s="99">
        <v>4056.7299800000001</v>
      </c>
      <c r="E7258" s="99">
        <v>4068.919922</v>
      </c>
      <c r="F7258" s="99">
        <v>4068.919922</v>
      </c>
      <c r="G7258" s="99">
        <v>0</v>
      </c>
    </row>
    <row r="7259" spans="1:7" x14ac:dyDescent="0.2">
      <c r="A7259" s="100">
        <v>42656</v>
      </c>
      <c r="B7259" s="99">
        <v>4052.1000979999999</v>
      </c>
      <c r="C7259" s="99">
        <v>4067.1499020000001</v>
      </c>
      <c r="D7259" s="99">
        <v>4022.6201169999999</v>
      </c>
      <c r="E7259" s="99">
        <v>4056.4499510000001</v>
      </c>
      <c r="F7259" s="99">
        <v>4056.4499510000001</v>
      </c>
      <c r="G7259" s="99">
        <v>0</v>
      </c>
    </row>
    <row r="7260" spans="1:7" x14ac:dyDescent="0.2">
      <c r="A7260" s="100">
        <v>42657</v>
      </c>
      <c r="B7260" s="99">
        <v>4070.0200199999999</v>
      </c>
      <c r="C7260" s="99">
        <v>4088.0900879999999</v>
      </c>
      <c r="D7260" s="99">
        <v>4057.280029</v>
      </c>
      <c r="E7260" s="99">
        <v>4057.280029</v>
      </c>
      <c r="F7260" s="99">
        <v>4057.280029</v>
      </c>
      <c r="G7260" s="99">
        <v>0</v>
      </c>
    </row>
    <row r="7261" spans="1:7" x14ac:dyDescent="0.2">
      <c r="A7261" s="100">
        <v>42660</v>
      </c>
      <c r="B7261" s="99">
        <v>4057.330078</v>
      </c>
      <c r="C7261" s="99">
        <v>4062.280029</v>
      </c>
      <c r="D7261" s="99">
        <v>4041.1999510000001</v>
      </c>
      <c r="E7261" s="99">
        <v>4045.070068</v>
      </c>
      <c r="F7261" s="99">
        <v>4045.070068</v>
      </c>
      <c r="G7261" s="99">
        <v>0</v>
      </c>
    </row>
    <row r="7262" spans="1:7" x14ac:dyDescent="0.2">
      <c r="A7262" s="100">
        <v>42661</v>
      </c>
      <c r="B7262" s="99">
        <v>4067.530029</v>
      </c>
      <c r="C7262" s="99">
        <v>4079.0600589999999</v>
      </c>
      <c r="D7262" s="99">
        <v>4062.1599120000001</v>
      </c>
      <c r="E7262" s="99">
        <v>4069.98999</v>
      </c>
      <c r="F7262" s="99">
        <v>4069.98999</v>
      </c>
      <c r="G7262" s="99">
        <v>0</v>
      </c>
    </row>
    <row r="7263" spans="1:7" x14ac:dyDescent="0.2">
      <c r="A7263" s="100">
        <v>42662</v>
      </c>
      <c r="B7263" s="99">
        <v>4072.8798830000001</v>
      </c>
      <c r="C7263" s="99">
        <v>4087.389893</v>
      </c>
      <c r="D7263" s="99">
        <v>4067.8500979999999</v>
      </c>
      <c r="E7263" s="99">
        <v>4079.5</v>
      </c>
      <c r="F7263" s="99">
        <v>4079.5</v>
      </c>
      <c r="G7263" s="99">
        <v>0</v>
      </c>
    </row>
    <row r="7264" spans="1:7" x14ac:dyDescent="0.2">
      <c r="A7264" s="100">
        <v>42663</v>
      </c>
      <c r="B7264" s="99">
        <v>4076.3999020000001</v>
      </c>
      <c r="C7264" s="99">
        <v>4085.280029</v>
      </c>
      <c r="D7264" s="99">
        <v>4059.139893</v>
      </c>
      <c r="E7264" s="99">
        <v>4074.179932</v>
      </c>
      <c r="F7264" s="99">
        <v>4074.179932</v>
      </c>
      <c r="G7264" s="99">
        <v>0</v>
      </c>
    </row>
    <row r="7265" spans="1:7" x14ac:dyDescent="0.2">
      <c r="A7265" s="100">
        <v>42664</v>
      </c>
      <c r="B7265" s="99">
        <v>4070.5600589999999</v>
      </c>
      <c r="C7265" s="99">
        <v>4076.639893</v>
      </c>
      <c r="D7265" s="99">
        <v>4052.8400879999999</v>
      </c>
      <c r="E7265" s="99">
        <v>4073.8500979999999</v>
      </c>
      <c r="F7265" s="99">
        <v>4073.8500979999999</v>
      </c>
      <c r="G7265" s="99">
        <v>0</v>
      </c>
    </row>
    <row r="7266" spans="1:7" x14ac:dyDescent="0.2">
      <c r="A7266" s="100">
        <v>42667</v>
      </c>
      <c r="B7266" s="99">
        <v>4087.8400879999999</v>
      </c>
      <c r="C7266" s="99">
        <v>4099.7597660000001</v>
      </c>
      <c r="D7266" s="99">
        <v>4084.830078</v>
      </c>
      <c r="E7266" s="99">
        <v>4093.219971</v>
      </c>
      <c r="F7266" s="99">
        <v>4093.219971</v>
      </c>
      <c r="G7266" s="99">
        <v>0</v>
      </c>
    </row>
    <row r="7267" spans="1:7" x14ac:dyDescent="0.2">
      <c r="A7267" s="100">
        <v>42668</v>
      </c>
      <c r="B7267" s="99">
        <v>4090.290039</v>
      </c>
      <c r="C7267" s="99">
        <v>4093.5600589999999</v>
      </c>
      <c r="D7267" s="99">
        <v>4075.4799800000001</v>
      </c>
      <c r="E7267" s="99">
        <v>4077.8000489999999</v>
      </c>
      <c r="F7267" s="99">
        <v>4077.8000489999999</v>
      </c>
      <c r="G7267" s="99">
        <v>0</v>
      </c>
    </row>
    <row r="7268" spans="1:7" x14ac:dyDescent="0.2">
      <c r="A7268" s="100">
        <v>42669</v>
      </c>
      <c r="B7268" s="99">
        <v>4066.080078</v>
      </c>
      <c r="C7268" s="99">
        <v>4082.7299800000001</v>
      </c>
      <c r="D7268" s="99">
        <v>4055.860107</v>
      </c>
      <c r="E7268" s="99">
        <v>4070.76001</v>
      </c>
      <c r="F7268" s="99">
        <v>4070.76001</v>
      </c>
      <c r="G7268" s="99">
        <v>0</v>
      </c>
    </row>
    <row r="7269" spans="1:7" x14ac:dyDescent="0.2">
      <c r="A7269" s="100">
        <v>42670</v>
      </c>
      <c r="B7269" s="99">
        <v>4079.719971</v>
      </c>
      <c r="C7269" s="99">
        <v>4085.570068</v>
      </c>
      <c r="D7269" s="99">
        <v>4057.7700199999999</v>
      </c>
      <c r="E7269" s="99">
        <v>4058.75</v>
      </c>
      <c r="F7269" s="99">
        <v>4058.75</v>
      </c>
      <c r="G7269" s="99">
        <v>0</v>
      </c>
    </row>
    <row r="7270" spans="1:7" x14ac:dyDescent="0.2">
      <c r="A7270" s="100">
        <v>42671</v>
      </c>
      <c r="B7270" s="99">
        <v>4057.4399410000001</v>
      </c>
      <c r="C7270" s="99">
        <v>4073.6000979999999</v>
      </c>
      <c r="D7270" s="99">
        <v>4033.030029</v>
      </c>
      <c r="E7270" s="99">
        <v>4046.360107</v>
      </c>
      <c r="F7270" s="99">
        <v>4046.360107</v>
      </c>
      <c r="G7270" s="99">
        <v>0</v>
      </c>
    </row>
    <row r="7271" spans="1:7" x14ac:dyDescent="0.2">
      <c r="A7271" s="100">
        <v>42674</v>
      </c>
      <c r="B7271" s="99">
        <v>4052.790039</v>
      </c>
      <c r="C7271" s="99">
        <v>4059.3400879999999</v>
      </c>
      <c r="D7271" s="99">
        <v>4044.719971</v>
      </c>
      <c r="E7271" s="99">
        <v>4045.889893</v>
      </c>
      <c r="F7271" s="99">
        <v>4045.889893</v>
      </c>
      <c r="G7271" s="99">
        <v>0</v>
      </c>
    </row>
    <row r="7272" spans="1:7" x14ac:dyDescent="0.2">
      <c r="A7272" s="100">
        <v>42675</v>
      </c>
      <c r="B7272" s="99">
        <v>4050.73999</v>
      </c>
      <c r="C7272" s="99">
        <v>4056</v>
      </c>
      <c r="D7272" s="99">
        <v>3992.1000979999999</v>
      </c>
      <c r="E7272" s="99">
        <v>4018.469971</v>
      </c>
      <c r="F7272" s="99">
        <v>4018.469971</v>
      </c>
      <c r="G7272" s="99">
        <v>0</v>
      </c>
    </row>
    <row r="7273" spans="1:7" x14ac:dyDescent="0.2">
      <c r="A7273" s="100">
        <v>42676</v>
      </c>
      <c r="B7273" s="99">
        <v>4014.6201169999999</v>
      </c>
      <c r="C7273" s="99">
        <v>4018.9799800000001</v>
      </c>
      <c r="D7273" s="99">
        <v>3985.3500979999999</v>
      </c>
      <c r="E7273" s="99">
        <v>3992.76001</v>
      </c>
      <c r="F7273" s="99">
        <v>3992.76001</v>
      </c>
      <c r="G7273" s="99">
        <v>0</v>
      </c>
    </row>
    <row r="7274" spans="1:7" x14ac:dyDescent="0.2">
      <c r="A7274" s="100">
        <v>42677</v>
      </c>
      <c r="B7274" s="99">
        <v>3995.8500979999999</v>
      </c>
      <c r="C7274" s="99">
        <v>4002.929932</v>
      </c>
      <c r="D7274" s="99">
        <v>3970.0500489999999</v>
      </c>
      <c r="E7274" s="99">
        <v>3976.5600589999999</v>
      </c>
      <c r="F7274" s="99">
        <v>3976.5600589999999</v>
      </c>
      <c r="G7274" s="99">
        <v>0</v>
      </c>
    </row>
    <row r="7275" spans="1:7" x14ac:dyDescent="0.2">
      <c r="A7275" s="100">
        <v>42678</v>
      </c>
      <c r="B7275" s="99">
        <v>3967.3798830000001</v>
      </c>
      <c r="C7275" s="99">
        <v>3996.4799800000001</v>
      </c>
      <c r="D7275" s="99">
        <v>3967.3798830000001</v>
      </c>
      <c r="E7275" s="99">
        <v>3970.0200199999999</v>
      </c>
      <c r="F7275" s="99">
        <v>3970.0200199999999</v>
      </c>
      <c r="G7275" s="99">
        <v>0</v>
      </c>
    </row>
    <row r="7276" spans="1:7" x14ac:dyDescent="0.2">
      <c r="A7276" s="100">
        <v>42681</v>
      </c>
      <c r="B7276" s="99">
        <v>3999.4099120000001</v>
      </c>
      <c r="C7276" s="99">
        <v>4058.7700199999999</v>
      </c>
      <c r="D7276" s="99">
        <v>3999.4099120000001</v>
      </c>
      <c r="E7276" s="99">
        <v>4058.3000489999999</v>
      </c>
      <c r="F7276" s="99">
        <v>4058.3000489999999</v>
      </c>
      <c r="G7276" s="99">
        <v>0</v>
      </c>
    </row>
    <row r="7277" spans="1:7" x14ac:dyDescent="0.2">
      <c r="A7277" s="100">
        <v>42682</v>
      </c>
      <c r="B7277" s="99">
        <v>4057.25</v>
      </c>
      <c r="C7277" s="99">
        <v>4089.2700199999999</v>
      </c>
      <c r="D7277" s="99">
        <v>4045.139893</v>
      </c>
      <c r="E7277" s="99">
        <v>4075.610107</v>
      </c>
      <c r="F7277" s="99">
        <v>4075.610107</v>
      </c>
      <c r="G7277" s="99">
        <v>0</v>
      </c>
    </row>
    <row r="7278" spans="1:7" x14ac:dyDescent="0.2">
      <c r="A7278" s="100">
        <v>42683</v>
      </c>
      <c r="B7278" s="99">
        <v>4060.6499020000001</v>
      </c>
      <c r="C7278" s="99">
        <v>4134.0400390000004</v>
      </c>
      <c r="D7278" s="99">
        <v>4049.1599120000001</v>
      </c>
      <c r="E7278" s="99">
        <v>4121.0297849999997</v>
      </c>
      <c r="F7278" s="99">
        <v>4121.0297849999997</v>
      </c>
      <c r="G7278" s="99">
        <v>0</v>
      </c>
    </row>
    <row r="7279" spans="1:7" x14ac:dyDescent="0.2">
      <c r="A7279" s="100">
        <v>42684</v>
      </c>
      <c r="B7279" s="99">
        <v>4129.4799800000001</v>
      </c>
      <c r="C7279" s="99">
        <v>4157.5200199999999</v>
      </c>
      <c r="D7279" s="99">
        <v>4098.5600590000004</v>
      </c>
      <c r="E7279" s="99">
        <v>4129.4599609999996</v>
      </c>
      <c r="F7279" s="99">
        <v>4129.4599609999996</v>
      </c>
      <c r="G7279" s="99">
        <v>0</v>
      </c>
    </row>
    <row r="7280" spans="1:7" x14ac:dyDescent="0.2">
      <c r="A7280" s="100">
        <v>42685</v>
      </c>
      <c r="B7280" s="99">
        <v>4120.3701170000004</v>
      </c>
      <c r="C7280" s="99">
        <v>4126.4702150000003</v>
      </c>
      <c r="D7280" s="99">
        <v>4100.8999020000001</v>
      </c>
      <c r="E7280" s="99">
        <v>4123.6899409999996</v>
      </c>
      <c r="F7280" s="99">
        <v>4123.6899409999996</v>
      </c>
      <c r="G7280" s="99">
        <v>0</v>
      </c>
    </row>
    <row r="7281" spans="1:7" x14ac:dyDescent="0.2">
      <c r="A7281" s="100">
        <v>42688</v>
      </c>
      <c r="B7281" s="99">
        <v>4126.5498049999997</v>
      </c>
      <c r="C7281" s="99">
        <v>4137.2797849999997</v>
      </c>
      <c r="D7281" s="99">
        <v>4108.4101559999999</v>
      </c>
      <c r="E7281" s="99">
        <v>4123.8100590000004</v>
      </c>
      <c r="F7281" s="99">
        <v>4123.8100590000004</v>
      </c>
      <c r="G7281" s="99">
        <v>0</v>
      </c>
    </row>
    <row r="7282" spans="1:7" x14ac:dyDescent="0.2">
      <c r="A7282" s="100">
        <v>42689</v>
      </c>
      <c r="B7282" s="99">
        <v>4132.5698240000002</v>
      </c>
      <c r="C7282" s="99">
        <v>4156.4702150000003</v>
      </c>
      <c r="D7282" s="99">
        <v>4129.1201170000004</v>
      </c>
      <c r="E7282" s="99">
        <v>4155.6201170000004</v>
      </c>
      <c r="F7282" s="99">
        <v>4155.6201170000004</v>
      </c>
      <c r="G7282" s="99">
        <v>0</v>
      </c>
    </row>
    <row r="7283" spans="1:7" x14ac:dyDescent="0.2">
      <c r="A7283" s="100">
        <v>42690</v>
      </c>
      <c r="B7283" s="99">
        <v>4151.330078</v>
      </c>
      <c r="C7283" s="99">
        <v>4154.5</v>
      </c>
      <c r="D7283" s="99">
        <v>4141.2099609999996</v>
      </c>
      <c r="E7283" s="99">
        <v>4150.2099609999996</v>
      </c>
      <c r="F7283" s="99">
        <v>4150.2099609999996</v>
      </c>
      <c r="G7283" s="99">
        <v>0</v>
      </c>
    </row>
    <row r="7284" spans="1:7" x14ac:dyDescent="0.2">
      <c r="A7284" s="100">
        <v>42691</v>
      </c>
      <c r="B7284" s="99">
        <v>4153.6401370000003</v>
      </c>
      <c r="C7284" s="99">
        <v>4171.6401370000003</v>
      </c>
      <c r="D7284" s="99">
        <v>4149.8999020000001</v>
      </c>
      <c r="E7284" s="99">
        <v>4169.8701170000004</v>
      </c>
      <c r="F7284" s="99">
        <v>4169.8701170000004</v>
      </c>
      <c r="G7284" s="99">
        <v>0</v>
      </c>
    </row>
    <row r="7285" spans="1:7" x14ac:dyDescent="0.2">
      <c r="A7285" s="100">
        <v>42692</v>
      </c>
      <c r="B7285" s="99">
        <v>4170.0097660000001</v>
      </c>
      <c r="C7285" s="99">
        <v>4175.75</v>
      </c>
      <c r="D7285" s="99">
        <v>4157.6801759999998</v>
      </c>
      <c r="E7285" s="99">
        <v>4160.580078</v>
      </c>
      <c r="F7285" s="99">
        <v>4160.580078</v>
      </c>
      <c r="G7285" s="99">
        <v>0</v>
      </c>
    </row>
    <row r="7286" spans="1:7" x14ac:dyDescent="0.2">
      <c r="A7286" s="100">
        <v>42695</v>
      </c>
      <c r="B7286" s="99">
        <v>4169.2700199999999</v>
      </c>
      <c r="C7286" s="99">
        <v>4192.6499020000001</v>
      </c>
      <c r="D7286" s="99">
        <v>4169.2700199999999</v>
      </c>
      <c r="E7286" s="99">
        <v>4191.6801759999998</v>
      </c>
      <c r="F7286" s="99">
        <v>4191.6801759999998</v>
      </c>
      <c r="G7286" s="99">
        <v>0</v>
      </c>
    </row>
    <row r="7287" spans="1:7" x14ac:dyDescent="0.2">
      <c r="A7287" s="100">
        <v>42696</v>
      </c>
      <c r="B7287" s="99">
        <v>4198.3198240000002</v>
      </c>
      <c r="C7287" s="99">
        <v>4204.4399409999996</v>
      </c>
      <c r="D7287" s="99">
        <v>4184.8798829999996</v>
      </c>
      <c r="E7287" s="99">
        <v>4200.9501950000003</v>
      </c>
      <c r="F7287" s="99">
        <v>4200.9501950000003</v>
      </c>
      <c r="G7287" s="99">
        <v>0</v>
      </c>
    </row>
    <row r="7288" spans="1:7" x14ac:dyDescent="0.2">
      <c r="A7288" s="100">
        <v>42697</v>
      </c>
      <c r="B7288" s="99">
        <v>4192.7202150000003</v>
      </c>
      <c r="C7288" s="99">
        <v>4204.4902339999999</v>
      </c>
      <c r="D7288" s="99">
        <v>4185.0097660000001</v>
      </c>
      <c r="E7288" s="99">
        <v>4204.4902339999999</v>
      </c>
      <c r="F7288" s="99">
        <v>4204.4902339999999</v>
      </c>
      <c r="G7288" s="99">
        <v>0</v>
      </c>
    </row>
    <row r="7289" spans="1:7" x14ac:dyDescent="0.2">
      <c r="A7289" s="100">
        <v>42699</v>
      </c>
      <c r="B7289" s="99">
        <v>4207.5297849999997</v>
      </c>
      <c r="C7289" s="99">
        <v>4221.0297849999997</v>
      </c>
      <c r="D7289" s="99">
        <v>4207.5297849999997</v>
      </c>
      <c r="E7289" s="99">
        <v>4221.0200199999999</v>
      </c>
      <c r="F7289" s="99">
        <v>4221.0200199999999</v>
      </c>
      <c r="G7289" s="99">
        <v>0</v>
      </c>
    </row>
    <row r="7290" spans="1:7" x14ac:dyDescent="0.2">
      <c r="A7290" s="100">
        <v>42702</v>
      </c>
      <c r="B7290" s="99">
        <v>4215.580078</v>
      </c>
      <c r="C7290" s="99">
        <v>4217.330078</v>
      </c>
      <c r="D7290" s="99">
        <v>4196.7900390000004</v>
      </c>
      <c r="E7290" s="99">
        <v>4199.3901370000003</v>
      </c>
      <c r="F7290" s="99">
        <v>4199.3901370000003</v>
      </c>
      <c r="G7290" s="99">
        <v>0</v>
      </c>
    </row>
    <row r="7291" spans="1:7" x14ac:dyDescent="0.2">
      <c r="A7291" s="100">
        <v>42703</v>
      </c>
      <c r="B7291" s="99">
        <v>4198.5400390000004</v>
      </c>
      <c r="C7291" s="99">
        <v>4217.0400390000004</v>
      </c>
      <c r="D7291" s="99">
        <v>4193.6201170000004</v>
      </c>
      <c r="E7291" s="99">
        <v>4205.9902339999999</v>
      </c>
      <c r="F7291" s="99">
        <v>4205.9902339999999</v>
      </c>
      <c r="G7291" s="99">
        <v>0</v>
      </c>
    </row>
    <row r="7292" spans="1:7" x14ac:dyDescent="0.2">
      <c r="A7292" s="100">
        <v>42704</v>
      </c>
      <c r="B7292" s="99">
        <v>4207.4799800000001</v>
      </c>
      <c r="C7292" s="99">
        <v>4224.8999020000001</v>
      </c>
      <c r="D7292" s="99">
        <v>4195.7299800000001</v>
      </c>
      <c r="E7292" s="99">
        <v>4195.7299800000001</v>
      </c>
      <c r="F7292" s="99">
        <v>4195.7299800000001</v>
      </c>
      <c r="G7292" s="99">
        <v>0</v>
      </c>
    </row>
    <row r="7293" spans="1:7" x14ac:dyDescent="0.2">
      <c r="A7293" s="100">
        <v>42705</v>
      </c>
      <c r="B7293" s="99">
        <v>4198.4902339999999</v>
      </c>
      <c r="C7293" s="99">
        <v>4203.1098629999997</v>
      </c>
      <c r="D7293" s="99">
        <v>4174.2202150000003</v>
      </c>
      <c r="E7293" s="99">
        <v>4181.1499020000001</v>
      </c>
      <c r="F7293" s="99">
        <v>4181.1499020000001</v>
      </c>
      <c r="G7293" s="99">
        <v>0</v>
      </c>
    </row>
    <row r="7294" spans="1:7" x14ac:dyDescent="0.2">
      <c r="A7294" s="100">
        <v>42706</v>
      </c>
      <c r="B7294" s="99">
        <v>4181.2202150000003</v>
      </c>
      <c r="C7294" s="99">
        <v>4194.25</v>
      </c>
      <c r="D7294" s="99">
        <v>4176.0097660000001</v>
      </c>
      <c r="E7294" s="99">
        <v>4182.8100590000004</v>
      </c>
      <c r="F7294" s="99">
        <v>4182.8100590000004</v>
      </c>
      <c r="G7294" s="99">
        <v>0</v>
      </c>
    </row>
    <row r="7295" spans="1:7" x14ac:dyDescent="0.2">
      <c r="A7295" s="100">
        <v>42709</v>
      </c>
      <c r="B7295" s="99">
        <v>4199.830078</v>
      </c>
      <c r="C7295" s="99">
        <v>4216.3901370000003</v>
      </c>
      <c r="D7295" s="99">
        <v>4198.6801759999998</v>
      </c>
      <c r="E7295" s="99">
        <v>4207.5698240000002</v>
      </c>
      <c r="F7295" s="99">
        <v>4207.5698240000002</v>
      </c>
      <c r="G7295" s="99">
        <v>0</v>
      </c>
    </row>
    <row r="7296" spans="1:7" x14ac:dyDescent="0.2">
      <c r="A7296" s="100">
        <v>42710</v>
      </c>
      <c r="B7296" s="99">
        <v>4212.5498049999997</v>
      </c>
      <c r="C7296" s="99">
        <v>4223.0600590000004</v>
      </c>
      <c r="D7296" s="99">
        <v>4203.0097660000001</v>
      </c>
      <c r="E7296" s="99">
        <v>4222.0400390000004</v>
      </c>
      <c r="F7296" s="99">
        <v>4222.0400390000004</v>
      </c>
      <c r="G7296" s="99">
        <v>0</v>
      </c>
    </row>
    <row r="7297" spans="1:7" x14ac:dyDescent="0.2">
      <c r="A7297" s="100">
        <v>42711</v>
      </c>
      <c r="B7297" s="99">
        <v>4219.9702150000003</v>
      </c>
      <c r="C7297" s="99">
        <v>4278.9301759999998</v>
      </c>
      <c r="D7297" s="99">
        <v>4216.7700199999999</v>
      </c>
      <c r="E7297" s="99">
        <v>4278.4399409999996</v>
      </c>
      <c r="F7297" s="99">
        <v>4278.4399409999996</v>
      </c>
      <c r="G7297" s="99">
        <v>0</v>
      </c>
    </row>
    <row r="7298" spans="1:7" x14ac:dyDescent="0.2">
      <c r="A7298" s="100">
        <v>42712</v>
      </c>
      <c r="B7298" s="99">
        <v>4278.4501950000003</v>
      </c>
      <c r="C7298" s="99">
        <v>4298.5297849999997</v>
      </c>
      <c r="D7298" s="99">
        <v>4271.6499020000001</v>
      </c>
      <c r="E7298" s="99">
        <v>4288.1000979999999</v>
      </c>
      <c r="F7298" s="99">
        <v>4288.1000979999999</v>
      </c>
      <c r="G7298" s="99">
        <v>0</v>
      </c>
    </row>
    <row r="7299" spans="1:7" x14ac:dyDescent="0.2">
      <c r="A7299" s="100">
        <v>42713</v>
      </c>
      <c r="B7299" s="99">
        <v>4294.8999020000001</v>
      </c>
      <c r="C7299" s="99">
        <v>4314.1000979999999</v>
      </c>
      <c r="D7299" s="99">
        <v>4293.9399409999996</v>
      </c>
      <c r="E7299" s="99">
        <v>4313.6098629999997</v>
      </c>
      <c r="F7299" s="99">
        <v>4313.6098629999997</v>
      </c>
      <c r="G7299" s="99">
        <v>0</v>
      </c>
    </row>
    <row r="7300" spans="1:7" x14ac:dyDescent="0.2">
      <c r="A7300" s="100">
        <v>42716</v>
      </c>
      <c r="B7300" s="99">
        <v>4312.5</v>
      </c>
      <c r="C7300" s="99">
        <v>4322.3198240000002</v>
      </c>
      <c r="D7300" s="99">
        <v>4300.169922</v>
      </c>
      <c r="E7300" s="99">
        <v>4308.9399409999996</v>
      </c>
      <c r="F7300" s="99">
        <v>4308.9399409999996</v>
      </c>
      <c r="G7300" s="99">
        <v>0</v>
      </c>
    </row>
    <row r="7301" spans="1:7" x14ac:dyDescent="0.2">
      <c r="A7301" s="100">
        <v>42717</v>
      </c>
      <c r="B7301" s="99">
        <v>4321.8198240000002</v>
      </c>
      <c r="C7301" s="99">
        <v>4348.8901370000003</v>
      </c>
      <c r="D7301" s="99">
        <v>4321.8198240000002</v>
      </c>
      <c r="E7301" s="99">
        <v>4337.8598629999997</v>
      </c>
      <c r="F7301" s="99">
        <v>4337.8598629999997</v>
      </c>
      <c r="G7301" s="99">
        <v>0</v>
      </c>
    </row>
    <row r="7302" spans="1:7" x14ac:dyDescent="0.2">
      <c r="A7302" s="100">
        <v>42718</v>
      </c>
      <c r="B7302" s="99">
        <v>4331.7099609999996</v>
      </c>
      <c r="C7302" s="99">
        <v>4346.6499020000001</v>
      </c>
      <c r="D7302" s="99">
        <v>4294.1298829999996</v>
      </c>
      <c r="E7302" s="99">
        <v>4302.9301759999998</v>
      </c>
      <c r="F7302" s="99">
        <v>4302.9301759999998</v>
      </c>
      <c r="G7302" s="99">
        <v>0</v>
      </c>
    </row>
    <row r="7303" spans="1:7" x14ac:dyDescent="0.2">
      <c r="A7303" s="100">
        <v>42719</v>
      </c>
      <c r="B7303" s="99">
        <v>4304.0600590000004</v>
      </c>
      <c r="C7303" s="99">
        <v>4339.1098629999997</v>
      </c>
      <c r="D7303" s="99">
        <v>4304.0600590000004</v>
      </c>
      <c r="E7303" s="99">
        <v>4319.8398440000001</v>
      </c>
      <c r="F7303" s="99">
        <v>4319.8398440000001</v>
      </c>
      <c r="G7303" s="99">
        <v>0</v>
      </c>
    </row>
    <row r="7304" spans="1:7" x14ac:dyDescent="0.2">
      <c r="A7304" s="100">
        <v>42720</v>
      </c>
      <c r="B7304" s="99">
        <v>4329.080078</v>
      </c>
      <c r="C7304" s="99">
        <v>4331.3901370000003</v>
      </c>
      <c r="D7304" s="99">
        <v>4305.080078</v>
      </c>
      <c r="E7304" s="99">
        <v>4312.3999020000001</v>
      </c>
      <c r="F7304" s="99">
        <v>4312.3999020000001</v>
      </c>
      <c r="G7304" s="99">
        <v>0</v>
      </c>
    </row>
    <row r="7305" spans="1:7" x14ac:dyDescent="0.2">
      <c r="A7305" s="100">
        <v>42723</v>
      </c>
      <c r="B7305" s="99">
        <v>4314.7299800000001</v>
      </c>
      <c r="C7305" s="99">
        <v>4330.3398440000001</v>
      </c>
      <c r="D7305" s="99">
        <v>4312.919922</v>
      </c>
      <c r="E7305" s="99">
        <v>4321.0200199999999</v>
      </c>
      <c r="F7305" s="99">
        <v>4321.0200199999999</v>
      </c>
      <c r="G7305" s="99">
        <v>0</v>
      </c>
    </row>
    <row r="7306" spans="1:7" x14ac:dyDescent="0.2">
      <c r="A7306" s="100">
        <v>42724</v>
      </c>
      <c r="B7306" s="99">
        <v>4329.2202150000003</v>
      </c>
      <c r="C7306" s="99">
        <v>4340.7597660000001</v>
      </c>
      <c r="D7306" s="99">
        <v>4328.5498049999997</v>
      </c>
      <c r="E7306" s="99">
        <v>4337.3598629999997</v>
      </c>
      <c r="F7306" s="99">
        <v>4337.3598629999997</v>
      </c>
      <c r="G7306" s="99">
        <v>0</v>
      </c>
    </row>
    <row r="7307" spans="1:7" x14ac:dyDescent="0.2">
      <c r="A7307" s="100">
        <v>42725</v>
      </c>
      <c r="B7307" s="99">
        <v>4337.0898440000001</v>
      </c>
      <c r="C7307" s="99">
        <v>4338.3999020000001</v>
      </c>
      <c r="D7307" s="99">
        <v>4326.830078</v>
      </c>
      <c r="E7307" s="99">
        <v>4326.8500979999999</v>
      </c>
      <c r="F7307" s="99">
        <v>4326.8500979999999</v>
      </c>
      <c r="G7307" s="99">
        <v>0</v>
      </c>
    </row>
    <row r="7308" spans="1:7" x14ac:dyDescent="0.2">
      <c r="A7308" s="100">
        <v>42726</v>
      </c>
      <c r="B7308" s="99">
        <v>4323.1000979999999</v>
      </c>
      <c r="C7308" s="99">
        <v>4323.3100590000004</v>
      </c>
      <c r="D7308" s="99">
        <v>4310.0498049999997</v>
      </c>
      <c r="E7308" s="99">
        <v>4319.330078</v>
      </c>
      <c r="F7308" s="99">
        <v>4319.330078</v>
      </c>
      <c r="G7308" s="99">
        <v>0</v>
      </c>
    </row>
    <row r="7309" spans="1:7" x14ac:dyDescent="0.2">
      <c r="A7309" s="100">
        <v>42727</v>
      </c>
      <c r="B7309" s="99">
        <v>4318.4101559999999</v>
      </c>
      <c r="C7309" s="99">
        <v>4325.169922</v>
      </c>
      <c r="D7309" s="99">
        <v>4315.7099609999996</v>
      </c>
      <c r="E7309" s="99">
        <v>4325.169922</v>
      </c>
      <c r="F7309" s="99">
        <v>4325.169922</v>
      </c>
      <c r="G7309" s="99">
        <v>0</v>
      </c>
    </row>
    <row r="7310" spans="1:7" x14ac:dyDescent="0.2">
      <c r="A7310" s="100">
        <v>42731</v>
      </c>
      <c r="B7310" s="99">
        <v>4329.8701170000004</v>
      </c>
      <c r="C7310" s="99">
        <v>4344.2597660000001</v>
      </c>
      <c r="D7310" s="99">
        <v>4329.8701170000004</v>
      </c>
      <c r="E7310" s="99">
        <v>4334.9301759999998</v>
      </c>
      <c r="F7310" s="99">
        <v>4334.9301759999998</v>
      </c>
      <c r="G7310" s="99">
        <v>0</v>
      </c>
    </row>
    <row r="7311" spans="1:7" x14ac:dyDescent="0.2">
      <c r="A7311" s="100">
        <v>42732</v>
      </c>
      <c r="B7311" s="99">
        <v>4338.25</v>
      </c>
      <c r="C7311" s="99">
        <v>4340.2998049999997</v>
      </c>
      <c r="D7311" s="99">
        <v>4297.919922</v>
      </c>
      <c r="E7311" s="99">
        <v>4299.4501950000003</v>
      </c>
      <c r="F7311" s="99">
        <v>4299.4501950000003</v>
      </c>
      <c r="G7311" s="99">
        <v>0</v>
      </c>
    </row>
    <row r="7312" spans="1:7" x14ac:dyDescent="0.2">
      <c r="A7312" s="100">
        <v>42733</v>
      </c>
      <c r="B7312" s="99">
        <v>4298.8598629999997</v>
      </c>
      <c r="C7312" s="99">
        <v>4308.3701170000004</v>
      </c>
      <c r="D7312" s="99">
        <v>4289.419922</v>
      </c>
      <c r="E7312" s="99">
        <v>4298.3901370000003</v>
      </c>
      <c r="F7312" s="99">
        <v>4298.3901370000003</v>
      </c>
      <c r="G7312" s="99">
        <v>0</v>
      </c>
    </row>
    <row r="7313" spans="1:7" x14ac:dyDescent="0.2">
      <c r="A7313" s="100">
        <v>42734</v>
      </c>
      <c r="B7313" s="99">
        <v>4303.0898440000001</v>
      </c>
      <c r="C7313" s="99">
        <v>4306.7001950000003</v>
      </c>
      <c r="D7313" s="99">
        <v>4268.7099609999996</v>
      </c>
      <c r="E7313" s="99">
        <v>4278.6601559999999</v>
      </c>
      <c r="F7313" s="99">
        <v>4278.6601559999999</v>
      </c>
      <c r="G7313" s="99">
        <v>0</v>
      </c>
    </row>
    <row r="7314" spans="1:7" x14ac:dyDescent="0.2">
      <c r="A7314" s="100">
        <v>42738</v>
      </c>
      <c r="B7314" s="99">
        <v>4303.1201170000004</v>
      </c>
      <c r="C7314" s="99">
        <v>4326.5297849999997</v>
      </c>
      <c r="D7314" s="99">
        <v>4290.8500979999999</v>
      </c>
      <c r="E7314" s="99">
        <v>4315.080078</v>
      </c>
      <c r="F7314" s="99">
        <v>4315.080078</v>
      </c>
      <c r="G7314" s="99">
        <v>0</v>
      </c>
    </row>
    <row r="7315" spans="1:7" x14ac:dyDescent="0.2">
      <c r="A7315" s="100">
        <v>42739</v>
      </c>
      <c r="B7315" s="99">
        <v>4323.2597660000001</v>
      </c>
      <c r="C7315" s="99">
        <v>4344.6899409999996</v>
      </c>
      <c r="D7315" s="99">
        <v>4323.2597660000001</v>
      </c>
      <c r="E7315" s="99">
        <v>4340.75</v>
      </c>
      <c r="F7315" s="99">
        <v>4340.75</v>
      </c>
      <c r="G7315" s="99">
        <v>0</v>
      </c>
    </row>
    <row r="7316" spans="1:7" x14ac:dyDescent="0.2">
      <c r="A7316" s="100">
        <v>42740</v>
      </c>
      <c r="B7316" s="99">
        <v>4335.8901370000003</v>
      </c>
      <c r="C7316" s="99">
        <v>4342.2402339999999</v>
      </c>
      <c r="D7316" s="99">
        <v>4321.1499020000001</v>
      </c>
      <c r="E7316" s="99">
        <v>4337.4501950000003</v>
      </c>
      <c r="F7316" s="99">
        <v>4337.4501950000003</v>
      </c>
      <c r="G7316" s="99">
        <v>0</v>
      </c>
    </row>
    <row r="7317" spans="1:7" x14ac:dyDescent="0.2">
      <c r="A7317" s="100">
        <v>42741</v>
      </c>
      <c r="B7317" s="99">
        <v>4342.8798829999996</v>
      </c>
      <c r="C7317" s="99">
        <v>4363.830078</v>
      </c>
      <c r="D7317" s="99">
        <v>4329.3500979999999</v>
      </c>
      <c r="E7317" s="99">
        <v>4354.0498049999997</v>
      </c>
      <c r="F7317" s="99">
        <v>4354.0498049999997</v>
      </c>
      <c r="G7317" s="99">
        <v>0</v>
      </c>
    </row>
    <row r="7318" spans="1:7" x14ac:dyDescent="0.2">
      <c r="A7318" s="100">
        <v>42744</v>
      </c>
      <c r="B7318" s="99">
        <v>4347.580078</v>
      </c>
      <c r="C7318" s="99">
        <v>4351.2099609999996</v>
      </c>
      <c r="D7318" s="99">
        <v>4338.6098629999997</v>
      </c>
      <c r="E7318" s="99">
        <v>4338.6201170000004</v>
      </c>
      <c r="F7318" s="99">
        <v>4338.6201170000004</v>
      </c>
      <c r="G7318" s="99">
        <v>0</v>
      </c>
    </row>
    <row r="7319" spans="1:7" x14ac:dyDescent="0.2">
      <c r="A7319" s="100">
        <v>42745</v>
      </c>
      <c r="B7319" s="99">
        <v>4340.2099609999996</v>
      </c>
      <c r="C7319" s="99">
        <v>4358.4501950000003</v>
      </c>
      <c r="D7319" s="99">
        <v>4331.7797849999997</v>
      </c>
      <c r="E7319" s="99">
        <v>4338.6401370000003</v>
      </c>
      <c r="F7319" s="99">
        <v>4338.6401370000003</v>
      </c>
      <c r="G7319" s="99">
        <v>0</v>
      </c>
    </row>
    <row r="7320" spans="1:7" x14ac:dyDescent="0.2">
      <c r="A7320" s="100">
        <v>42746</v>
      </c>
      <c r="B7320" s="99">
        <v>4338.4702150000003</v>
      </c>
      <c r="C7320" s="99">
        <v>4351.3198240000002</v>
      </c>
      <c r="D7320" s="99">
        <v>4323.7099609999996</v>
      </c>
      <c r="E7320" s="99">
        <v>4351.3198240000002</v>
      </c>
      <c r="F7320" s="99">
        <v>4351.3198240000002</v>
      </c>
      <c r="G7320" s="99">
        <v>0</v>
      </c>
    </row>
    <row r="7321" spans="1:7" x14ac:dyDescent="0.2">
      <c r="A7321" s="100">
        <v>42747</v>
      </c>
      <c r="B7321" s="99">
        <v>4343.419922</v>
      </c>
      <c r="C7321" s="99">
        <v>4344.3398440000001</v>
      </c>
      <c r="D7321" s="99">
        <v>4311.2202150000003</v>
      </c>
      <c r="E7321" s="99">
        <v>4342.0898440000001</v>
      </c>
      <c r="F7321" s="99">
        <v>4342.0898440000001</v>
      </c>
      <c r="G7321" s="99">
        <v>0</v>
      </c>
    </row>
    <row r="7322" spans="1:7" x14ac:dyDescent="0.2">
      <c r="A7322" s="100">
        <v>42748</v>
      </c>
      <c r="B7322" s="99">
        <v>4346.4799800000001</v>
      </c>
      <c r="C7322" s="99">
        <v>4357.7099609999996</v>
      </c>
      <c r="D7322" s="99">
        <v>4344.1298829999996</v>
      </c>
      <c r="E7322" s="99">
        <v>4350.1098629999997</v>
      </c>
      <c r="F7322" s="99">
        <v>4350.1098629999997</v>
      </c>
      <c r="G7322" s="99">
        <v>0</v>
      </c>
    </row>
    <row r="7323" spans="1:7" x14ac:dyDescent="0.2">
      <c r="A7323" s="100">
        <v>42752</v>
      </c>
      <c r="B7323" s="99">
        <v>4339.6000979999999</v>
      </c>
      <c r="C7323" s="99">
        <v>4345.2202150000003</v>
      </c>
      <c r="D7323" s="99">
        <v>4327.4902339999999</v>
      </c>
      <c r="E7323" s="99">
        <v>4337.2001950000003</v>
      </c>
      <c r="F7323" s="99">
        <v>4337.2001950000003</v>
      </c>
      <c r="G7323" s="99">
        <v>0</v>
      </c>
    </row>
    <row r="7324" spans="1:7" x14ac:dyDescent="0.2">
      <c r="A7324" s="100">
        <v>42753</v>
      </c>
      <c r="B7324" s="99">
        <v>4340.3100590000004</v>
      </c>
      <c r="C7324" s="99">
        <v>4345.7797849999997</v>
      </c>
      <c r="D7324" s="99">
        <v>4329.4501950000003</v>
      </c>
      <c r="E7324" s="99">
        <v>4345.5698240000002</v>
      </c>
      <c r="F7324" s="99">
        <v>4345.5698240000002</v>
      </c>
      <c r="G7324" s="99">
        <v>0</v>
      </c>
    </row>
    <row r="7325" spans="1:7" x14ac:dyDescent="0.2">
      <c r="A7325" s="100">
        <v>42754</v>
      </c>
      <c r="B7325" s="99">
        <v>4345.669922</v>
      </c>
      <c r="C7325" s="99">
        <v>4350.2998049999997</v>
      </c>
      <c r="D7325" s="99">
        <v>4319.8701170000004</v>
      </c>
      <c r="E7325" s="99">
        <v>4329.9599609999996</v>
      </c>
      <c r="F7325" s="99">
        <v>4329.9599609999996</v>
      </c>
      <c r="G7325" s="99">
        <v>0</v>
      </c>
    </row>
    <row r="7326" spans="1:7" x14ac:dyDescent="0.2">
      <c r="A7326" s="100">
        <v>42755</v>
      </c>
      <c r="B7326" s="99">
        <v>4342.080078</v>
      </c>
      <c r="C7326" s="99">
        <v>4355.4101559999999</v>
      </c>
      <c r="D7326" s="99">
        <v>4332.7202150000003</v>
      </c>
      <c r="E7326" s="99">
        <v>4344.669922</v>
      </c>
      <c r="F7326" s="99">
        <v>4344.669922</v>
      </c>
      <c r="G7326" s="99">
        <v>0</v>
      </c>
    </row>
    <row r="7327" spans="1:7" x14ac:dyDescent="0.2">
      <c r="A7327" s="100">
        <v>42758</v>
      </c>
      <c r="B7327" s="99">
        <v>4338.0400390000004</v>
      </c>
      <c r="C7327" s="99">
        <v>4345.6899409999996</v>
      </c>
      <c r="D7327" s="99">
        <v>4317.4501950000003</v>
      </c>
      <c r="E7327" s="99">
        <v>4333.1000979999999</v>
      </c>
      <c r="F7327" s="99">
        <v>4333.1000979999999</v>
      </c>
      <c r="G7327" s="99">
        <v>0</v>
      </c>
    </row>
    <row r="7328" spans="1:7" x14ac:dyDescent="0.2">
      <c r="A7328" s="100">
        <v>42759</v>
      </c>
      <c r="B7328" s="99">
        <v>4338.2299800000001</v>
      </c>
      <c r="C7328" s="99">
        <v>4370.1201170000004</v>
      </c>
      <c r="D7328" s="99">
        <v>4335.9702150000003</v>
      </c>
      <c r="E7328" s="99">
        <v>4361.5600590000004</v>
      </c>
      <c r="F7328" s="99">
        <v>4361.5600590000004</v>
      </c>
      <c r="G7328" s="99">
        <v>0</v>
      </c>
    </row>
    <row r="7329" spans="1:7" x14ac:dyDescent="0.2">
      <c r="A7329" s="100">
        <v>42760</v>
      </c>
      <c r="B7329" s="99">
        <v>4378.419922</v>
      </c>
      <c r="C7329" s="99">
        <v>4398.7700199999999</v>
      </c>
      <c r="D7329" s="99">
        <v>4378.419922</v>
      </c>
      <c r="E7329" s="99">
        <v>4396.5698240000002</v>
      </c>
      <c r="F7329" s="99">
        <v>4396.5698240000002</v>
      </c>
      <c r="G7329" s="99">
        <v>0</v>
      </c>
    </row>
    <row r="7330" spans="1:7" x14ac:dyDescent="0.2">
      <c r="A7330" s="100">
        <v>42761</v>
      </c>
      <c r="B7330" s="99">
        <v>4397.1499020000001</v>
      </c>
      <c r="C7330" s="99">
        <v>4401.5698240000002</v>
      </c>
      <c r="D7330" s="99">
        <v>4388.4902339999999</v>
      </c>
      <c r="E7330" s="99">
        <v>4393.4301759999998</v>
      </c>
      <c r="F7330" s="99">
        <v>4393.4301759999998</v>
      </c>
      <c r="G7330" s="99">
        <v>0</v>
      </c>
    </row>
    <row r="7331" spans="1:7" x14ac:dyDescent="0.2">
      <c r="A7331" s="100">
        <v>42762</v>
      </c>
      <c r="B7331" s="99">
        <v>4398.1401370000003</v>
      </c>
      <c r="C7331" s="99">
        <v>4398.1401370000003</v>
      </c>
      <c r="D7331" s="99">
        <v>4383.9799800000001</v>
      </c>
      <c r="E7331" s="99">
        <v>4389.8500979999999</v>
      </c>
      <c r="F7331" s="99">
        <v>4389.8500979999999</v>
      </c>
      <c r="G7331" s="99">
        <v>0</v>
      </c>
    </row>
    <row r="7332" spans="1:7" x14ac:dyDescent="0.2">
      <c r="A7332" s="100">
        <v>42765</v>
      </c>
      <c r="B7332" s="99">
        <v>4373.4501950000003</v>
      </c>
      <c r="C7332" s="99">
        <v>4373.4501950000003</v>
      </c>
      <c r="D7332" s="99">
        <v>4339.1899409999996</v>
      </c>
      <c r="E7332" s="99">
        <v>4363.669922</v>
      </c>
      <c r="F7332" s="99">
        <v>4363.669922</v>
      </c>
      <c r="G7332" s="99">
        <v>0</v>
      </c>
    </row>
    <row r="7333" spans="1:7" x14ac:dyDescent="0.2">
      <c r="A7333" s="100">
        <v>42766</v>
      </c>
      <c r="B7333" s="99">
        <v>4350.5400390000004</v>
      </c>
      <c r="C7333" s="99">
        <v>4360.0297849999997</v>
      </c>
      <c r="D7333" s="99">
        <v>4337.5297849999997</v>
      </c>
      <c r="E7333" s="99">
        <v>4359.8100590000004</v>
      </c>
      <c r="F7333" s="99">
        <v>4359.8100590000004</v>
      </c>
      <c r="G7333" s="99">
        <v>0</v>
      </c>
    </row>
    <row r="7334" spans="1:7" x14ac:dyDescent="0.2">
      <c r="A7334" s="100">
        <v>42767</v>
      </c>
      <c r="B7334" s="99">
        <v>4373.6499020000001</v>
      </c>
      <c r="C7334" s="99">
        <v>4380.4101559999999</v>
      </c>
      <c r="D7334" s="99">
        <v>4348.5297849999997</v>
      </c>
      <c r="E7334" s="99">
        <v>4362.1000979999999</v>
      </c>
      <c r="F7334" s="99">
        <v>4362.1000979999999</v>
      </c>
      <c r="G7334" s="99">
        <v>0</v>
      </c>
    </row>
    <row r="7335" spans="1:7" x14ac:dyDescent="0.2">
      <c r="A7335" s="100">
        <v>42768</v>
      </c>
      <c r="B7335" s="99">
        <v>4356.8901370000003</v>
      </c>
      <c r="C7335" s="99">
        <v>4370.7700199999999</v>
      </c>
      <c r="D7335" s="99">
        <v>4347.6899409999996</v>
      </c>
      <c r="E7335" s="99">
        <v>4364.8500979999999</v>
      </c>
      <c r="F7335" s="99">
        <v>4364.8500979999999</v>
      </c>
      <c r="G7335" s="99">
        <v>0</v>
      </c>
    </row>
    <row r="7336" spans="1:7" x14ac:dyDescent="0.2">
      <c r="A7336" s="100">
        <v>42769</v>
      </c>
      <c r="B7336" s="99">
        <v>4379.9599609999996</v>
      </c>
      <c r="C7336" s="99">
        <v>4398.580078</v>
      </c>
      <c r="D7336" s="99">
        <v>4378.7202150000003</v>
      </c>
      <c r="E7336" s="99">
        <v>4396.9501950000003</v>
      </c>
      <c r="F7336" s="99">
        <v>4396.9501950000003</v>
      </c>
      <c r="G7336" s="99">
        <v>0</v>
      </c>
    </row>
    <row r="7337" spans="1:7" x14ac:dyDescent="0.2">
      <c r="A7337" s="100">
        <v>42772</v>
      </c>
      <c r="B7337" s="99">
        <v>4390.9702150000003</v>
      </c>
      <c r="C7337" s="99">
        <v>4394.6000979999999</v>
      </c>
      <c r="D7337" s="99">
        <v>4380.0400390000004</v>
      </c>
      <c r="E7337" s="99">
        <v>4387.669922</v>
      </c>
      <c r="F7337" s="99">
        <v>4387.669922</v>
      </c>
      <c r="G7337" s="99">
        <v>0</v>
      </c>
    </row>
    <row r="7338" spans="1:7" x14ac:dyDescent="0.2">
      <c r="A7338" s="100">
        <v>42773</v>
      </c>
      <c r="B7338" s="99">
        <v>4394.2099609999996</v>
      </c>
      <c r="C7338" s="99">
        <v>4400.9599609999996</v>
      </c>
      <c r="D7338" s="99">
        <v>4383.2998049999997</v>
      </c>
      <c r="E7338" s="99">
        <v>4388.8701170000004</v>
      </c>
      <c r="F7338" s="99">
        <v>4388.8701170000004</v>
      </c>
      <c r="G7338" s="99">
        <v>0</v>
      </c>
    </row>
    <row r="7339" spans="1:7" x14ac:dyDescent="0.2">
      <c r="A7339" s="100">
        <v>42774</v>
      </c>
      <c r="B7339" s="99">
        <v>4383.5200199999999</v>
      </c>
      <c r="C7339" s="99">
        <v>4395.6899409999996</v>
      </c>
      <c r="D7339" s="99">
        <v>4375.5898440000001</v>
      </c>
      <c r="E7339" s="99">
        <v>4393.3100590000004</v>
      </c>
      <c r="F7339" s="99">
        <v>4393.3100590000004</v>
      </c>
      <c r="G7339" s="99">
        <v>0</v>
      </c>
    </row>
    <row r="7340" spans="1:7" x14ac:dyDescent="0.2">
      <c r="A7340" s="100">
        <v>42775</v>
      </c>
      <c r="B7340" s="99">
        <v>4398.0097660000001</v>
      </c>
      <c r="C7340" s="99">
        <v>4425.5</v>
      </c>
      <c r="D7340" s="99">
        <v>4398.0097660000001</v>
      </c>
      <c r="E7340" s="99">
        <v>4419.3999020000001</v>
      </c>
      <c r="F7340" s="99">
        <v>4419.3999020000001</v>
      </c>
      <c r="G7340" s="99">
        <v>0</v>
      </c>
    </row>
    <row r="7341" spans="1:7" x14ac:dyDescent="0.2">
      <c r="A7341" s="100">
        <v>42776</v>
      </c>
      <c r="B7341" s="99">
        <v>4428.0898440000001</v>
      </c>
      <c r="C7341" s="99">
        <v>4441.3999020000001</v>
      </c>
      <c r="D7341" s="99">
        <v>4425.8901370000003</v>
      </c>
      <c r="E7341" s="99">
        <v>4435.419922</v>
      </c>
      <c r="F7341" s="99">
        <v>4435.419922</v>
      </c>
      <c r="G7341" s="99">
        <v>0</v>
      </c>
    </row>
    <row r="7342" spans="1:7" x14ac:dyDescent="0.2">
      <c r="A7342" s="100">
        <v>42779</v>
      </c>
      <c r="B7342" s="99">
        <v>4447.3198240000002</v>
      </c>
      <c r="C7342" s="99">
        <v>4466.1801759999998</v>
      </c>
      <c r="D7342" s="99">
        <v>4446.7597660000001</v>
      </c>
      <c r="E7342" s="99">
        <v>4459.830078</v>
      </c>
      <c r="F7342" s="99">
        <v>4459.830078</v>
      </c>
      <c r="G7342" s="99">
        <v>0</v>
      </c>
    </row>
    <row r="7343" spans="1:7" x14ac:dyDescent="0.2">
      <c r="A7343" s="100">
        <v>42780</v>
      </c>
      <c r="B7343" s="99">
        <v>4457.0200199999999</v>
      </c>
      <c r="C7343" s="99">
        <v>4478.9799800000001</v>
      </c>
      <c r="D7343" s="99">
        <v>4449.4902339999999</v>
      </c>
      <c r="E7343" s="99">
        <v>4478.9799800000001</v>
      </c>
      <c r="F7343" s="99">
        <v>4478.9799800000001</v>
      </c>
      <c r="G7343" s="99">
        <v>0</v>
      </c>
    </row>
    <row r="7344" spans="1:7" x14ac:dyDescent="0.2">
      <c r="A7344" s="100">
        <v>42781</v>
      </c>
      <c r="B7344" s="99">
        <v>4475.7998049999997</v>
      </c>
      <c r="C7344" s="99">
        <v>4505.919922</v>
      </c>
      <c r="D7344" s="99">
        <v>4474.3999020000001</v>
      </c>
      <c r="E7344" s="99">
        <v>4501.9902339999999</v>
      </c>
      <c r="F7344" s="99">
        <v>4501.9902339999999</v>
      </c>
      <c r="G7344" s="99">
        <v>0</v>
      </c>
    </row>
    <row r="7345" spans="1:7" x14ac:dyDescent="0.2">
      <c r="A7345" s="100">
        <v>42782</v>
      </c>
      <c r="B7345" s="99">
        <v>4503.1899409999996</v>
      </c>
      <c r="C7345" s="99">
        <v>4506.3701170000004</v>
      </c>
      <c r="D7345" s="99">
        <v>4482.6098629999997</v>
      </c>
      <c r="E7345" s="99">
        <v>4498.5600590000004</v>
      </c>
      <c r="F7345" s="99">
        <v>4498.5600590000004</v>
      </c>
      <c r="G7345" s="99">
        <v>0</v>
      </c>
    </row>
    <row r="7346" spans="1:7" x14ac:dyDescent="0.2">
      <c r="A7346" s="100">
        <v>42783</v>
      </c>
      <c r="B7346" s="99">
        <v>4490.580078</v>
      </c>
      <c r="C7346" s="99">
        <v>4506.2001950000003</v>
      </c>
      <c r="D7346" s="99">
        <v>4484.080078</v>
      </c>
      <c r="E7346" s="99">
        <v>4506.2001950000003</v>
      </c>
      <c r="F7346" s="99">
        <v>4506.2001950000003</v>
      </c>
      <c r="G7346" s="99">
        <v>0</v>
      </c>
    </row>
    <row r="7347" spans="1:7" x14ac:dyDescent="0.2">
      <c r="A7347" s="100">
        <v>42787</v>
      </c>
      <c r="B7347" s="99">
        <v>4513.3901370000003</v>
      </c>
      <c r="C7347" s="99">
        <v>4535.9902339999999</v>
      </c>
      <c r="D7347" s="99">
        <v>4513.3901370000003</v>
      </c>
      <c r="E7347" s="99">
        <v>4533.4599609999996</v>
      </c>
      <c r="F7347" s="99">
        <v>4533.4599609999996</v>
      </c>
      <c r="G7347" s="99">
        <v>0</v>
      </c>
    </row>
    <row r="7348" spans="1:7" x14ac:dyDescent="0.2">
      <c r="A7348" s="100">
        <v>42788</v>
      </c>
      <c r="B7348" s="99">
        <v>4525.6899409999996</v>
      </c>
      <c r="C7348" s="99">
        <v>4533.330078</v>
      </c>
      <c r="D7348" s="99">
        <v>4520.3798829999996</v>
      </c>
      <c r="E7348" s="99">
        <v>4528.9702150000003</v>
      </c>
      <c r="F7348" s="99">
        <v>4528.9702150000003</v>
      </c>
      <c r="G7348" s="99">
        <v>0</v>
      </c>
    </row>
    <row r="7349" spans="1:7" x14ac:dyDescent="0.2">
      <c r="A7349" s="100">
        <v>42789</v>
      </c>
      <c r="B7349" s="99">
        <v>4538.4702150000003</v>
      </c>
      <c r="C7349" s="99">
        <v>4539.919922</v>
      </c>
      <c r="D7349" s="99">
        <v>4514.6801759999998</v>
      </c>
      <c r="E7349" s="99">
        <v>4531.3901370000003</v>
      </c>
      <c r="F7349" s="99">
        <v>4531.3901370000003</v>
      </c>
      <c r="G7349" s="99">
        <v>0</v>
      </c>
    </row>
    <row r="7350" spans="1:7" x14ac:dyDescent="0.2">
      <c r="A7350" s="100">
        <v>42790</v>
      </c>
      <c r="B7350" s="99">
        <v>4516.9799800000001</v>
      </c>
      <c r="C7350" s="99">
        <v>4539.25</v>
      </c>
      <c r="D7350" s="99">
        <v>4511.6499020000001</v>
      </c>
      <c r="E7350" s="99">
        <v>4539.25</v>
      </c>
      <c r="F7350" s="99">
        <v>4539.25</v>
      </c>
      <c r="G7350" s="99">
        <v>0</v>
      </c>
    </row>
    <row r="7351" spans="1:7" x14ac:dyDescent="0.2">
      <c r="A7351" s="100">
        <v>42793</v>
      </c>
      <c r="B7351" s="99">
        <v>4535.8398440000001</v>
      </c>
      <c r="C7351" s="99">
        <v>4547.919922</v>
      </c>
      <c r="D7351" s="99">
        <v>4529.3999020000001</v>
      </c>
      <c r="E7351" s="99">
        <v>4544.5097660000001</v>
      </c>
      <c r="F7351" s="99">
        <v>4544.5097660000001</v>
      </c>
      <c r="G7351" s="99">
        <v>0</v>
      </c>
    </row>
    <row r="7352" spans="1:7" x14ac:dyDescent="0.2">
      <c r="A7352" s="100">
        <v>42794</v>
      </c>
      <c r="B7352" s="99">
        <v>4537.6098629999997</v>
      </c>
      <c r="C7352" s="99">
        <v>4540.8701170000004</v>
      </c>
      <c r="D7352" s="99">
        <v>4523.9902339999999</v>
      </c>
      <c r="E7352" s="99">
        <v>4532.9301759999998</v>
      </c>
      <c r="F7352" s="99">
        <v>4532.9301759999998</v>
      </c>
      <c r="G7352" s="99">
        <v>0</v>
      </c>
    </row>
    <row r="7353" spans="1:7" x14ac:dyDescent="0.2">
      <c r="A7353" s="100">
        <v>42795</v>
      </c>
      <c r="B7353" s="99">
        <v>4565.3798829999996</v>
      </c>
      <c r="C7353" s="99">
        <v>4605.2700199999999</v>
      </c>
      <c r="D7353" s="99">
        <v>4565.3798829999996</v>
      </c>
      <c r="E7353" s="99">
        <v>4595.7299800000001</v>
      </c>
      <c r="F7353" s="99">
        <v>4595.7299800000001</v>
      </c>
      <c r="G7353" s="99">
        <v>0</v>
      </c>
    </row>
    <row r="7354" spans="1:7" x14ac:dyDescent="0.2">
      <c r="A7354" s="100">
        <v>42796</v>
      </c>
      <c r="B7354" s="99">
        <v>4593.7900390000004</v>
      </c>
      <c r="C7354" s="99">
        <v>4593.7900390000004</v>
      </c>
      <c r="D7354" s="99">
        <v>4565.8999020000001</v>
      </c>
      <c r="E7354" s="99">
        <v>4569.169922</v>
      </c>
      <c r="F7354" s="99">
        <v>4569.169922</v>
      </c>
      <c r="G7354" s="99">
        <v>0</v>
      </c>
    </row>
    <row r="7355" spans="1:7" x14ac:dyDescent="0.2">
      <c r="A7355" s="100">
        <v>42797</v>
      </c>
      <c r="B7355" s="99">
        <v>4567.3901370000003</v>
      </c>
      <c r="C7355" s="99">
        <v>4573.0600590000004</v>
      </c>
      <c r="D7355" s="99">
        <v>4556.8198240000002</v>
      </c>
      <c r="E7355" s="99">
        <v>4571.6000979999999</v>
      </c>
      <c r="F7355" s="99">
        <v>4571.6000979999999</v>
      </c>
      <c r="G7355" s="99">
        <v>0</v>
      </c>
    </row>
    <row r="7356" spans="1:7" x14ac:dyDescent="0.2">
      <c r="A7356" s="100">
        <v>42800</v>
      </c>
      <c r="B7356" s="99">
        <v>4556.5698240000002</v>
      </c>
      <c r="C7356" s="99">
        <v>4563.4101559999999</v>
      </c>
      <c r="D7356" s="99">
        <v>4542.6801759999998</v>
      </c>
      <c r="E7356" s="99">
        <v>4556.7202150000003</v>
      </c>
      <c r="F7356" s="99">
        <v>4556.7202150000003</v>
      </c>
      <c r="G7356" s="99">
        <v>0</v>
      </c>
    </row>
    <row r="7357" spans="1:7" x14ac:dyDescent="0.2">
      <c r="A7357" s="100">
        <v>42801</v>
      </c>
      <c r="B7357" s="99">
        <v>4548.25</v>
      </c>
      <c r="C7357" s="99">
        <v>4556.5600590000004</v>
      </c>
      <c r="D7357" s="99">
        <v>4538.2202150000003</v>
      </c>
      <c r="E7357" s="99">
        <v>4543.75</v>
      </c>
      <c r="F7357" s="99">
        <v>4543.75</v>
      </c>
      <c r="G7357" s="99">
        <v>0</v>
      </c>
    </row>
    <row r="7358" spans="1:7" x14ac:dyDescent="0.2">
      <c r="A7358" s="100">
        <v>42802</v>
      </c>
      <c r="B7358" s="99">
        <v>4547.7900390000004</v>
      </c>
      <c r="C7358" s="99">
        <v>4554.0498049999997</v>
      </c>
      <c r="D7358" s="99">
        <v>4530.9902339999999</v>
      </c>
      <c r="E7358" s="99">
        <v>4534.6801759999998</v>
      </c>
      <c r="F7358" s="99">
        <v>4534.6801759999998</v>
      </c>
      <c r="G7358" s="99">
        <v>0</v>
      </c>
    </row>
    <row r="7359" spans="1:7" x14ac:dyDescent="0.2">
      <c r="A7359" s="100">
        <v>42803</v>
      </c>
      <c r="B7359" s="99">
        <v>4535.7099609999996</v>
      </c>
      <c r="C7359" s="99">
        <v>4546.4399409999996</v>
      </c>
      <c r="D7359" s="99">
        <v>4518.6000979999999</v>
      </c>
      <c r="E7359" s="99">
        <v>4538.3598629999997</v>
      </c>
      <c r="F7359" s="99">
        <v>4538.3598629999997</v>
      </c>
      <c r="G7359" s="99">
        <v>0</v>
      </c>
    </row>
    <row r="7360" spans="1:7" x14ac:dyDescent="0.2">
      <c r="A7360" s="100">
        <v>42804</v>
      </c>
      <c r="B7360" s="99">
        <v>4553.1298829999996</v>
      </c>
      <c r="C7360" s="99">
        <v>4561.4599609999996</v>
      </c>
      <c r="D7360" s="99">
        <v>4535.0200199999999</v>
      </c>
      <c r="E7360" s="99">
        <v>4553.2797849999997</v>
      </c>
      <c r="F7360" s="99">
        <v>4553.2797849999997</v>
      </c>
      <c r="G7360" s="99">
        <v>0</v>
      </c>
    </row>
    <row r="7361" spans="1:7" x14ac:dyDescent="0.2">
      <c r="A7361" s="100">
        <v>42807</v>
      </c>
      <c r="B7361" s="99">
        <v>4552.7700199999999</v>
      </c>
      <c r="C7361" s="99">
        <v>4558.0297849999997</v>
      </c>
      <c r="D7361" s="99">
        <v>4546.9399409999996</v>
      </c>
      <c r="E7361" s="99">
        <v>4556.4399409999996</v>
      </c>
      <c r="F7361" s="99">
        <v>4556.4399409999996</v>
      </c>
      <c r="G7361" s="99">
        <v>0</v>
      </c>
    </row>
    <row r="7362" spans="1:7" x14ac:dyDescent="0.2">
      <c r="A7362" s="100">
        <v>42808</v>
      </c>
      <c r="B7362" s="99">
        <v>4547.2001950000003</v>
      </c>
      <c r="C7362" s="99">
        <v>4547.2001950000003</v>
      </c>
      <c r="D7362" s="99">
        <v>4527.330078</v>
      </c>
      <c r="E7362" s="99">
        <v>4541.2597660000001</v>
      </c>
      <c r="F7362" s="99">
        <v>4541.2597660000001</v>
      </c>
      <c r="G7362" s="99">
        <v>0</v>
      </c>
    </row>
    <row r="7363" spans="1:7" x14ac:dyDescent="0.2">
      <c r="A7363" s="100">
        <v>42809</v>
      </c>
      <c r="B7363" s="99">
        <v>4550.7900390000004</v>
      </c>
      <c r="C7363" s="99">
        <v>4588.5</v>
      </c>
      <c r="D7363" s="99">
        <v>4548.1401370000003</v>
      </c>
      <c r="E7363" s="99">
        <v>4579.4399409999996</v>
      </c>
      <c r="F7363" s="99">
        <v>4579.4399409999996</v>
      </c>
      <c r="G7363" s="99">
        <v>0</v>
      </c>
    </row>
    <row r="7364" spans="1:7" x14ac:dyDescent="0.2">
      <c r="A7364" s="100">
        <v>42810</v>
      </c>
      <c r="B7364" s="99">
        <v>4584.3100590000004</v>
      </c>
      <c r="C7364" s="99">
        <v>4584.9599609999996</v>
      </c>
      <c r="D7364" s="99">
        <v>4564.169922</v>
      </c>
      <c r="E7364" s="99">
        <v>4572.1601559999999</v>
      </c>
      <c r="F7364" s="99">
        <v>4572.1601559999999</v>
      </c>
      <c r="G7364" s="99">
        <v>0</v>
      </c>
    </row>
    <row r="7365" spans="1:7" x14ac:dyDescent="0.2">
      <c r="A7365" s="100">
        <v>42811</v>
      </c>
      <c r="B7365" s="99">
        <v>4576.6499020000001</v>
      </c>
      <c r="C7365" s="99">
        <v>4580.4101559999999</v>
      </c>
      <c r="D7365" s="99">
        <v>4565.0097660000001</v>
      </c>
      <c r="E7365" s="99">
        <v>4566.169922</v>
      </c>
      <c r="F7365" s="99">
        <v>4566.169922</v>
      </c>
      <c r="G7365" s="99">
        <v>0</v>
      </c>
    </row>
    <row r="7366" spans="1:7" x14ac:dyDescent="0.2">
      <c r="A7366" s="100">
        <v>42814</v>
      </c>
      <c r="B7366" s="99">
        <v>4566.2797849999997</v>
      </c>
      <c r="C7366" s="99">
        <v>4568.7202150000003</v>
      </c>
      <c r="D7366" s="99">
        <v>4549.8398440000001</v>
      </c>
      <c r="E7366" s="99">
        <v>4557.1201170000004</v>
      </c>
      <c r="F7366" s="99">
        <v>4557.1201170000004</v>
      </c>
      <c r="G7366" s="99">
        <v>0</v>
      </c>
    </row>
    <row r="7367" spans="1:7" x14ac:dyDescent="0.2">
      <c r="A7367" s="100">
        <v>42815</v>
      </c>
      <c r="B7367" s="99">
        <v>4568.7597660000001</v>
      </c>
      <c r="C7367" s="99">
        <v>4573.6801759999998</v>
      </c>
      <c r="D7367" s="99">
        <v>4496.9501950000003</v>
      </c>
      <c r="E7367" s="99">
        <v>4500.9799800000001</v>
      </c>
      <c r="F7367" s="99">
        <v>4500.9799800000001</v>
      </c>
      <c r="G7367" s="99">
        <v>0</v>
      </c>
    </row>
    <row r="7368" spans="1:7" x14ac:dyDescent="0.2">
      <c r="A7368" s="100">
        <v>42816</v>
      </c>
      <c r="B7368" s="99">
        <v>4499.1801759999998</v>
      </c>
      <c r="C7368" s="99">
        <v>4516.0600590000004</v>
      </c>
      <c r="D7368" s="99">
        <v>4486.6098629999997</v>
      </c>
      <c r="E7368" s="99">
        <v>4509.6499020000001</v>
      </c>
      <c r="F7368" s="99">
        <v>4509.6499020000001</v>
      </c>
      <c r="G7368" s="99">
        <v>0</v>
      </c>
    </row>
    <row r="7369" spans="1:7" x14ac:dyDescent="0.2">
      <c r="A7369" s="100">
        <v>42817</v>
      </c>
      <c r="B7369" s="99">
        <v>4504.9399409999996</v>
      </c>
      <c r="C7369" s="99">
        <v>4529.7700199999999</v>
      </c>
      <c r="D7369" s="99">
        <v>4498.0097660000001</v>
      </c>
      <c r="E7369" s="99">
        <v>4504.919922</v>
      </c>
      <c r="F7369" s="99">
        <v>4504.919922</v>
      </c>
      <c r="G7369" s="99">
        <v>0</v>
      </c>
    </row>
    <row r="7370" spans="1:7" x14ac:dyDescent="0.2">
      <c r="A7370" s="100">
        <v>42818</v>
      </c>
      <c r="B7370" s="99">
        <v>4513.4799800000001</v>
      </c>
      <c r="C7370" s="99">
        <v>4524.5097660000001</v>
      </c>
      <c r="D7370" s="99">
        <v>4485.4301759999998</v>
      </c>
      <c r="E7370" s="99">
        <v>4501.1098629999997</v>
      </c>
      <c r="F7370" s="99">
        <v>4501.1098629999997</v>
      </c>
      <c r="G7370" s="99">
        <v>0</v>
      </c>
    </row>
    <row r="7371" spans="1:7" x14ac:dyDescent="0.2">
      <c r="A7371" s="100">
        <v>42821</v>
      </c>
      <c r="B7371" s="99">
        <v>4472.5600590000004</v>
      </c>
      <c r="C7371" s="99">
        <v>4502.8798829999996</v>
      </c>
      <c r="D7371" s="99">
        <v>4459.5</v>
      </c>
      <c r="E7371" s="99">
        <v>4496.5297849999997</v>
      </c>
      <c r="F7371" s="99">
        <v>4496.5297849999997</v>
      </c>
      <c r="G7371" s="99">
        <v>0</v>
      </c>
    </row>
    <row r="7372" spans="1:7" x14ac:dyDescent="0.2">
      <c r="A7372" s="100">
        <v>42822</v>
      </c>
      <c r="B7372" s="99">
        <v>4493.1201170000004</v>
      </c>
      <c r="C7372" s="99">
        <v>4539.1899409999996</v>
      </c>
      <c r="D7372" s="99">
        <v>4488.9702150000003</v>
      </c>
      <c r="E7372" s="99">
        <v>4529.169922</v>
      </c>
      <c r="F7372" s="99">
        <v>4529.169922</v>
      </c>
      <c r="G7372" s="99">
        <v>0</v>
      </c>
    </row>
    <row r="7373" spans="1:7" x14ac:dyDescent="0.2">
      <c r="A7373" s="100">
        <v>42823</v>
      </c>
      <c r="B7373" s="99">
        <v>4526.1899409999996</v>
      </c>
      <c r="C7373" s="99">
        <v>4539.2700199999999</v>
      </c>
      <c r="D7373" s="99">
        <v>4519.3198240000002</v>
      </c>
      <c r="E7373" s="99">
        <v>4535.0097660000001</v>
      </c>
      <c r="F7373" s="99">
        <v>4535.0097660000001</v>
      </c>
      <c r="G7373" s="99">
        <v>0</v>
      </c>
    </row>
    <row r="7374" spans="1:7" x14ac:dyDescent="0.2">
      <c r="A7374" s="100">
        <v>42824</v>
      </c>
      <c r="B7374" s="99">
        <v>4535.5</v>
      </c>
      <c r="C7374" s="99">
        <v>4552.9599609999996</v>
      </c>
      <c r="D7374" s="99">
        <v>4530.3701170000004</v>
      </c>
      <c r="E7374" s="99">
        <v>4548.4599609999996</v>
      </c>
      <c r="F7374" s="99">
        <v>4548.4599609999996</v>
      </c>
      <c r="G7374" s="99">
        <v>0</v>
      </c>
    </row>
    <row r="7375" spans="1:7" x14ac:dyDescent="0.2">
      <c r="A7375" s="100">
        <v>42825</v>
      </c>
      <c r="B7375" s="99">
        <v>4542.25</v>
      </c>
      <c r="C7375" s="99">
        <v>4552.8500979999999</v>
      </c>
      <c r="D7375" s="99">
        <v>4538.0200199999999</v>
      </c>
      <c r="E7375" s="99">
        <v>4538.2099609999996</v>
      </c>
      <c r="F7375" s="99">
        <v>4538.2099609999996</v>
      </c>
      <c r="G7375" s="99">
        <v>0</v>
      </c>
    </row>
    <row r="7376" spans="1:7" x14ac:dyDescent="0.2">
      <c r="A7376" s="100">
        <v>42828</v>
      </c>
      <c r="B7376" s="99">
        <v>4537.7099609999996</v>
      </c>
      <c r="C7376" s="99">
        <v>4544.4301759999998</v>
      </c>
      <c r="D7376" s="99">
        <v>4503.8999020000001</v>
      </c>
      <c r="E7376" s="99">
        <v>4530.9799800000001</v>
      </c>
      <c r="F7376" s="99">
        <v>4530.9799800000001</v>
      </c>
      <c r="G7376" s="99">
        <v>0</v>
      </c>
    </row>
    <row r="7377" spans="1:7" x14ac:dyDescent="0.2">
      <c r="A7377" s="100">
        <v>42829</v>
      </c>
      <c r="B7377" s="99">
        <v>4523.8798829999996</v>
      </c>
      <c r="C7377" s="99">
        <v>4534.9101559999999</v>
      </c>
      <c r="D7377" s="99">
        <v>4516.2402339999999</v>
      </c>
      <c r="E7377" s="99">
        <v>4534.25</v>
      </c>
      <c r="F7377" s="99">
        <v>4534.25</v>
      </c>
      <c r="G7377" s="99">
        <v>0</v>
      </c>
    </row>
    <row r="7378" spans="1:7" x14ac:dyDescent="0.2">
      <c r="A7378" s="100">
        <v>42830</v>
      </c>
      <c r="B7378" s="99">
        <v>4547.0698240000002</v>
      </c>
      <c r="C7378" s="99">
        <v>4569.5297849999997</v>
      </c>
      <c r="D7378" s="99">
        <v>4516.1899409999996</v>
      </c>
      <c r="E7378" s="99">
        <v>4520.8598629999997</v>
      </c>
      <c r="F7378" s="99">
        <v>4520.8598629999997</v>
      </c>
      <c r="G7378" s="99">
        <v>0</v>
      </c>
    </row>
    <row r="7379" spans="1:7" x14ac:dyDescent="0.2">
      <c r="A7379" s="100">
        <v>42831</v>
      </c>
      <c r="B7379" s="99">
        <v>4523.8198240000002</v>
      </c>
      <c r="C7379" s="99">
        <v>4543.7402339999999</v>
      </c>
      <c r="D7379" s="99">
        <v>4514.5400390000004</v>
      </c>
      <c r="E7379" s="99">
        <v>4530.9301759999998</v>
      </c>
      <c r="F7379" s="99">
        <v>4530.9301759999998</v>
      </c>
      <c r="G7379" s="99">
        <v>0</v>
      </c>
    </row>
    <row r="7380" spans="1:7" x14ac:dyDescent="0.2">
      <c r="A7380" s="100">
        <v>42832</v>
      </c>
      <c r="B7380" s="99">
        <v>4529.2099609999996</v>
      </c>
      <c r="C7380" s="99">
        <v>4542.8598629999997</v>
      </c>
      <c r="D7380" s="99">
        <v>4518.0498049999997</v>
      </c>
      <c r="E7380" s="99">
        <v>4527.2001950000003</v>
      </c>
      <c r="F7380" s="99">
        <v>4527.2001950000003</v>
      </c>
      <c r="G7380" s="99">
        <v>0</v>
      </c>
    </row>
    <row r="7381" spans="1:7" x14ac:dyDescent="0.2">
      <c r="A7381" s="100">
        <v>42835</v>
      </c>
      <c r="B7381" s="99">
        <v>4530.5600590000004</v>
      </c>
      <c r="C7381" s="99">
        <v>4548.2099609999996</v>
      </c>
      <c r="D7381" s="99">
        <v>4519.6801759999998</v>
      </c>
      <c r="E7381" s="99">
        <v>4530.5698240000002</v>
      </c>
      <c r="F7381" s="99">
        <v>4530.5698240000002</v>
      </c>
      <c r="G7381" s="99">
        <v>0</v>
      </c>
    </row>
    <row r="7382" spans="1:7" x14ac:dyDescent="0.2">
      <c r="A7382" s="100">
        <v>42836</v>
      </c>
      <c r="B7382" s="99">
        <v>4524.9799800000001</v>
      </c>
      <c r="C7382" s="99">
        <v>4527.4301759999998</v>
      </c>
      <c r="D7382" s="99">
        <v>4493.1601559999999</v>
      </c>
      <c r="E7382" s="99">
        <v>4524.7099609999996</v>
      </c>
      <c r="F7382" s="99">
        <v>4524.7099609999996</v>
      </c>
      <c r="G7382" s="99">
        <v>0</v>
      </c>
    </row>
    <row r="7383" spans="1:7" x14ac:dyDescent="0.2">
      <c r="A7383" s="100">
        <v>42837</v>
      </c>
      <c r="B7383" s="99">
        <v>4521.6499020000001</v>
      </c>
      <c r="C7383" s="99">
        <v>4522.669922</v>
      </c>
      <c r="D7383" s="99">
        <v>4500.6601559999999</v>
      </c>
      <c r="E7383" s="99">
        <v>4507.7597660000001</v>
      </c>
      <c r="F7383" s="99">
        <v>4507.7597660000001</v>
      </c>
      <c r="G7383" s="99">
        <v>0</v>
      </c>
    </row>
    <row r="7384" spans="1:7" x14ac:dyDescent="0.2">
      <c r="A7384" s="100">
        <v>42838</v>
      </c>
      <c r="B7384" s="99">
        <v>4502.1098629999997</v>
      </c>
      <c r="C7384" s="99">
        <v>4514.1298829999996</v>
      </c>
      <c r="D7384" s="99">
        <v>4477.0600590000004</v>
      </c>
      <c r="E7384" s="99">
        <v>4477.0698240000002</v>
      </c>
      <c r="F7384" s="99">
        <v>4477.0698240000002</v>
      </c>
      <c r="G7384" s="99">
        <v>0</v>
      </c>
    </row>
    <row r="7385" spans="1:7" x14ac:dyDescent="0.2">
      <c r="A7385" s="100">
        <v>42842</v>
      </c>
      <c r="B7385" s="99">
        <v>4484.1401370000003</v>
      </c>
      <c r="C7385" s="99">
        <v>4515.8999020000001</v>
      </c>
      <c r="D7385" s="99">
        <v>4483.9902339999999</v>
      </c>
      <c r="E7385" s="99">
        <v>4515.6499020000001</v>
      </c>
      <c r="F7385" s="99">
        <v>4515.6499020000001</v>
      </c>
      <c r="G7385" s="99">
        <v>0</v>
      </c>
    </row>
    <row r="7386" spans="1:7" x14ac:dyDescent="0.2">
      <c r="A7386" s="100">
        <v>42843</v>
      </c>
      <c r="B7386" s="99">
        <v>4503.3198240000002</v>
      </c>
      <c r="C7386" s="99">
        <v>4514.2597660000001</v>
      </c>
      <c r="D7386" s="99">
        <v>4488</v>
      </c>
      <c r="E7386" s="99">
        <v>4502.6601559999999</v>
      </c>
      <c r="F7386" s="99">
        <v>4502.6601559999999</v>
      </c>
      <c r="G7386" s="99">
        <v>0</v>
      </c>
    </row>
    <row r="7387" spans="1:7" x14ac:dyDescent="0.2">
      <c r="A7387" s="100">
        <v>42844</v>
      </c>
      <c r="B7387" s="99">
        <v>4512.1298829999996</v>
      </c>
      <c r="C7387" s="99">
        <v>4523.25</v>
      </c>
      <c r="D7387" s="99">
        <v>4489.6201170000004</v>
      </c>
      <c r="E7387" s="99">
        <v>4495.5600590000004</v>
      </c>
      <c r="F7387" s="99">
        <v>4495.5600590000004</v>
      </c>
      <c r="G7387" s="99">
        <v>0</v>
      </c>
    </row>
    <row r="7388" spans="1:7" x14ac:dyDescent="0.2">
      <c r="A7388" s="100">
        <v>42845</v>
      </c>
      <c r="B7388" s="99">
        <v>4504.3500979999999</v>
      </c>
      <c r="C7388" s="99">
        <v>4540.2099609999996</v>
      </c>
      <c r="D7388" s="99">
        <v>4500.9301759999998</v>
      </c>
      <c r="E7388" s="99">
        <v>4529.6499020000001</v>
      </c>
      <c r="F7388" s="99">
        <v>4529.6499020000001</v>
      </c>
      <c r="G7388" s="99">
        <v>0</v>
      </c>
    </row>
    <row r="7389" spans="1:7" x14ac:dyDescent="0.2">
      <c r="A7389" s="100">
        <v>42846</v>
      </c>
      <c r="B7389" s="99">
        <v>4527.5200199999999</v>
      </c>
      <c r="C7389" s="99">
        <v>4530.2700199999999</v>
      </c>
      <c r="D7389" s="99">
        <v>4507.9702150000003</v>
      </c>
      <c r="E7389" s="99">
        <v>4515.8999020000001</v>
      </c>
      <c r="F7389" s="99">
        <v>4515.8999020000001</v>
      </c>
      <c r="G7389" s="99">
        <v>0</v>
      </c>
    </row>
    <row r="7390" spans="1:7" x14ac:dyDescent="0.2">
      <c r="A7390" s="100">
        <v>42849</v>
      </c>
      <c r="B7390" s="99">
        <v>4557.5898440000001</v>
      </c>
      <c r="C7390" s="99">
        <v>4570.3701170000004</v>
      </c>
      <c r="D7390" s="99">
        <v>4555.4301759999998</v>
      </c>
      <c r="E7390" s="99">
        <v>4564.9301759999998</v>
      </c>
      <c r="F7390" s="99">
        <v>4564.9301759999998</v>
      </c>
      <c r="G7390" s="99">
        <v>0</v>
      </c>
    </row>
    <row r="7391" spans="1:7" x14ac:dyDescent="0.2">
      <c r="A7391" s="100">
        <v>42850</v>
      </c>
      <c r="B7391" s="99">
        <v>4579.080078</v>
      </c>
      <c r="C7391" s="99">
        <v>4600.1801759999998</v>
      </c>
      <c r="D7391" s="99">
        <v>4578.6201170000004</v>
      </c>
      <c r="E7391" s="99">
        <v>4592.7402339999999</v>
      </c>
      <c r="F7391" s="99">
        <v>4592.7402339999999</v>
      </c>
      <c r="G7391" s="99">
        <v>0</v>
      </c>
    </row>
    <row r="7392" spans="1:7" x14ac:dyDescent="0.2">
      <c r="A7392" s="100">
        <v>42851</v>
      </c>
      <c r="B7392" s="99">
        <v>4593.5097660000001</v>
      </c>
      <c r="C7392" s="99">
        <v>4611.1601559999999</v>
      </c>
      <c r="D7392" s="99">
        <v>4589.4702150000003</v>
      </c>
      <c r="E7392" s="99">
        <v>4590.5600590000004</v>
      </c>
      <c r="F7392" s="99">
        <v>4590.5600590000004</v>
      </c>
      <c r="G7392" s="99">
        <v>0</v>
      </c>
    </row>
    <row r="7393" spans="1:7" x14ac:dyDescent="0.2">
      <c r="A7393" s="100">
        <v>42852</v>
      </c>
      <c r="B7393" s="99">
        <v>4595.3598629999997</v>
      </c>
      <c r="C7393" s="99">
        <v>4599.8999020000001</v>
      </c>
      <c r="D7393" s="99">
        <v>4581.8798829999996</v>
      </c>
      <c r="E7393" s="99">
        <v>4593.5698240000002</v>
      </c>
      <c r="F7393" s="99">
        <v>4593.5698240000002</v>
      </c>
      <c r="G7393" s="99">
        <v>0</v>
      </c>
    </row>
    <row r="7394" spans="1:7" x14ac:dyDescent="0.2">
      <c r="A7394" s="100">
        <v>42853</v>
      </c>
      <c r="B7394" s="99">
        <v>4603.0600590000004</v>
      </c>
      <c r="C7394" s="99">
        <v>4603.0600590000004</v>
      </c>
      <c r="D7394" s="99">
        <v>4581.330078</v>
      </c>
      <c r="E7394" s="99">
        <v>4584.8198240000002</v>
      </c>
      <c r="F7394" s="99">
        <v>4584.8198240000002</v>
      </c>
      <c r="G7394" s="99">
        <v>0</v>
      </c>
    </row>
    <row r="7395" spans="1:7" x14ac:dyDescent="0.2">
      <c r="A7395" s="100">
        <v>42856</v>
      </c>
      <c r="B7395" s="99">
        <v>4593.1098629999997</v>
      </c>
      <c r="C7395" s="99">
        <v>4604.5898440000001</v>
      </c>
      <c r="D7395" s="99">
        <v>4586.1298829999996</v>
      </c>
      <c r="E7395" s="99">
        <v>4592.7797849999997</v>
      </c>
      <c r="F7395" s="99">
        <v>4592.7797849999997</v>
      </c>
      <c r="G7395" s="99">
        <v>0</v>
      </c>
    </row>
    <row r="7396" spans="1:7" x14ac:dyDescent="0.2">
      <c r="A7396" s="100">
        <v>42857</v>
      </c>
      <c r="B7396" s="99">
        <v>4598.0200199999999</v>
      </c>
      <c r="C7396" s="99">
        <v>4601.6098629999997</v>
      </c>
      <c r="D7396" s="99">
        <v>4588.25</v>
      </c>
      <c r="E7396" s="99">
        <v>4598.2402339999999</v>
      </c>
      <c r="F7396" s="99">
        <v>4598.2402339999999</v>
      </c>
      <c r="G7396" s="99">
        <v>0</v>
      </c>
    </row>
    <row r="7397" spans="1:7" x14ac:dyDescent="0.2">
      <c r="A7397" s="100">
        <v>42858</v>
      </c>
      <c r="B7397" s="99">
        <v>4590.169922</v>
      </c>
      <c r="C7397" s="99">
        <v>4596.5400390000004</v>
      </c>
      <c r="D7397" s="99">
        <v>4577.2900390000004</v>
      </c>
      <c r="E7397" s="99">
        <v>4593.3198240000002</v>
      </c>
      <c r="F7397" s="99">
        <v>4593.3198240000002</v>
      </c>
      <c r="G7397" s="99">
        <v>0</v>
      </c>
    </row>
    <row r="7398" spans="1:7" x14ac:dyDescent="0.2">
      <c r="A7398" s="100">
        <v>42859</v>
      </c>
      <c r="B7398" s="99">
        <v>4596.7597660000001</v>
      </c>
      <c r="C7398" s="99">
        <v>4599.8100590000004</v>
      </c>
      <c r="D7398" s="99">
        <v>4578.6601559999999</v>
      </c>
      <c r="E7398" s="99">
        <v>4596.2402339999999</v>
      </c>
      <c r="F7398" s="99">
        <v>4596.2402339999999</v>
      </c>
      <c r="G7398" s="99">
        <v>0</v>
      </c>
    </row>
    <row r="7399" spans="1:7" x14ac:dyDescent="0.2">
      <c r="A7399" s="100">
        <v>42860</v>
      </c>
      <c r="B7399" s="99">
        <v>4601.7900390000004</v>
      </c>
      <c r="C7399" s="99">
        <v>4615.1000979999999</v>
      </c>
      <c r="D7399" s="99">
        <v>4596.1298829999996</v>
      </c>
      <c r="E7399" s="99">
        <v>4615.0898440000001</v>
      </c>
      <c r="F7399" s="99">
        <v>4615.0898440000001</v>
      </c>
      <c r="G7399" s="99">
        <v>0</v>
      </c>
    </row>
    <row r="7400" spans="1:7" x14ac:dyDescent="0.2">
      <c r="A7400" s="100">
        <v>42863</v>
      </c>
      <c r="B7400" s="99">
        <v>4616.8198240000002</v>
      </c>
      <c r="C7400" s="99">
        <v>4619.5200199999999</v>
      </c>
      <c r="D7400" s="99">
        <v>4605.2900390000004</v>
      </c>
      <c r="E7400" s="99">
        <v>4615.7299800000001</v>
      </c>
      <c r="F7400" s="99">
        <v>4615.7299800000001</v>
      </c>
      <c r="G7400" s="99">
        <v>0</v>
      </c>
    </row>
    <row r="7401" spans="1:7" x14ac:dyDescent="0.2">
      <c r="A7401" s="100">
        <v>42864</v>
      </c>
      <c r="B7401" s="99">
        <v>4620.169922</v>
      </c>
      <c r="C7401" s="99">
        <v>4624.4799800000001</v>
      </c>
      <c r="D7401" s="99">
        <v>4602.6401370000003</v>
      </c>
      <c r="E7401" s="99">
        <v>4611.2099609999996</v>
      </c>
      <c r="F7401" s="99">
        <v>4611.2099609999996</v>
      </c>
      <c r="G7401" s="99">
        <v>0</v>
      </c>
    </row>
    <row r="7402" spans="1:7" x14ac:dyDescent="0.2">
      <c r="A7402" s="100">
        <v>42865</v>
      </c>
      <c r="B7402" s="99">
        <v>4612.7402339999999</v>
      </c>
      <c r="C7402" s="99">
        <v>4618.3100590000004</v>
      </c>
      <c r="D7402" s="99">
        <v>4605.0400390000004</v>
      </c>
      <c r="E7402" s="99">
        <v>4618.1899409999996</v>
      </c>
      <c r="F7402" s="99">
        <v>4618.1899409999996</v>
      </c>
      <c r="G7402" s="99">
        <v>0</v>
      </c>
    </row>
    <row r="7403" spans="1:7" x14ac:dyDescent="0.2">
      <c r="A7403" s="100">
        <v>42866</v>
      </c>
      <c r="B7403" s="99">
        <v>4610.4599609999996</v>
      </c>
      <c r="C7403" s="99">
        <v>4612.0297849999997</v>
      </c>
      <c r="D7403" s="99">
        <v>4585.2900390000004</v>
      </c>
      <c r="E7403" s="99">
        <v>4609.6899409999996</v>
      </c>
      <c r="F7403" s="99">
        <v>4609.6899409999996</v>
      </c>
      <c r="G7403" s="99">
        <v>0</v>
      </c>
    </row>
    <row r="7404" spans="1:7" x14ac:dyDescent="0.2">
      <c r="A7404" s="100">
        <v>42867</v>
      </c>
      <c r="B7404" s="99">
        <v>4605.9399409999996</v>
      </c>
      <c r="C7404" s="99">
        <v>4605.9399409999996</v>
      </c>
      <c r="D7404" s="99">
        <v>4595.8198240000002</v>
      </c>
      <c r="E7404" s="99">
        <v>4602.9599609999996</v>
      </c>
      <c r="F7404" s="99">
        <v>4602.9599609999996</v>
      </c>
      <c r="G7404" s="99">
        <v>0</v>
      </c>
    </row>
    <row r="7405" spans="1:7" x14ac:dyDescent="0.2">
      <c r="A7405" s="100">
        <v>42870</v>
      </c>
      <c r="B7405" s="99">
        <v>4609.4501950000003</v>
      </c>
      <c r="C7405" s="99">
        <v>4628.8398440000001</v>
      </c>
      <c r="D7405" s="99">
        <v>4609.4501950000003</v>
      </c>
      <c r="E7405" s="99">
        <v>4625.5097660000001</v>
      </c>
      <c r="F7405" s="99">
        <v>4625.5097660000001</v>
      </c>
      <c r="G7405" s="99">
        <v>0</v>
      </c>
    </row>
    <row r="7406" spans="1:7" x14ac:dyDescent="0.2">
      <c r="A7406" s="100">
        <v>42871</v>
      </c>
      <c r="B7406" s="99">
        <v>4630.7099609999996</v>
      </c>
      <c r="C7406" s="99">
        <v>4632.9301759999998</v>
      </c>
      <c r="D7406" s="99">
        <v>4614.3598629999997</v>
      </c>
      <c r="E7406" s="99">
        <v>4623.2597660000001</v>
      </c>
      <c r="F7406" s="99">
        <v>4623.2597660000001</v>
      </c>
      <c r="G7406" s="99">
        <v>0</v>
      </c>
    </row>
    <row r="7407" spans="1:7" x14ac:dyDescent="0.2">
      <c r="A7407" s="100">
        <v>42872</v>
      </c>
      <c r="B7407" s="99">
        <v>4590.4902339999999</v>
      </c>
      <c r="C7407" s="99">
        <v>4594.1801759999998</v>
      </c>
      <c r="D7407" s="99">
        <v>4539.2001950000003</v>
      </c>
      <c r="E7407" s="99">
        <v>4540.580078</v>
      </c>
      <c r="F7407" s="99">
        <v>4540.580078</v>
      </c>
      <c r="G7407" s="99">
        <v>0</v>
      </c>
    </row>
    <row r="7408" spans="1:7" x14ac:dyDescent="0.2">
      <c r="A7408" s="100">
        <v>42873</v>
      </c>
      <c r="B7408" s="99">
        <v>4536.1499020000001</v>
      </c>
      <c r="C7408" s="99">
        <v>4576.580078</v>
      </c>
      <c r="D7408" s="99">
        <v>4532.4501950000003</v>
      </c>
      <c r="E7408" s="99">
        <v>4557.4101559999999</v>
      </c>
      <c r="F7408" s="99">
        <v>4557.4101559999999</v>
      </c>
      <c r="G7408" s="99">
        <v>0</v>
      </c>
    </row>
    <row r="7409" spans="1:7" x14ac:dyDescent="0.2">
      <c r="A7409" s="100">
        <v>42874</v>
      </c>
      <c r="B7409" s="99">
        <v>4568.3999020000001</v>
      </c>
      <c r="C7409" s="99">
        <v>4602.4501950000003</v>
      </c>
      <c r="D7409" s="99">
        <v>4567.7597660000001</v>
      </c>
      <c r="E7409" s="99">
        <v>4588.3500979999999</v>
      </c>
      <c r="F7409" s="99">
        <v>4588.3500979999999</v>
      </c>
      <c r="G7409" s="99">
        <v>0</v>
      </c>
    </row>
    <row r="7410" spans="1:7" x14ac:dyDescent="0.2">
      <c r="A7410" s="100">
        <v>42877</v>
      </c>
      <c r="B7410" s="99">
        <v>4599</v>
      </c>
      <c r="C7410" s="99">
        <v>4614.8798829999996</v>
      </c>
      <c r="D7410" s="99">
        <v>4598.4399409999996</v>
      </c>
      <c r="E7410" s="99">
        <v>4612.1201170000004</v>
      </c>
      <c r="F7410" s="99">
        <v>4612.1201170000004</v>
      </c>
      <c r="G7410" s="99">
        <v>0</v>
      </c>
    </row>
    <row r="7411" spans="1:7" x14ac:dyDescent="0.2">
      <c r="A7411" s="100">
        <v>42878</v>
      </c>
      <c r="B7411" s="99">
        <v>4618.0400390000004</v>
      </c>
      <c r="C7411" s="99">
        <v>4625.3701170000004</v>
      </c>
      <c r="D7411" s="99">
        <v>4612.0097660000001</v>
      </c>
      <c r="E7411" s="99">
        <v>4620.7001950000003</v>
      </c>
      <c r="F7411" s="99">
        <v>4620.7001950000003</v>
      </c>
      <c r="G7411" s="99">
        <v>0</v>
      </c>
    </row>
    <row r="7412" spans="1:7" x14ac:dyDescent="0.2">
      <c r="A7412" s="100">
        <v>42879</v>
      </c>
      <c r="B7412" s="99">
        <v>4626.6401370000003</v>
      </c>
      <c r="C7412" s="99">
        <v>4634.6000979999999</v>
      </c>
      <c r="D7412" s="99">
        <v>4620.0600590000004</v>
      </c>
      <c r="E7412" s="99">
        <v>4632.3701170000004</v>
      </c>
      <c r="F7412" s="99">
        <v>4632.3701170000004</v>
      </c>
      <c r="G7412" s="99">
        <v>0</v>
      </c>
    </row>
    <row r="7413" spans="1:7" x14ac:dyDescent="0.2">
      <c r="A7413" s="100">
        <v>42880</v>
      </c>
      <c r="B7413" s="99">
        <v>4642.9501950000003</v>
      </c>
      <c r="C7413" s="99">
        <v>4660.4599609999996</v>
      </c>
      <c r="D7413" s="99">
        <v>4640.0898440000001</v>
      </c>
      <c r="E7413" s="99">
        <v>4653.5898440000001</v>
      </c>
      <c r="F7413" s="99">
        <v>4653.5898440000001</v>
      </c>
      <c r="G7413" s="99">
        <v>0</v>
      </c>
    </row>
    <row r="7414" spans="1:7" x14ac:dyDescent="0.2">
      <c r="A7414" s="100">
        <v>42881</v>
      </c>
      <c r="B7414" s="99">
        <v>4653.1098629999997</v>
      </c>
      <c r="C7414" s="99">
        <v>4657.2797849999997</v>
      </c>
      <c r="D7414" s="99">
        <v>4648.7202150000003</v>
      </c>
      <c r="E7414" s="99">
        <v>4655.6499020000001</v>
      </c>
      <c r="F7414" s="99">
        <v>4655.6499020000001</v>
      </c>
      <c r="G7414" s="99">
        <v>0</v>
      </c>
    </row>
    <row r="7415" spans="1:7" x14ac:dyDescent="0.2">
      <c r="A7415" s="100">
        <v>42885</v>
      </c>
      <c r="B7415" s="99">
        <v>4648.3701170000004</v>
      </c>
      <c r="C7415" s="99">
        <v>4655.2597660000001</v>
      </c>
      <c r="D7415" s="99">
        <v>4644.1401370000003</v>
      </c>
      <c r="E7415" s="99">
        <v>4650.7597660000001</v>
      </c>
      <c r="F7415" s="99">
        <v>4650.7597660000001</v>
      </c>
      <c r="G7415" s="99">
        <v>0</v>
      </c>
    </row>
    <row r="7416" spans="1:7" x14ac:dyDescent="0.2">
      <c r="A7416" s="100">
        <v>42886</v>
      </c>
      <c r="B7416" s="99">
        <v>4656.7202150000003</v>
      </c>
      <c r="C7416" s="99">
        <v>4657.330078</v>
      </c>
      <c r="D7416" s="99">
        <v>4633.5898440000001</v>
      </c>
      <c r="E7416" s="99">
        <v>4649.3398440000001</v>
      </c>
      <c r="F7416" s="99">
        <v>4649.3398440000001</v>
      </c>
      <c r="G7416" s="99">
        <v>0</v>
      </c>
    </row>
    <row r="7417" spans="1:7" x14ac:dyDescent="0.2">
      <c r="A7417" s="100">
        <v>42887</v>
      </c>
      <c r="B7417" s="99">
        <v>4657.330078</v>
      </c>
      <c r="C7417" s="99">
        <v>4685.1098629999997</v>
      </c>
      <c r="D7417" s="99">
        <v>4653.3100590000004</v>
      </c>
      <c r="E7417" s="99">
        <v>4685.1098629999997</v>
      </c>
      <c r="F7417" s="99">
        <v>4685.1098629999997</v>
      </c>
      <c r="G7417" s="99">
        <v>0</v>
      </c>
    </row>
    <row r="7418" spans="1:7" x14ac:dyDescent="0.2">
      <c r="A7418" s="100">
        <v>42888</v>
      </c>
      <c r="B7418" s="99">
        <v>4687.5400390000004</v>
      </c>
      <c r="C7418" s="99">
        <v>4704.75</v>
      </c>
      <c r="D7418" s="99">
        <v>4680.6801759999998</v>
      </c>
      <c r="E7418" s="99">
        <v>4702.5600590000004</v>
      </c>
      <c r="F7418" s="99">
        <v>4702.5600590000004</v>
      </c>
      <c r="G7418" s="99">
        <v>0</v>
      </c>
    </row>
    <row r="7419" spans="1:7" x14ac:dyDescent="0.2">
      <c r="A7419" s="100">
        <v>42891</v>
      </c>
      <c r="B7419" s="99">
        <v>4700.3500979999999</v>
      </c>
      <c r="C7419" s="99">
        <v>4703.6401370000003</v>
      </c>
      <c r="D7419" s="99">
        <v>4693.6298829999996</v>
      </c>
      <c r="E7419" s="99">
        <v>4697</v>
      </c>
      <c r="F7419" s="99">
        <v>4697</v>
      </c>
      <c r="G7419" s="99">
        <v>0</v>
      </c>
    </row>
    <row r="7420" spans="1:7" x14ac:dyDescent="0.2">
      <c r="A7420" s="100">
        <v>42892</v>
      </c>
      <c r="B7420" s="99">
        <v>4688.9599609999996</v>
      </c>
      <c r="C7420" s="99">
        <v>4697.1601559999999</v>
      </c>
      <c r="D7420" s="99">
        <v>4681.7202150000003</v>
      </c>
      <c r="E7420" s="99">
        <v>4683.9599609999996</v>
      </c>
      <c r="F7420" s="99">
        <v>4683.9599609999996</v>
      </c>
      <c r="G7420" s="99">
        <v>0</v>
      </c>
    </row>
    <row r="7421" spans="1:7" x14ac:dyDescent="0.2">
      <c r="A7421" s="100">
        <v>42893</v>
      </c>
      <c r="B7421" s="99">
        <v>4690.1601559999999</v>
      </c>
      <c r="C7421" s="99">
        <v>4696.3701170000004</v>
      </c>
      <c r="D7421" s="99">
        <v>4676.1401370000003</v>
      </c>
      <c r="E7421" s="99">
        <v>4692.2900390000004</v>
      </c>
      <c r="F7421" s="99">
        <v>4692.2900390000004</v>
      </c>
      <c r="G7421" s="99">
        <v>0</v>
      </c>
    </row>
    <row r="7422" spans="1:7" x14ac:dyDescent="0.2">
      <c r="A7422" s="100">
        <v>42894</v>
      </c>
      <c r="B7422" s="99">
        <v>4694.6000979999999</v>
      </c>
      <c r="C7422" s="99">
        <v>4704.1899409999996</v>
      </c>
      <c r="D7422" s="99">
        <v>4682.3901370000003</v>
      </c>
      <c r="E7422" s="99">
        <v>4693.669922</v>
      </c>
      <c r="F7422" s="99">
        <v>4693.669922</v>
      </c>
      <c r="G7422" s="99">
        <v>0</v>
      </c>
    </row>
    <row r="7423" spans="1:7" x14ac:dyDescent="0.2">
      <c r="A7423" s="100">
        <v>42895</v>
      </c>
      <c r="B7423" s="99">
        <v>4698.7001950000003</v>
      </c>
      <c r="C7423" s="99">
        <v>4717.6000979999999</v>
      </c>
      <c r="D7423" s="99">
        <v>4660.1801759999998</v>
      </c>
      <c r="E7423" s="99">
        <v>4689.7900390000004</v>
      </c>
      <c r="F7423" s="99">
        <v>4689.7900390000004</v>
      </c>
      <c r="G7423" s="99">
        <v>0</v>
      </c>
    </row>
    <row r="7424" spans="1:7" x14ac:dyDescent="0.2">
      <c r="A7424" s="100">
        <v>42898</v>
      </c>
      <c r="B7424" s="99">
        <v>4678.7597660000001</v>
      </c>
      <c r="C7424" s="99">
        <v>4687.3598629999997</v>
      </c>
      <c r="D7424" s="99">
        <v>4667.3598629999997</v>
      </c>
      <c r="E7424" s="99">
        <v>4685.5400390000004</v>
      </c>
      <c r="F7424" s="99">
        <v>4685.5400390000004</v>
      </c>
      <c r="G7424" s="99">
        <v>0</v>
      </c>
    </row>
    <row r="7425" spans="1:7" x14ac:dyDescent="0.2">
      <c r="A7425" s="100">
        <v>42899</v>
      </c>
      <c r="B7425" s="99">
        <v>4695.919922</v>
      </c>
      <c r="C7425" s="99">
        <v>4710.0400390000004</v>
      </c>
      <c r="D7425" s="99">
        <v>4690.4399409999996</v>
      </c>
      <c r="E7425" s="99">
        <v>4707.8798829999996</v>
      </c>
      <c r="F7425" s="99">
        <v>4707.8798829999996</v>
      </c>
      <c r="G7425" s="99">
        <v>0</v>
      </c>
    </row>
    <row r="7426" spans="1:7" x14ac:dyDescent="0.2">
      <c r="A7426" s="100">
        <v>42900</v>
      </c>
      <c r="B7426" s="99">
        <v>4714.7797849999997</v>
      </c>
      <c r="C7426" s="99">
        <v>4714.7797849999997</v>
      </c>
      <c r="D7426" s="99">
        <v>4685.5</v>
      </c>
      <c r="E7426" s="99">
        <v>4703.5297849999997</v>
      </c>
      <c r="F7426" s="99">
        <v>4703.5297849999997</v>
      </c>
      <c r="G7426" s="99">
        <v>0</v>
      </c>
    </row>
    <row r="7427" spans="1:7" x14ac:dyDescent="0.2">
      <c r="A7427" s="100">
        <v>42901</v>
      </c>
      <c r="B7427" s="99">
        <v>4677.8100590000004</v>
      </c>
      <c r="C7427" s="99">
        <v>4696.7202150000003</v>
      </c>
      <c r="D7427" s="99">
        <v>4667.1000979999999</v>
      </c>
      <c r="E7427" s="99">
        <v>4693.8598629999997</v>
      </c>
      <c r="F7427" s="99">
        <v>4693.8598629999997</v>
      </c>
      <c r="G7427" s="99">
        <v>0</v>
      </c>
    </row>
    <row r="7428" spans="1:7" x14ac:dyDescent="0.2">
      <c r="A7428" s="100">
        <v>42902</v>
      </c>
      <c r="B7428" s="99">
        <v>4691.5400390000004</v>
      </c>
      <c r="C7428" s="99">
        <v>4695.2402339999999</v>
      </c>
      <c r="D7428" s="99">
        <v>4675.419922</v>
      </c>
      <c r="E7428" s="99">
        <v>4695.2299800000001</v>
      </c>
      <c r="F7428" s="99">
        <v>4695.2299800000001</v>
      </c>
      <c r="G7428" s="99">
        <v>0</v>
      </c>
    </row>
    <row r="7429" spans="1:7" x14ac:dyDescent="0.2">
      <c r="A7429" s="100">
        <v>42905</v>
      </c>
      <c r="B7429" s="99">
        <v>4713.4301759999998</v>
      </c>
      <c r="C7429" s="99">
        <v>4735.1098629999997</v>
      </c>
      <c r="D7429" s="99">
        <v>4712.080078</v>
      </c>
      <c r="E7429" s="99">
        <v>4734.4799800000001</v>
      </c>
      <c r="F7429" s="99">
        <v>4734.4799800000001</v>
      </c>
      <c r="G7429" s="99">
        <v>0</v>
      </c>
    </row>
    <row r="7430" spans="1:7" x14ac:dyDescent="0.2">
      <c r="A7430" s="100">
        <v>42906</v>
      </c>
      <c r="B7430" s="99">
        <v>4729.1298829999996</v>
      </c>
      <c r="C7430" s="99">
        <v>4729.1298829999996</v>
      </c>
      <c r="D7430" s="99">
        <v>4702</v>
      </c>
      <c r="E7430" s="99">
        <v>4702.8198240000002</v>
      </c>
      <c r="F7430" s="99">
        <v>4702.8198240000002</v>
      </c>
      <c r="G7430" s="99">
        <v>0</v>
      </c>
    </row>
    <row r="7431" spans="1:7" x14ac:dyDescent="0.2">
      <c r="A7431" s="100">
        <v>42907</v>
      </c>
      <c r="B7431" s="99">
        <v>4707.6401370000003</v>
      </c>
      <c r="C7431" s="99">
        <v>4713.169922</v>
      </c>
      <c r="D7431" s="99">
        <v>4691.1000979999999</v>
      </c>
      <c r="E7431" s="99">
        <v>4700.5</v>
      </c>
      <c r="F7431" s="99">
        <v>4700.5</v>
      </c>
      <c r="G7431" s="99">
        <v>0</v>
      </c>
    </row>
    <row r="7432" spans="1:7" x14ac:dyDescent="0.2">
      <c r="A7432" s="100">
        <v>42908</v>
      </c>
      <c r="B7432" s="99">
        <v>4704.0097660000001</v>
      </c>
      <c r="C7432" s="99">
        <v>4712.1401370000003</v>
      </c>
      <c r="D7432" s="99">
        <v>4696.0698240000002</v>
      </c>
      <c r="E7432" s="99">
        <v>4698.3999020000001</v>
      </c>
      <c r="F7432" s="99">
        <v>4698.3999020000001</v>
      </c>
      <c r="G7432" s="99">
        <v>0</v>
      </c>
    </row>
    <row r="7433" spans="1:7" x14ac:dyDescent="0.2">
      <c r="A7433" s="100">
        <v>42909</v>
      </c>
      <c r="B7433" s="99">
        <v>4698.6899409999996</v>
      </c>
      <c r="C7433" s="99">
        <v>4711.7099609999996</v>
      </c>
      <c r="D7433" s="99">
        <v>4691.919922</v>
      </c>
      <c r="E7433" s="99">
        <v>4705.7299800000001</v>
      </c>
      <c r="F7433" s="99">
        <v>4705.7299800000001</v>
      </c>
      <c r="G7433" s="99">
        <v>0</v>
      </c>
    </row>
    <row r="7434" spans="1:7" x14ac:dyDescent="0.2">
      <c r="A7434" s="100">
        <v>42912</v>
      </c>
      <c r="B7434" s="99">
        <v>4715.4702150000003</v>
      </c>
      <c r="C7434" s="99">
        <v>4729.1601559999999</v>
      </c>
      <c r="D7434" s="99">
        <v>4703.3398440000001</v>
      </c>
      <c r="E7434" s="99">
        <v>4707.2700199999999</v>
      </c>
      <c r="F7434" s="99">
        <v>4707.2700199999999</v>
      </c>
      <c r="G7434" s="99">
        <v>0</v>
      </c>
    </row>
    <row r="7435" spans="1:7" x14ac:dyDescent="0.2">
      <c r="A7435" s="100">
        <v>42913</v>
      </c>
      <c r="B7435" s="99">
        <v>4702</v>
      </c>
      <c r="C7435" s="99">
        <v>4709.1899409999996</v>
      </c>
      <c r="D7435" s="99">
        <v>4669.2700199999999</v>
      </c>
      <c r="E7435" s="99">
        <v>4669.2700199999999</v>
      </c>
      <c r="F7435" s="99">
        <v>4669.2700199999999</v>
      </c>
      <c r="G7435" s="99">
        <v>0</v>
      </c>
    </row>
    <row r="7436" spans="1:7" x14ac:dyDescent="0.2">
      <c r="A7436" s="100">
        <v>42914</v>
      </c>
      <c r="B7436" s="99">
        <v>4688.1899409999996</v>
      </c>
      <c r="C7436" s="99">
        <v>4715.7202150000003</v>
      </c>
      <c r="D7436" s="99">
        <v>4687.0097660000001</v>
      </c>
      <c r="E7436" s="99">
        <v>4711.330078</v>
      </c>
      <c r="F7436" s="99">
        <v>4711.330078</v>
      </c>
      <c r="G7436" s="99">
        <v>0</v>
      </c>
    </row>
    <row r="7437" spans="1:7" x14ac:dyDescent="0.2">
      <c r="A7437" s="100">
        <v>42915</v>
      </c>
      <c r="B7437" s="99">
        <v>4714.75</v>
      </c>
      <c r="C7437" s="99">
        <v>4715.4101559999999</v>
      </c>
      <c r="D7437" s="99">
        <v>4644.0698240000002</v>
      </c>
      <c r="E7437" s="99">
        <v>4670.9599609999996</v>
      </c>
      <c r="F7437" s="99">
        <v>4670.9599609999996</v>
      </c>
      <c r="G7437" s="99">
        <v>0</v>
      </c>
    </row>
    <row r="7438" spans="1:7" x14ac:dyDescent="0.2">
      <c r="A7438" s="100">
        <v>42916</v>
      </c>
      <c r="B7438" s="99">
        <v>4689.5498049999997</v>
      </c>
      <c r="C7438" s="99">
        <v>4696.2202150000003</v>
      </c>
      <c r="D7438" s="99">
        <v>4674.9702150000003</v>
      </c>
      <c r="E7438" s="99">
        <v>4678.3598629999997</v>
      </c>
      <c r="F7438" s="99">
        <v>4678.3598629999997</v>
      </c>
      <c r="G7438" s="99">
        <v>0</v>
      </c>
    </row>
    <row r="7439" spans="1:7" x14ac:dyDescent="0.2">
      <c r="A7439" s="100">
        <v>42919</v>
      </c>
      <c r="B7439" s="99">
        <v>4694.1899409999996</v>
      </c>
      <c r="C7439" s="99">
        <v>4709.1601559999999</v>
      </c>
      <c r="D7439" s="99">
        <v>4688.9902339999999</v>
      </c>
      <c r="E7439" s="99">
        <v>4689.6098629999997</v>
      </c>
      <c r="F7439" s="99">
        <v>4689.6098629999997</v>
      </c>
      <c r="G7439" s="99">
        <v>0</v>
      </c>
    </row>
    <row r="7440" spans="1:7" x14ac:dyDescent="0.2">
      <c r="A7440" s="100">
        <v>42921</v>
      </c>
      <c r="B7440" s="99">
        <v>4693.9399409999996</v>
      </c>
      <c r="C7440" s="99">
        <v>4701.8999020000001</v>
      </c>
      <c r="D7440" s="99">
        <v>4677.3100590000004</v>
      </c>
      <c r="E7440" s="99">
        <v>4697.3398440000001</v>
      </c>
      <c r="F7440" s="99">
        <v>4697.3398440000001</v>
      </c>
      <c r="G7440" s="99">
        <v>0</v>
      </c>
    </row>
    <row r="7441" spans="1:7" x14ac:dyDescent="0.2">
      <c r="A7441" s="100">
        <v>42922</v>
      </c>
      <c r="B7441" s="99">
        <v>4681.4599609999996</v>
      </c>
      <c r="C7441" s="99">
        <v>4682.9902339999999</v>
      </c>
      <c r="D7441" s="99">
        <v>4651.2099609999996</v>
      </c>
      <c r="E7441" s="99">
        <v>4655.0200199999999</v>
      </c>
      <c r="F7441" s="99">
        <v>4655.0200199999999</v>
      </c>
      <c r="G7441" s="99">
        <v>0</v>
      </c>
    </row>
    <row r="7442" spans="1:7" x14ac:dyDescent="0.2">
      <c r="A7442" s="100">
        <v>42923</v>
      </c>
      <c r="B7442" s="99">
        <v>4662.3598629999997</v>
      </c>
      <c r="C7442" s="99">
        <v>4688.2202150000003</v>
      </c>
      <c r="D7442" s="99">
        <v>4662.3598629999997</v>
      </c>
      <c r="E7442" s="99">
        <v>4684.8798829999996</v>
      </c>
      <c r="F7442" s="99">
        <v>4684.8798829999996</v>
      </c>
      <c r="G7442" s="99">
        <v>0</v>
      </c>
    </row>
    <row r="7443" spans="1:7" x14ac:dyDescent="0.2">
      <c r="A7443" s="100">
        <v>42926</v>
      </c>
      <c r="B7443" s="99">
        <v>4683.5898440000001</v>
      </c>
      <c r="C7443" s="99">
        <v>4698.0600590000004</v>
      </c>
      <c r="D7443" s="99">
        <v>4679.5</v>
      </c>
      <c r="E7443" s="99">
        <v>4689.25</v>
      </c>
      <c r="F7443" s="99">
        <v>4689.25</v>
      </c>
      <c r="G7443" s="99">
        <v>0</v>
      </c>
    </row>
    <row r="7444" spans="1:7" x14ac:dyDescent="0.2">
      <c r="A7444" s="100">
        <v>42927</v>
      </c>
      <c r="B7444" s="99">
        <v>4689.169922</v>
      </c>
      <c r="C7444" s="99">
        <v>4692.9301759999998</v>
      </c>
      <c r="D7444" s="99">
        <v>4661.1401370000003</v>
      </c>
      <c r="E7444" s="99">
        <v>4685.6401370000003</v>
      </c>
      <c r="F7444" s="99">
        <v>4685.6401370000003</v>
      </c>
      <c r="G7444" s="99">
        <v>0</v>
      </c>
    </row>
    <row r="7445" spans="1:7" x14ac:dyDescent="0.2">
      <c r="A7445" s="100">
        <v>42928</v>
      </c>
      <c r="B7445" s="99">
        <v>4705.7900390000004</v>
      </c>
      <c r="C7445" s="99">
        <v>4725.1298829999996</v>
      </c>
      <c r="D7445" s="99">
        <v>4705.7900390000004</v>
      </c>
      <c r="E7445" s="99">
        <v>4720.2797849999997</v>
      </c>
      <c r="F7445" s="99">
        <v>4720.2797849999997</v>
      </c>
      <c r="G7445" s="99">
        <v>0</v>
      </c>
    </row>
    <row r="7446" spans="1:7" x14ac:dyDescent="0.2">
      <c r="A7446" s="100">
        <v>42929</v>
      </c>
      <c r="B7446" s="99">
        <v>4723.75</v>
      </c>
      <c r="C7446" s="99">
        <v>4732.0898440000001</v>
      </c>
      <c r="D7446" s="99">
        <v>4717.4101559999999</v>
      </c>
      <c r="E7446" s="99">
        <v>4729.25</v>
      </c>
      <c r="F7446" s="99">
        <v>4729.25</v>
      </c>
      <c r="G7446" s="99">
        <v>0</v>
      </c>
    </row>
    <row r="7447" spans="1:7" x14ac:dyDescent="0.2">
      <c r="A7447" s="100">
        <v>42930</v>
      </c>
      <c r="B7447" s="99">
        <v>4731.8999020000001</v>
      </c>
      <c r="C7447" s="99">
        <v>4759.5498049999997</v>
      </c>
      <c r="D7447" s="99">
        <v>4727.3798829999996</v>
      </c>
      <c r="E7447" s="99">
        <v>4751.4301759999998</v>
      </c>
      <c r="F7447" s="99">
        <v>4751.4301759999998</v>
      </c>
      <c r="G7447" s="99">
        <v>0</v>
      </c>
    </row>
    <row r="7448" spans="1:7" x14ac:dyDescent="0.2">
      <c r="A7448" s="100">
        <v>42933</v>
      </c>
      <c r="B7448" s="99">
        <v>4752.0200199999999</v>
      </c>
      <c r="C7448" s="99">
        <v>4758.419922</v>
      </c>
      <c r="D7448" s="99">
        <v>4747.5600590000004</v>
      </c>
      <c r="E7448" s="99">
        <v>4751.330078</v>
      </c>
      <c r="F7448" s="99">
        <v>4751.330078</v>
      </c>
      <c r="G7448" s="99">
        <v>0</v>
      </c>
    </row>
    <row r="7449" spans="1:7" x14ac:dyDescent="0.2">
      <c r="A7449" s="100">
        <v>42934</v>
      </c>
      <c r="B7449" s="99">
        <v>4745.1401370000003</v>
      </c>
      <c r="C7449" s="99">
        <v>4754.8398440000001</v>
      </c>
      <c r="D7449" s="99">
        <v>4734.5297849999997</v>
      </c>
      <c r="E7449" s="99">
        <v>4754.2700199999999</v>
      </c>
      <c r="F7449" s="99">
        <v>4754.2700199999999</v>
      </c>
      <c r="G7449" s="99">
        <v>0</v>
      </c>
    </row>
    <row r="7450" spans="1:7" x14ac:dyDescent="0.2">
      <c r="A7450" s="100">
        <v>42935</v>
      </c>
      <c r="B7450" s="99">
        <v>4760.9702150000003</v>
      </c>
      <c r="C7450" s="99">
        <v>4780.25</v>
      </c>
      <c r="D7450" s="99">
        <v>4760.9702150000003</v>
      </c>
      <c r="E7450" s="99">
        <v>4780.25</v>
      </c>
      <c r="F7450" s="99">
        <v>4780.25</v>
      </c>
      <c r="G7450" s="99">
        <v>0</v>
      </c>
    </row>
    <row r="7451" spans="1:7" x14ac:dyDescent="0.2">
      <c r="A7451" s="100">
        <v>42936</v>
      </c>
      <c r="B7451" s="99">
        <v>4783.919922</v>
      </c>
      <c r="C7451" s="99">
        <v>4787.7700199999999</v>
      </c>
      <c r="D7451" s="99">
        <v>4770.3198240000002</v>
      </c>
      <c r="E7451" s="99">
        <v>4779.8398440000001</v>
      </c>
      <c r="F7451" s="99">
        <v>4779.8398440000001</v>
      </c>
      <c r="G7451" s="99">
        <v>0</v>
      </c>
    </row>
    <row r="7452" spans="1:7" x14ac:dyDescent="0.2">
      <c r="A7452" s="100">
        <v>42937</v>
      </c>
      <c r="B7452" s="99">
        <v>4768.1499020000001</v>
      </c>
      <c r="C7452" s="99">
        <v>4778.080078</v>
      </c>
      <c r="D7452" s="99">
        <v>4763.6401370000003</v>
      </c>
      <c r="E7452" s="99">
        <v>4778.0698240000002</v>
      </c>
      <c r="F7452" s="99">
        <v>4778.0698240000002</v>
      </c>
      <c r="G7452" s="99">
        <v>0</v>
      </c>
    </row>
    <row r="7453" spans="1:7" x14ac:dyDescent="0.2">
      <c r="A7453" s="100">
        <v>42940</v>
      </c>
      <c r="B7453" s="99">
        <v>4777.2099609999996</v>
      </c>
      <c r="C7453" s="99">
        <v>4779.2700199999999</v>
      </c>
      <c r="D7453" s="99">
        <v>4766.2001950000003</v>
      </c>
      <c r="E7453" s="99">
        <v>4773.1000979999999</v>
      </c>
      <c r="F7453" s="99">
        <v>4773.1000979999999</v>
      </c>
      <c r="G7453" s="99">
        <v>0</v>
      </c>
    </row>
    <row r="7454" spans="1:7" x14ac:dyDescent="0.2">
      <c r="A7454" s="100">
        <v>42941</v>
      </c>
      <c r="B7454" s="99">
        <v>4788.5</v>
      </c>
      <c r="C7454" s="99">
        <v>4795</v>
      </c>
      <c r="D7454" s="99">
        <v>4782.7700199999999</v>
      </c>
      <c r="E7454" s="99">
        <v>4787.0400390000004</v>
      </c>
      <c r="F7454" s="99">
        <v>4787.0400390000004</v>
      </c>
      <c r="G7454" s="99">
        <v>0</v>
      </c>
    </row>
    <row r="7455" spans="1:7" x14ac:dyDescent="0.2">
      <c r="A7455" s="100">
        <v>42942</v>
      </c>
      <c r="B7455" s="99">
        <v>4792.5498049999997</v>
      </c>
      <c r="C7455" s="99">
        <v>4795.1000979999999</v>
      </c>
      <c r="D7455" s="99">
        <v>4782.830078</v>
      </c>
      <c r="E7455" s="99">
        <v>4788.4101559999999</v>
      </c>
      <c r="F7455" s="99">
        <v>4788.4101559999999</v>
      </c>
      <c r="G7455" s="99">
        <v>0</v>
      </c>
    </row>
    <row r="7456" spans="1:7" x14ac:dyDescent="0.2">
      <c r="A7456" s="100">
        <v>42943</v>
      </c>
      <c r="B7456" s="99">
        <v>4798.4399409999996</v>
      </c>
      <c r="C7456" s="99">
        <v>4800.75</v>
      </c>
      <c r="D7456" s="99">
        <v>4755.3701170000004</v>
      </c>
      <c r="E7456" s="99">
        <v>4784.2597660000001</v>
      </c>
      <c r="F7456" s="99">
        <v>4784.2597660000001</v>
      </c>
      <c r="G7456" s="99">
        <v>0</v>
      </c>
    </row>
    <row r="7457" spans="1:7" x14ac:dyDescent="0.2">
      <c r="A7457" s="100">
        <v>42944</v>
      </c>
      <c r="B7457" s="99">
        <v>4772.25</v>
      </c>
      <c r="C7457" s="99">
        <v>4780.7797849999997</v>
      </c>
      <c r="D7457" s="99">
        <v>4763.7402339999999</v>
      </c>
      <c r="E7457" s="99">
        <v>4778.0200199999999</v>
      </c>
      <c r="F7457" s="99">
        <v>4778.0200199999999</v>
      </c>
      <c r="G7457" s="99">
        <v>0</v>
      </c>
    </row>
    <row r="7458" spans="1:7" x14ac:dyDescent="0.2">
      <c r="A7458" s="100">
        <v>42947</v>
      </c>
      <c r="B7458" s="99">
        <v>4785.4599609999996</v>
      </c>
      <c r="C7458" s="99">
        <v>4789.3598629999997</v>
      </c>
      <c r="D7458" s="99">
        <v>4771.2001950000003</v>
      </c>
      <c r="E7458" s="99">
        <v>4774.5600590000004</v>
      </c>
      <c r="F7458" s="99">
        <v>4774.5600590000004</v>
      </c>
      <c r="G7458" s="99">
        <v>0</v>
      </c>
    </row>
    <row r="7459" spans="1:7" x14ac:dyDescent="0.2">
      <c r="A7459" s="100">
        <v>42948</v>
      </c>
      <c r="B7459" s="99">
        <v>4787.7299800000001</v>
      </c>
      <c r="C7459" s="99">
        <v>4790.4501950000003</v>
      </c>
      <c r="D7459" s="99">
        <v>4776.2099609999996</v>
      </c>
      <c r="E7459" s="99">
        <v>4786.2700199999999</v>
      </c>
      <c r="F7459" s="99">
        <v>4786.2700199999999</v>
      </c>
      <c r="G7459" s="99">
        <v>0</v>
      </c>
    </row>
    <row r="7460" spans="1:7" x14ac:dyDescent="0.2">
      <c r="A7460" s="100">
        <v>42949</v>
      </c>
      <c r="B7460" s="99">
        <v>4794.9799800000001</v>
      </c>
      <c r="C7460" s="99">
        <v>4794.9799800000001</v>
      </c>
      <c r="D7460" s="99">
        <v>4768.2797849999997</v>
      </c>
      <c r="E7460" s="99">
        <v>4789.5400390000004</v>
      </c>
      <c r="F7460" s="99">
        <v>4789.5400390000004</v>
      </c>
      <c r="G7460" s="99">
        <v>0</v>
      </c>
    </row>
    <row r="7461" spans="1:7" x14ac:dyDescent="0.2">
      <c r="A7461" s="100">
        <v>42950</v>
      </c>
      <c r="B7461" s="99">
        <v>4787.4799800000001</v>
      </c>
      <c r="C7461" s="99">
        <v>4787.4799800000001</v>
      </c>
      <c r="D7461" s="99">
        <v>4773.6201170000004</v>
      </c>
      <c r="E7461" s="99">
        <v>4779.9902339999999</v>
      </c>
      <c r="F7461" s="99">
        <v>4779.9902339999999</v>
      </c>
      <c r="G7461" s="99">
        <v>0</v>
      </c>
    </row>
    <row r="7462" spans="1:7" x14ac:dyDescent="0.2">
      <c r="A7462" s="100">
        <v>42951</v>
      </c>
      <c r="B7462" s="99">
        <v>4789.2099609999996</v>
      </c>
      <c r="C7462" s="99">
        <v>4795.2001950000003</v>
      </c>
      <c r="D7462" s="99">
        <v>4779.9501950000003</v>
      </c>
      <c r="E7462" s="99">
        <v>4789.1098629999997</v>
      </c>
      <c r="F7462" s="99">
        <v>4789.1098629999997</v>
      </c>
      <c r="G7462" s="99">
        <v>0</v>
      </c>
    </row>
    <row r="7463" spans="1:7" x14ac:dyDescent="0.2">
      <c r="A7463" s="100">
        <v>42954</v>
      </c>
      <c r="B7463" s="99">
        <v>4789.8398440000001</v>
      </c>
      <c r="C7463" s="99">
        <v>4797.1499020000001</v>
      </c>
      <c r="D7463" s="99">
        <v>4787.419922</v>
      </c>
      <c r="E7463" s="99">
        <v>4797.1298829999996</v>
      </c>
      <c r="F7463" s="99">
        <v>4797.1298829999996</v>
      </c>
      <c r="G7463" s="99">
        <v>0</v>
      </c>
    </row>
    <row r="7464" spans="1:7" x14ac:dyDescent="0.2">
      <c r="A7464" s="100">
        <v>42955</v>
      </c>
      <c r="B7464" s="99">
        <v>4792.7597660000001</v>
      </c>
      <c r="C7464" s="99">
        <v>4816.9702150000003</v>
      </c>
      <c r="D7464" s="99">
        <v>4777.2597660000001</v>
      </c>
      <c r="E7464" s="99">
        <v>4786.1201170000004</v>
      </c>
      <c r="F7464" s="99">
        <v>4786.1201170000004</v>
      </c>
      <c r="G7464" s="99">
        <v>0</v>
      </c>
    </row>
    <row r="7465" spans="1:7" x14ac:dyDescent="0.2">
      <c r="A7465" s="100">
        <v>42956</v>
      </c>
      <c r="B7465" s="99">
        <v>4768.169922</v>
      </c>
      <c r="C7465" s="99">
        <v>4785.5898440000001</v>
      </c>
      <c r="D7465" s="99">
        <v>4761.8798829999996</v>
      </c>
      <c r="E7465" s="99">
        <v>4784.9399409999996</v>
      </c>
      <c r="F7465" s="99">
        <v>4784.9399409999996</v>
      </c>
      <c r="G7465" s="99">
        <v>0</v>
      </c>
    </row>
    <row r="7466" spans="1:7" x14ac:dyDescent="0.2">
      <c r="A7466" s="100">
        <v>42957</v>
      </c>
      <c r="B7466" s="99">
        <v>4769.9599609999996</v>
      </c>
      <c r="C7466" s="99">
        <v>4769.9599609999996</v>
      </c>
      <c r="D7466" s="99">
        <v>4716.6298829999996</v>
      </c>
      <c r="E7466" s="99">
        <v>4717.3999020000001</v>
      </c>
      <c r="F7466" s="99">
        <v>4717.3999020000001</v>
      </c>
      <c r="G7466" s="99">
        <v>0</v>
      </c>
    </row>
    <row r="7467" spans="1:7" x14ac:dyDescent="0.2">
      <c r="A7467" s="100">
        <v>42958</v>
      </c>
      <c r="B7467" s="99">
        <v>4723.1899409999996</v>
      </c>
      <c r="C7467" s="99">
        <v>4736.7900390000004</v>
      </c>
      <c r="D7467" s="99">
        <v>4717.1201170000004</v>
      </c>
      <c r="E7467" s="99">
        <v>4723.7299800000001</v>
      </c>
      <c r="F7467" s="99">
        <v>4723.7299800000001</v>
      </c>
      <c r="G7467" s="99">
        <v>0</v>
      </c>
    </row>
    <row r="7468" spans="1:7" x14ac:dyDescent="0.2">
      <c r="A7468" s="100">
        <v>42961</v>
      </c>
      <c r="B7468" s="99">
        <v>4750.3798829999996</v>
      </c>
      <c r="C7468" s="99">
        <v>4776.0400390000004</v>
      </c>
      <c r="D7468" s="99">
        <v>4750.3798829999996</v>
      </c>
      <c r="E7468" s="99">
        <v>4771.4301759999998</v>
      </c>
      <c r="F7468" s="99">
        <v>4771.4301759999998</v>
      </c>
      <c r="G7468" s="99">
        <v>0</v>
      </c>
    </row>
    <row r="7469" spans="1:7" x14ac:dyDescent="0.2">
      <c r="A7469" s="100">
        <v>42962</v>
      </c>
      <c r="B7469" s="99">
        <v>4777.9799800000001</v>
      </c>
      <c r="C7469" s="99">
        <v>4778.4501950000003</v>
      </c>
      <c r="D7469" s="99">
        <v>4764.3500979999999</v>
      </c>
      <c r="E7469" s="99">
        <v>4770.1499020000001</v>
      </c>
      <c r="F7469" s="99">
        <v>4770.1499020000001</v>
      </c>
      <c r="G7469" s="99">
        <v>0</v>
      </c>
    </row>
    <row r="7470" spans="1:7" x14ac:dyDescent="0.2">
      <c r="A7470" s="100">
        <v>42963</v>
      </c>
      <c r="B7470" s="99">
        <v>4779.2797849999997</v>
      </c>
      <c r="C7470" s="99">
        <v>4791.3999020000001</v>
      </c>
      <c r="D7470" s="99">
        <v>4770.1899409999996</v>
      </c>
      <c r="E7470" s="99">
        <v>4778.2797849999997</v>
      </c>
      <c r="F7470" s="99">
        <v>4778.2797849999997</v>
      </c>
      <c r="G7470" s="99">
        <v>0</v>
      </c>
    </row>
    <row r="7471" spans="1:7" x14ac:dyDescent="0.2">
      <c r="A7471" s="100">
        <v>42964</v>
      </c>
      <c r="B7471" s="99">
        <v>4768.5097660000001</v>
      </c>
      <c r="C7471" s="99">
        <v>4772.5097660000001</v>
      </c>
      <c r="D7471" s="99">
        <v>4704.7299800000001</v>
      </c>
      <c r="E7471" s="99">
        <v>4704.7299800000001</v>
      </c>
      <c r="F7471" s="99">
        <v>4704.7299800000001</v>
      </c>
      <c r="G7471" s="99">
        <v>0</v>
      </c>
    </row>
    <row r="7472" spans="1:7" x14ac:dyDescent="0.2">
      <c r="A7472" s="100">
        <v>42965</v>
      </c>
      <c r="B7472" s="99">
        <v>4700.2597660000001</v>
      </c>
      <c r="C7472" s="99">
        <v>4724.580078</v>
      </c>
      <c r="D7472" s="99">
        <v>4686.8398440000001</v>
      </c>
      <c r="E7472" s="99">
        <v>4696.2202150000003</v>
      </c>
      <c r="F7472" s="99">
        <v>4696.2202150000003</v>
      </c>
      <c r="G7472" s="99">
        <v>0</v>
      </c>
    </row>
    <row r="7473" spans="1:7" x14ac:dyDescent="0.2">
      <c r="A7473" s="100">
        <v>42968</v>
      </c>
      <c r="B7473" s="99">
        <v>4696.2700199999999</v>
      </c>
      <c r="C7473" s="99">
        <v>4706.1000979999999</v>
      </c>
      <c r="D7473" s="99">
        <v>4680.5297849999997</v>
      </c>
      <c r="E7473" s="99">
        <v>4701.8198240000002</v>
      </c>
      <c r="F7473" s="99">
        <v>4701.8198240000002</v>
      </c>
      <c r="G7473" s="99">
        <v>0</v>
      </c>
    </row>
    <row r="7474" spans="1:7" x14ac:dyDescent="0.2">
      <c r="A7474" s="100">
        <v>42969</v>
      </c>
      <c r="B7474" s="99">
        <v>4712.4101559999999</v>
      </c>
      <c r="C7474" s="99">
        <v>4753.1098629999997</v>
      </c>
      <c r="D7474" s="99">
        <v>4712.4101559999999</v>
      </c>
      <c r="E7474" s="99">
        <v>4748.7299800000001</v>
      </c>
      <c r="F7474" s="99">
        <v>4748.7299800000001</v>
      </c>
      <c r="G7474" s="99">
        <v>0</v>
      </c>
    </row>
    <row r="7475" spans="1:7" x14ac:dyDescent="0.2">
      <c r="A7475" s="100">
        <v>42970</v>
      </c>
      <c r="B7475" s="99">
        <v>4734.3701170000004</v>
      </c>
      <c r="C7475" s="99">
        <v>4742.169922</v>
      </c>
      <c r="D7475" s="99">
        <v>4727.6801759999998</v>
      </c>
      <c r="E7475" s="99">
        <v>4732.7597660000001</v>
      </c>
      <c r="F7475" s="99">
        <v>4732.7597660000001</v>
      </c>
      <c r="G7475" s="99">
        <v>0</v>
      </c>
    </row>
    <row r="7476" spans="1:7" x14ac:dyDescent="0.2">
      <c r="A7476" s="100">
        <v>42971</v>
      </c>
      <c r="B7476" s="99">
        <v>4740.3398440000001</v>
      </c>
      <c r="C7476" s="99">
        <v>4745.0898440000001</v>
      </c>
      <c r="D7476" s="99">
        <v>4717.6499020000001</v>
      </c>
      <c r="E7476" s="99">
        <v>4723.0297849999997</v>
      </c>
      <c r="F7476" s="99">
        <v>4723.0297849999997</v>
      </c>
      <c r="G7476" s="99">
        <v>0</v>
      </c>
    </row>
    <row r="7477" spans="1:7" x14ac:dyDescent="0.2">
      <c r="A7477" s="100">
        <v>42972</v>
      </c>
      <c r="B7477" s="99">
        <v>4734.7099609999996</v>
      </c>
      <c r="C7477" s="99">
        <v>4752.4101559999999</v>
      </c>
      <c r="D7477" s="99">
        <v>4729.8798829999996</v>
      </c>
      <c r="E7477" s="99">
        <v>4731.4599609999996</v>
      </c>
      <c r="F7477" s="99">
        <v>4731.4599609999996</v>
      </c>
      <c r="G7477" s="99">
        <v>0</v>
      </c>
    </row>
    <row r="7478" spans="1:7" x14ac:dyDescent="0.2">
      <c r="A7478" s="100">
        <v>42975</v>
      </c>
      <c r="B7478" s="99">
        <v>4740</v>
      </c>
      <c r="C7478" s="99">
        <v>4743.4101559999999</v>
      </c>
      <c r="D7478" s="99">
        <v>4723.8901370000003</v>
      </c>
      <c r="E7478" s="99">
        <v>4733.9702150000003</v>
      </c>
      <c r="F7478" s="99">
        <v>4733.9702150000003</v>
      </c>
      <c r="G7478" s="99">
        <v>0</v>
      </c>
    </row>
    <row r="7479" spans="1:7" x14ac:dyDescent="0.2">
      <c r="A7479" s="100">
        <v>42976</v>
      </c>
      <c r="B7479" s="99">
        <v>4710.8198240000002</v>
      </c>
      <c r="C7479" s="99">
        <v>4744.169922</v>
      </c>
      <c r="D7479" s="99">
        <v>4703.580078</v>
      </c>
      <c r="E7479" s="99">
        <v>4738.6201170000004</v>
      </c>
      <c r="F7479" s="99">
        <v>4738.6201170000004</v>
      </c>
      <c r="G7479" s="99">
        <v>0</v>
      </c>
    </row>
    <row r="7480" spans="1:7" x14ac:dyDescent="0.2">
      <c r="A7480" s="100">
        <v>42977</v>
      </c>
      <c r="B7480" s="99">
        <v>4739.3999020000001</v>
      </c>
      <c r="C7480" s="99">
        <v>4766.9799800000001</v>
      </c>
      <c r="D7480" s="99">
        <v>4734.9599609999996</v>
      </c>
      <c r="E7480" s="99">
        <v>4761.7202150000003</v>
      </c>
      <c r="F7480" s="99">
        <v>4761.7202150000003</v>
      </c>
      <c r="G7480" s="99">
        <v>0</v>
      </c>
    </row>
    <row r="7481" spans="1:7" x14ac:dyDescent="0.2">
      <c r="A7481" s="100">
        <v>42978</v>
      </c>
      <c r="B7481" s="99">
        <v>4771.7299800000001</v>
      </c>
      <c r="C7481" s="99">
        <v>4795.6098629999997</v>
      </c>
      <c r="D7481" s="99">
        <v>4771.7299800000001</v>
      </c>
      <c r="E7481" s="99">
        <v>4789.1801759999998</v>
      </c>
      <c r="F7481" s="99">
        <v>4789.1801759999998</v>
      </c>
      <c r="G7481" s="99">
        <v>0</v>
      </c>
    </row>
    <row r="7482" spans="1:7" x14ac:dyDescent="0.2">
      <c r="A7482" s="100">
        <v>42979</v>
      </c>
      <c r="B7482" s="99">
        <v>4794.8598629999997</v>
      </c>
      <c r="C7482" s="99">
        <v>4806.4101559999999</v>
      </c>
      <c r="D7482" s="99">
        <v>4793.830078</v>
      </c>
      <c r="E7482" s="99">
        <v>4798.9902339999999</v>
      </c>
      <c r="F7482" s="99">
        <v>4798.9902339999999</v>
      </c>
      <c r="G7482" s="99">
        <v>0</v>
      </c>
    </row>
    <row r="7483" spans="1:7" x14ac:dyDescent="0.2">
      <c r="A7483" s="100">
        <v>42983</v>
      </c>
      <c r="B7483" s="99">
        <v>4786.9702150000003</v>
      </c>
      <c r="C7483" s="99">
        <v>4790.1000979999999</v>
      </c>
      <c r="D7483" s="99">
        <v>4741.0498049999997</v>
      </c>
      <c r="E7483" s="99">
        <v>4762.75</v>
      </c>
      <c r="F7483" s="99">
        <v>4762.75</v>
      </c>
      <c r="G7483" s="99">
        <v>0</v>
      </c>
    </row>
    <row r="7484" spans="1:7" x14ac:dyDescent="0.2">
      <c r="A7484" s="100">
        <v>42984</v>
      </c>
      <c r="B7484" s="99">
        <v>4774.3798829999996</v>
      </c>
      <c r="C7484" s="99">
        <v>4785.6298829999996</v>
      </c>
      <c r="D7484" s="99">
        <v>4765.5097660000001</v>
      </c>
      <c r="E7484" s="99">
        <v>4777.6899409999996</v>
      </c>
      <c r="F7484" s="99">
        <v>4777.6899409999996</v>
      </c>
      <c r="G7484" s="99">
        <v>0</v>
      </c>
    </row>
    <row r="7485" spans="1:7" x14ac:dyDescent="0.2">
      <c r="A7485" s="100">
        <v>42985</v>
      </c>
      <c r="B7485" s="99">
        <v>4783.6601559999999</v>
      </c>
      <c r="C7485" s="99">
        <v>4784.75</v>
      </c>
      <c r="D7485" s="99">
        <v>4768.6201170000004</v>
      </c>
      <c r="E7485" s="99">
        <v>4777.9301759999998</v>
      </c>
      <c r="F7485" s="99">
        <v>4777.9301759999998</v>
      </c>
      <c r="G7485" s="99">
        <v>0</v>
      </c>
    </row>
    <row r="7486" spans="1:7" x14ac:dyDescent="0.2">
      <c r="A7486" s="100">
        <v>42986</v>
      </c>
      <c r="B7486" s="99">
        <v>4772.6098629999997</v>
      </c>
      <c r="C7486" s="99">
        <v>4782.0297849999997</v>
      </c>
      <c r="D7486" s="99">
        <v>4767.1401370000003</v>
      </c>
      <c r="E7486" s="99">
        <v>4771.0200199999999</v>
      </c>
      <c r="F7486" s="99">
        <v>4771.0200199999999</v>
      </c>
      <c r="G7486" s="99">
        <v>0</v>
      </c>
    </row>
    <row r="7487" spans="1:7" x14ac:dyDescent="0.2">
      <c r="A7487" s="100">
        <v>42989</v>
      </c>
      <c r="B7487" s="99">
        <v>4796.4599609999996</v>
      </c>
      <c r="C7487" s="99">
        <v>4824.4301759999998</v>
      </c>
      <c r="D7487" s="99">
        <v>4796.4599609999996</v>
      </c>
      <c r="E7487" s="99">
        <v>4822.7998049999997</v>
      </c>
      <c r="F7487" s="99">
        <v>4822.7998049999997</v>
      </c>
      <c r="G7487" s="99">
        <v>0</v>
      </c>
    </row>
    <row r="7488" spans="1:7" x14ac:dyDescent="0.2">
      <c r="A7488" s="100">
        <v>42990</v>
      </c>
      <c r="B7488" s="99">
        <v>4830.5</v>
      </c>
      <c r="C7488" s="99">
        <v>4839.8598629999997</v>
      </c>
      <c r="D7488" s="99">
        <v>4827.4599609999996</v>
      </c>
      <c r="E7488" s="99">
        <v>4839.3100590000004</v>
      </c>
      <c r="F7488" s="99">
        <v>4839.3100590000004</v>
      </c>
      <c r="G7488" s="99">
        <v>0</v>
      </c>
    </row>
    <row r="7489" spans="1:7" x14ac:dyDescent="0.2">
      <c r="A7489" s="100">
        <v>42991</v>
      </c>
      <c r="B7489" s="99">
        <v>4834.3500979999999</v>
      </c>
      <c r="C7489" s="99">
        <v>4843.0498049999997</v>
      </c>
      <c r="D7489" s="99">
        <v>4830.9702150000003</v>
      </c>
      <c r="E7489" s="99">
        <v>4843.0400390000004</v>
      </c>
      <c r="F7489" s="99">
        <v>4843.0400390000004</v>
      </c>
      <c r="G7489" s="99">
        <v>0</v>
      </c>
    </row>
    <row r="7490" spans="1:7" x14ac:dyDescent="0.2">
      <c r="A7490" s="100">
        <v>42992</v>
      </c>
      <c r="B7490" s="99">
        <v>4837.2299800000001</v>
      </c>
      <c r="C7490" s="99">
        <v>4844.7299800000001</v>
      </c>
      <c r="D7490" s="99">
        <v>4831.1601559999999</v>
      </c>
      <c r="E7490" s="99">
        <v>4839.2900390000004</v>
      </c>
      <c r="F7490" s="99">
        <v>4839.2900390000004</v>
      </c>
      <c r="G7490" s="99">
        <v>0</v>
      </c>
    </row>
    <row r="7491" spans="1:7" x14ac:dyDescent="0.2">
      <c r="A7491" s="100">
        <v>42993</v>
      </c>
      <c r="B7491" s="99">
        <v>4840</v>
      </c>
      <c r="C7491" s="99">
        <v>4848.8398440000001</v>
      </c>
      <c r="D7491" s="99">
        <v>4835.2001950000003</v>
      </c>
      <c r="E7491" s="99">
        <v>4848.8398440000001</v>
      </c>
      <c r="F7491" s="99">
        <v>4848.8398440000001</v>
      </c>
      <c r="G7491" s="99">
        <v>0</v>
      </c>
    </row>
    <row r="7492" spans="1:7" x14ac:dyDescent="0.2">
      <c r="A7492" s="100">
        <v>42996</v>
      </c>
      <c r="B7492" s="99">
        <v>4853.4399409999996</v>
      </c>
      <c r="C7492" s="99">
        <v>4864.5498049999997</v>
      </c>
      <c r="D7492" s="99">
        <v>4848.419922</v>
      </c>
      <c r="E7492" s="99">
        <v>4856.080078</v>
      </c>
      <c r="F7492" s="99">
        <v>4856.080078</v>
      </c>
      <c r="G7492" s="99">
        <v>0</v>
      </c>
    </row>
    <row r="7493" spans="1:7" x14ac:dyDescent="0.2">
      <c r="A7493" s="100">
        <v>42997</v>
      </c>
      <c r="B7493" s="99">
        <v>4860.830078</v>
      </c>
      <c r="C7493" s="99">
        <v>4863.8398440000001</v>
      </c>
      <c r="D7493" s="99">
        <v>4854.9399409999996</v>
      </c>
      <c r="E7493" s="99">
        <v>4861.5200199999999</v>
      </c>
      <c r="F7493" s="99">
        <v>4861.5200199999999</v>
      </c>
      <c r="G7493" s="99">
        <v>0</v>
      </c>
    </row>
    <row r="7494" spans="1:7" x14ac:dyDescent="0.2">
      <c r="A7494" s="100">
        <v>42998</v>
      </c>
      <c r="B7494" s="99">
        <v>4861.8901370000003</v>
      </c>
      <c r="C7494" s="99">
        <v>4865.7998049999997</v>
      </c>
      <c r="D7494" s="99">
        <v>4842.1899409999996</v>
      </c>
      <c r="E7494" s="99">
        <v>4864.6098629999997</v>
      </c>
      <c r="F7494" s="99">
        <v>4864.6098629999997</v>
      </c>
      <c r="G7494" s="99">
        <v>0</v>
      </c>
    </row>
    <row r="7495" spans="1:7" x14ac:dyDescent="0.2">
      <c r="A7495" s="100">
        <v>42999</v>
      </c>
      <c r="B7495" s="99">
        <v>4862.6601559999999</v>
      </c>
      <c r="C7495" s="99">
        <v>4862.6601559999999</v>
      </c>
      <c r="D7495" s="99">
        <v>4846.9301759999998</v>
      </c>
      <c r="E7495" s="99">
        <v>4849.9501950000003</v>
      </c>
      <c r="F7495" s="99">
        <v>4849.9501950000003</v>
      </c>
      <c r="G7495" s="99">
        <v>0</v>
      </c>
    </row>
    <row r="7496" spans="1:7" x14ac:dyDescent="0.2">
      <c r="A7496" s="100">
        <v>43000</v>
      </c>
      <c r="B7496" s="99">
        <v>4843.580078</v>
      </c>
      <c r="C7496" s="99">
        <v>4855.6098629999997</v>
      </c>
      <c r="D7496" s="99">
        <v>4842.8100590000004</v>
      </c>
      <c r="E7496" s="99">
        <v>4853.2001950000003</v>
      </c>
      <c r="F7496" s="99">
        <v>4853.2001950000003</v>
      </c>
      <c r="G7496" s="99">
        <v>0</v>
      </c>
    </row>
    <row r="7497" spans="1:7" x14ac:dyDescent="0.2">
      <c r="A7497" s="100">
        <v>43003</v>
      </c>
      <c r="B7497" s="99">
        <v>4847.7099609999996</v>
      </c>
      <c r="C7497" s="99">
        <v>4853.7998049999997</v>
      </c>
      <c r="D7497" s="99">
        <v>4825.6601559999999</v>
      </c>
      <c r="E7497" s="99">
        <v>4842.4101559999999</v>
      </c>
      <c r="F7497" s="99">
        <v>4842.4101559999999</v>
      </c>
      <c r="G7497" s="99">
        <v>0</v>
      </c>
    </row>
    <row r="7498" spans="1:7" x14ac:dyDescent="0.2">
      <c r="A7498" s="100">
        <v>43004</v>
      </c>
      <c r="B7498" s="99">
        <v>4851.2797849999997</v>
      </c>
      <c r="C7498" s="99">
        <v>4856.0297849999997</v>
      </c>
      <c r="D7498" s="99">
        <v>4839.9399409999996</v>
      </c>
      <c r="E7498" s="99">
        <v>4843.1401370000003</v>
      </c>
      <c r="F7498" s="99">
        <v>4843.1401370000003</v>
      </c>
      <c r="G7498" s="99">
        <v>0</v>
      </c>
    </row>
    <row r="7499" spans="1:7" x14ac:dyDescent="0.2">
      <c r="A7499" s="100">
        <v>43005</v>
      </c>
      <c r="B7499" s="99">
        <v>4855.669922</v>
      </c>
      <c r="C7499" s="99">
        <v>4871.919922</v>
      </c>
      <c r="D7499" s="99">
        <v>4841.3901370000003</v>
      </c>
      <c r="E7499" s="99">
        <v>4862.9301759999998</v>
      </c>
      <c r="F7499" s="99">
        <v>4862.9301759999998</v>
      </c>
      <c r="G7499" s="99">
        <v>0</v>
      </c>
    </row>
    <row r="7500" spans="1:7" x14ac:dyDescent="0.2">
      <c r="A7500" s="100">
        <v>43006</v>
      </c>
      <c r="B7500" s="99">
        <v>4856.8999020000001</v>
      </c>
      <c r="C7500" s="99">
        <v>4871.25</v>
      </c>
      <c r="D7500" s="99">
        <v>4855.9599609999996</v>
      </c>
      <c r="E7500" s="99">
        <v>4869.8100590000004</v>
      </c>
      <c r="F7500" s="99">
        <v>4869.8100590000004</v>
      </c>
      <c r="G7500" s="99">
        <v>0</v>
      </c>
    </row>
    <row r="7501" spans="1:7" x14ac:dyDescent="0.2">
      <c r="A7501" s="100">
        <v>43007</v>
      </c>
      <c r="B7501" s="99">
        <v>4869.7299800000001</v>
      </c>
      <c r="C7501" s="99">
        <v>4888</v>
      </c>
      <c r="D7501" s="99">
        <v>4866.0400390000004</v>
      </c>
      <c r="E7501" s="99">
        <v>4887.9702150000003</v>
      </c>
      <c r="F7501" s="99">
        <v>4887.9702150000003</v>
      </c>
      <c r="G7501" s="99">
        <v>0</v>
      </c>
    </row>
    <row r="7502" spans="1:7" x14ac:dyDescent="0.2">
      <c r="A7502" s="100">
        <v>43010</v>
      </c>
      <c r="B7502" s="99">
        <v>4891.5600590000004</v>
      </c>
      <c r="C7502" s="99">
        <v>4907.1298829999996</v>
      </c>
      <c r="D7502" s="99">
        <v>4890.0297849999997</v>
      </c>
      <c r="E7502" s="99">
        <v>4906.919922</v>
      </c>
      <c r="F7502" s="99">
        <v>4906.919922</v>
      </c>
      <c r="G7502" s="99">
        <v>0</v>
      </c>
    </row>
    <row r="7503" spans="1:7" x14ac:dyDescent="0.2">
      <c r="A7503" s="100">
        <v>43011</v>
      </c>
      <c r="B7503" s="99">
        <v>4909.5</v>
      </c>
      <c r="C7503" s="99">
        <v>4918.7700199999999</v>
      </c>
      <c r="D7503" s="99">
        <v>4906.6401370000003</v>
      </c>
      <c r="E7503" s="99">
        <v>4917.7299800000001</v>
      </c>
      <c r="F7503" s="99">
        <v>4917.7299800000001</v>
      </c>
      <c r="G7503" s="99">
        <v>0</v>
      </c>
    </row>
    <row r="7504" spans="1:7" x14ac:dyDescent="0.2">
      <c r="A7504" s="100">
        <v>43012</v>
      </c>
      <c r="B7504" s="99">
        <v>4915.9301759999998</v>
      </c>
      <c r="C7504" s="99">
        <v>4929.5498049999997</v>
      </c>
      <c r="D7504" s="99">
        <v>4912.7299800000001</v>
      </c>
      <c r="E7504" s="99">
        <v>4924.1899409999996</v>
      </c>
      <c r="F7504" s="99">
        <v>4924.1899409999996</v>
      </c>
      <c r="G7504" s="99">
        <v>0</v>
      </c>
    </row>
    <row r="7505" spans="1:7" x14ac:dyDescent="0.2">
      <c r="A7505" s="100">
        <v>43013</v>
      </c>
      <c r="B7505" s="99">
        <v>4931.1000979999999</v>
      </c>
      <c r="C7505" s="99">
        <v>4953.6499020000001</v>
      </c>
      <c r="D7505" s="99">
        <v>4929.4902339999999</v>
      </c>
      <c r="E7505" s="99">
        <v>4952.8500979999999</v>
      </c>
      <c r="F7505" s="99">
        <v>4952.8500979999999</v>
      </c>
      <c r="G7505" s="99">
        <v>0</v>
      </c>
    </row>
    <row r="7506" spans="1:7" x14ac:dyDescent="0.2">
      <c r="A7506" s="100">
        <v>43014</v>
      </c>
      <c r="B7506" s="99">
        <v>4945.419922</v>
      </c>
      <c r="C7506" s="99">
        <v>4949.25</v>
      </c>
      <c r="D7506" s="99">
        <v>4938.4399409999996</v>
      </c>
      <c r="E7506" s="99">
        <v>4949.0898440000001</v>
      </c>
      <c r="F7506" s="99">
        <v>4949.0898440000001</v>
      </c>
      <c r="G7506" s="99">
        <v>0</v>
      </c>
    </row>
    <row r="7507" spans="1:7" x14ac:dyDescent="0.2">
      <c r="A7507" s="100">
        <v>43017</v>
      </c>
      <c r="B7507" s="99">
        <v>4953.0898440000001</v>
      </c>
      <c r="C7507" s="99">
        <v>4953.8500979999999</v>
      </c>
      <c r="D7507" s="99">
        <v>4934.1201170000004</v>
      </c>
      <c r="E7507" s="99">
        <v>4940.1601559999999</v>
      </c>
      <c r="F7507" s="99">
        <v>4940.1601559999999</v>
      </c>
      <c r="G7507" s="99">
        <v>0</v>
      </c>
    </row>
    <row r="7508" spans="1:7" x14ac:dyDescent="0.2">
      <c r="A7508" s="100">
        <v>43018</v>
      </c>
      <c r="B7508" s="99">
        <v>4950.5</v>
      </c>
      <c r="C7508" s="99">
        <v>4960.669922</v>
      </c>
      <c r="D7508" s="99">
        <v>4940.580078</v>
      </c>
      <c r="E7508" s="99">
        <v>4951.7700199999999</v>
      </c>
      <c r="F7508" s="99">
        <v>4951.7700199999999</v>
      </c>
      <c r="G7508" s="99">
        <v>0</v>
      </c>
    </row>
    <row r="7509" spans="1:7" x14ac:dyDescent="0.2">
      <c r="A7509" s="100">
        <v>43019</v>
      </c>
      <c r="B7509" s="99">
        <v>4951.8198240000002</v>
      </c>
      <c r="C7509" s="99">
        <v>4960.7900390000004</v>
      </c>
      <c r="D7509" s="99">
        <v>4946.6499020000001</v>
      </c>
      <c r="E7509" s="99">
        <v>4960.7900390000004</v>
      </c>
      <c r="F7509" s="99">
        <v>4960.7900390000004</v>
      </c>
      <c r="G7509" s="99">
        <v>0</v>
      </c>
    </row>
    <row r="7510" spans="1:7" x14ac:dyDescent="0.2">
      <c r="A7510" s="100">
        <v>43020</v>
      </c>
      <c r="B7510" s="99">
        <v>4956.6298829999996</v>
      </c>
      <c r="C7510" s="99">
        <v>4961.3701170000004</v>
      </c>
      <c r="D7510" s="99">
        <v>4947.7700199999999</v>
      </c>
      <c r="E7510" s="99">
        <v>4952.8500979999999</v>
      </c>
      <c r="F7510" s="99">
        <v>4952.8500979999999</v>
      </c>
      <c r="G7510" s="99">
        <v>0</v>
      </c>
    </row>
    <row r="7511" spans="1:7" x14ac:dyDescent="0.2">
      <c r="A7511" s="100">
        <v>43021</v>
      </c>
      <c r="B7511" s="99">
        <v>4962.1000979999999</v>
      </c>
      <c r="C7511" s="99">
        <v>4965.919922</v>
      </c>
      <c r="D7511" s="99">
        <v>4955.169922</v>
      </c>
      <c r="E7511" s="99">
        <v>4957.2700199999999</v>
      </c>
      <c r="F7511" s="99">
        <v>4957.2700199999999</v>
      </c>
      <c r="G7511" s="99">
        <v>0</v>
      </c>
    </row>
    <row r="7512" spans="1:7" x14ac:dyDescent="0.2">
      <c r="A7512" s="100">
        <v>43024</v>
      </c>
      <c r="B7512" s="99">
        <v>4962.0297849999997</v>
      </c>
      <c r="C7512" s="99">
        <v>4969.5297849999997</v>
      </c>
      <c r="D7512" s="99">
        <v>4956.3798829999996</v>
      </c>
      <c r="E7512" s="99">
        <v>4966.0498049999997</v>
      </c>
      <c r="F7512" s="99">
        <v>4966.0498049999997</v>
      </c>
      <c r="G7512" s="99">
        <v>0</v>
      </c>
    </row>
    <row r="7513" spans="1:7" x14ac:dyDescent="0.2">
      <c r="A7513" s="100">
        <v>43025</v>
      </c>
      <c r="B7513" s="99">
        <v>4965.1401370000003</v>
      </c>
      <c r="C7513" s="99">
        <v>4969.9902339999999</v>
      </c>
      <c r="D7513" s="99">
        <v>4960.4799800000001</v>
      </c>
      <c r="E7513" s="99">
        <v>4969.3798829999996</v>
      </c>
      <c r="F7513" s="99">
        <v>4969.3798829999996</v>
      </c>
      <c r="G7513" s="99">
        <v>0</v>
      </c>
    </row>
    <row r="7514" spans="1:7" x14ac:dyDescent="0.2">
      <c r="A7514" s="100">
        <v>43026</v>
      </c>
      <c r="B7514" s="99">
        <v>4976.3901370000003</v>
      </c>
      <c r="C7514" s="99">
        <v>4978.7202150000003</v>
      </c>
      <c r="D7514" s="99">
        <v>4970.2001950000003</v>
      </c>
      <c r="E7514" s="99">
        <v>4973.2797849999997</v>
      </c>
      <c r="F7514" s="99">
        <v>4973.2797849999997</v>
      </c>
      <c r="G7514" s="99">
        <v>0</v>
      </c>
    </row>
    <row r="7515" spans="1:7" x14ac:dyDescent="0.2">
      <c r="A7515" s="100">
        <v>43027</v>
      </c>
      <c r="B7515" s="99">
        <v>4958.3999020000001</v>
      </c>
      <c r="C7515" s="99">
        <v>4975.8100590000004</v>
      </c>
      <c r="D7515" s="99">
        <v>4947.8901370000003</v>
      </c>
      <c r="E7515" s="99">
        <v>4975.3198240000002</v>
      </c>
      <c r="F7515" s="99">
        <v>4975.3198240000002</v>
      </c>
      <c r="G7515" s="99">
        <v>0</v>
      </c>
    </row>
    <row r="7516" spans="1:7" x14ac:dyDescent="0.2">
      <c r="A7516" s="100">
        <v>43028</v>
      </c>
      <c r="B7516" s="99">
        <v>4986.2597660000001</v>
      </c>
      <c r="C7516" s="99">
        <v>5001.5600590000004</v>
      </c>
      <c r="D7516" s="99">
        <v>4986.2597660000001</v>
      </c>
      <c r="E7516" s="99">
        <v>5001.1098629999997</v>
      </c>
      <c r="F7516" s="99">
        <v>5001.1098629999997</v>
      </c>
      <c r="G7516" s="99">
        <v>0</v>
      </c>
    </row>
    <row r="7517" spans="1:7" x14ac:dyDescent="0.2">
      <c r="A7517" s="100">
        <v>43031</v>
      </c>
      <c r="B7517" s="99">
        <v>5006.7998049999997</v>
      </c>
      <c r="C7517" s="99">
        <v>5006.7998049999997</v>
      </c>
      <c r="D7517" s="99">
        <v>4980.1298829999996</v>
      </c>
      <c r="E7517" s="99">
        <v>4981.3701170000004</v>
      </c>
      <c r="F7517" s="99">
        <v>4981.3701170000004</v>
      </c>
      <c r="G7517" s="99">
        <v>0</v>
      </c>
    </row>
    <row r="7518" spans="1:7" x14ac:dyDescent="0.2">
      <c r="A7518" s="100">
        <v>43032</v>
      </c>
      <c r="B7518" s="99">
        <v>4988.6499020000001</v>
      </c>
      <c r="C7518" s="99">
        <v>4995.4702150000003</v>
      </c>
      <c r="D7518" s="99">
        <v>4982.7202150000003</v>
      </c>
      <c r="E7518" s="99">
        <v>4989.5600590000004</v>
      </c>
      <c r="F7518" s="99">
        <v>4989.5600590000004</v>
      </c>
      <c r="G7518" s="99">
        <v>0</v>
      </c>
    </row>
    <row r="7519" spans="1:7" x14ac:dyDescent="0.2">
      <c r="A7519" s="100">
        <v>43033</v>
      </c>
      <c r="B7519" s="99">
        <v>4984.4902339999999</v>
      </c>
      <c r="C7519" s="99">
        <v>4986.1601559999999</v>
      </c>
      <c r="D7519" s="99">
        <v>4940.7597660000001</v>
      </c>
      <c r="E7519" s="99">
        <v>4966.2900390000004</v>
      </c>
      <c r="F7519" s="99">
        <v>4966.2900390000004</v>
      </c>
      <c r="G7519" s="99">
        <v>0</v>
      </c>
    </row>
    <row r="7520" spans="1:7" x14ac:dyDescent="0.2">
      <c r="A7520" s="100">
        <v>43034</v>
      </c>
      <c r="B7520" s="99">
        <v>4971.9702150000003</v>
      </c>
      <c r="C7520" s="99">
        <v>4985.4902339999999</v>
      </c>
      <c r="D7520" s="99">
        <v>4971.4399409999996</v>
      </c>
      <c r="E7520" s="99">
        <v>4972.6000979999999</v>
      </c>
      <c r="F7520" s="99">
        <v>4972.6000979999999</v>
      </c>
      <c r="G7520" s="99">
        <v>0</v>
      </c>
    </row>
    <row r="7521" spans="1:7" x14ac:dyDescent="0.2">
      <c r="A7521" s="100">
        <v>43035</v>
      </c>
      <c r="B7521" s="99">
        <v>4991.7700199999999</v>
      </c>
      <c r="C7521" s="99">
        <v>5016.4301759999998</v>
      </c>
      <c r="D7521" s="99">
        <v>4983.4101559999999</v>
      </c>
      <c r="E7521" s="99">
        <v>5012.75</v>
      </c>
      <c r="F7521" s="99">
        <v>5012.75</v>
      </c>
      <c r="G7521" s="99">
        <v>0</v>
      </c>
    </row>
    <row r="7522" spans="1:7" x14ac:dyDescent="0.2">
      <c r="A7522" s="100">
        <v>43038</v>
      </c>
      <c r="B7522" s="99">
        <v>5006.7001950000003</v>
      </c>
      <c r="C7522" s="99">
        <v>5011.1000979999999</v>
      </c>
      <c r="D7522" s="99">
        <v>4988.2900390000004</v>
      </c>
      <c r="E7522" s="99">
        <v>4997.1499020000001</v>
      </c>
      <c r="F7522" s="99">
        <v>4997.1499020000001</v>
      </c>
      <c r="G7522" s="99">
        <v>0</v>
      </c>
    </row>
    <row r="7523" spans="1:7" x14ac:dyDescent="0.2">
      <c r="A7523" s="100">
        <v>43039</v>
      </c>
      <c r="B7523" s="99">
        <v>5003.4399409999996</v>
      </c>
      <c r="C7523" s="99">
        <v>5007.9101559999999</v>
      </c>
      <c r="D7523" s="99">
        <v>4995.9799800000001</v>
      </c>
      <c r="E7523" s="99">
        <v>5002.0297849999997</v>
      </c>
      <c r="F7523" s="99">
        <v>5002.0297849999997</v>
      </c>
      <c r="G7523" s="99">
        <v>0</v>
      </c>
    </row>
    <row r="7524" spans="1:7" x14ac:dyDescent="0.2">
      <c r="A7524" s="100">
        <v>43040</v>
      </c>
      <c r="B7524" s="99">
        <v>5017.4702150000003</v>
      </c>
      <c r="C7524" s="99">
        <v>5027.4799800000001</v>
      </c>
      <c r="D7524" s="99">
        <v>5001.4101559999999</v>
      </c>
      <c r="E7524" s="99">
        <v>5009.9902339999999</v>
      </c>
      <c r="F7524" s="99">
        <v>5009.9902339999999</v>
      </c>
      <c r="G7524" s="99">
        <v>0</v>
      </c>
    </row>
    <row r="7525" spans="1:7" x14ac:dyDescent="0.2">
      <c r="A7525" s="100">
        <v>43041</v>
      </c>
      <c r="B7525" s="99">
        <v>5010.7099609999996</v>
      </c>
      <c r="C7525" s="99">
        <v>5013.9301759999998</v>
      </c>
      <c r="D7525" s="99">
        <v>4985.0498049999997</v>
      </c>
      <c r="E7525" s="99">
        <v>5011.4799800000001</v>
      </c>
      <c r="F7525" s="99">
        <v>5011.4799800000001</v>
      </c>
      <c r="G7525" s="99">
        <v>0</v>
      </c>
    </row>
    <row r="7526" spans="1:7" x14ac:dyDescent="0.2">
      <c r="A7526" s="100">
        <v>43042</v>
      </c>
      <c r="B7526" s="99">
        <v>5016.0097660000001</v>
      </c>
      <c r="C7526" s="99">
        <v>5028.6201170000004</v>
      </c>
      <c r="D7526" s="99">
        <v>5005.9902339999999</v>
      </c>
      <c r="E7526" s="99">
        <v>5027.4902339999999</v>
      </c>
      <c r="F7526" s="99">
        <v>5027.4902339999999</v>
      </c>
      <c r="G7526" s="99">
        <v>0</v>
      </c>
    </row>
    <row r="7527" spans="1:7" x14ac:dyDescent="0.2">
      <c r="A7527" s="100">
        <v>43045</v>
      </c>
      <c r="B7527" s="99">
        <v>5027.2001950000003</v>
      </c>
      <c r="C7527" s="99">
        <v>5038.6601559999999</v>
      </c>
      <c r="D7527" s="99">
        <v>5023.830078</v>
      </c>
      <c r="E7527" s="99">
        <v>5034.2998049999997</v>
      </c>
      <c r="F7527" s="99">
        <v>5034.2998049999997</v>
      </c>
      <c r="G7527" s="99">
        <v>0</v>
      </c>
    </row>
    <row r="7528" spans="1:7" x14ac:dyDescent="0.2">
      <c r="A7528" s="100">
        <v>43046</v>
      </c>
      <c r="B7528" s="99">
        <v>5036.2299800000001</v>
      </c>
      <c r="C7528" s="99">
        <v>5045.7797849999997</v>
      </c>
      <c r="D7528" s="99">
        <v>5021.2299800000001</v>
      </c>
      <c r="E7528" s="99">
        <v>5033.3798829999996</v>
      </c>
      <c r="F7528" s="99">
        <v>5033.3798829999996</v>
      </c>
      <c r="G7528" s="99">
        <v>0</v>
      </c>
    </row>
    <row r="7529" spans="1:7" x14ac:dyDescent="0.2">
      <c r="A7529" s="100">
        <v>43047</v>
      </c>
      <c r="B7529" s="99">
        <v>5029.7299800000001</v>
      </c>
      <c r="C7529" s="99">
        <v>5042.8598629999997</v>
      </c>
      <c r="D7529" s="99">
        <v>5022.6601559999999</v>
      </c>
      <c r="E7529" s="99">
        <v>5040.7402339999999</v>
      </c>
      <c r="F7529" s="99">
        <v>5040.7402339999999</v>
      </c>
      <c r="G7529" s="99">
        <v>0</v>
      </c>
    </row>
    <row r="7530" spans="1:7" x14ac:dyDescent="0.2">
      <c r="A7530" s="100">
        <v>43048</v>
      </c>
      <c r="B7530" s="99">
        <v>5021.7998049999997</v>
      </c>
      <c r="C7530" s="99">
        <v>5026.5498049999997</v>
      </c>
      <c r="D7530" s="99">
        <v>4987.4599609999996</v>
      </c>
      <c r="E7530" s="99">
        <v>5023.0097660000001</v>
      </c>
      <c r="F7530" s="99">
        <v>5023.0097660000001</v>
      </c>
      <c r="G7530" s="99">
        <v>0</v>
      </c>
    </row>
    <row r="7531" spans="1:7" x14ac:dyDescent="0.2">
      <c r="A7531" s="100">
        <v>43049</v>
      </c>
      <c r="B7531" s="99">
        <v>5016.1899409999996</v>
      </c>
      <c r="C7531" s="99">
        <v>5023.2299800000001</v>
      </c>
      <c r="D7531" s="99">
        <v>5007.4101559999999</v>
      </c>
      <c r="E7531" s="99">
        <v>5020.3100590000004</v>
      </c>
      <c r="F7531" s="99">
        <v>5020.3100590000004</v>
      </c>
      <c r="G7531" s="99">
        <v>0</v>
      </c>
    </row>
    <row r="7532" spans="1:7" x14ac:dyDescent="0.2">
      <c r="A7532" s="100">
        <v>43052</v>
      </c>
      <c r="B7532" s="99">
        <v>5009.1801759999998</v>
      </c>
      <c r="C7532" s="99">
        <v>5030.8198240000002</v>
      </c>
      <c r="D7532" s="99">
        <v>5005.2700199999999</v>
      </c>
      <c r="E7532" s="99">
        <v>5025.3598629999997</v>
      </c>
      <c r="F7532" s="99">
        <v>5025.3598629999997</v>
      </c>
      <c r="G7532" s="99">
        <v>0</v>
      </c>
    </row>
    <row r="7533" spans="1:7" x14ac:dyDescent="0.2">
      <c r="A7533" s="100">
        <v>43053</v>
      </c>
      <c r="B7533" s="99">
        <v>5012.3500979999999</v>
      </c>
      <c r="C7533" s="99">
        <v>5016.0600590000004</v>
      </c>
      <c r="D7533" s="99">
        <v>4990.6201170000004</v>
      </c>
      <c r="E7533" s="99">
        <v>5014.5297849999997</v>
      </c>
      <c r="F7533" s="99">
        <v>5014.5297849999997</v>
      </c>
      <c r="G7533" s="99">
        <v>0</v>
      </c>
    </row>
    <row r="7534" spans="1:7" x14ac:dyDescent="0.2">
      <c r="A7534" s="100">
        <v>43054</v>
      </c>
      <c r="B7534" s="99">
        <v>4997.3500979999999</v>
      </c>
      <c r="C7534" s="99">
        <v>5003.8901370000003</v>
      </c>
      <c r="D7534" s="99">
        <v>4974.3798829999996</v>
      </c>
      <c r="E7534" s="99">
        <v>4987.9599609999996</v>
      </c>
      <c r="F7534" s="99">
        <v>4987.9599609999996</v>
      </c>
      <c r="G7534" s="99">
        <v>0</v>
      </c>
    </row>
    <row r="7535" spans="1:7" x14ac:dyDescent="0.2">
      <c r="A7535" s="100">
        <v>43055</v>
      </c>
      <c r="B7535" s="99">
        <v>5005.7797849999997</v>
      </c>
      <c r="C7535" s="99">
        <v>5039.1000979999999</v>
      </c>
      <c r="D7535" s="99">
        <v>5005.7797849999997</v>
      </c>
      <c r="E7535" s="99">
        <v>5030.4799800000001</v>
      </c>
      <c r="F7535" s="99">
        <v>5030.4799800000001</v>
      </c>
      <c r="G7535" s="99">
        <v>0</v>
      </c>
    </row>
    <row r="7536" spans="1:7" x14ac:dyDescent="0.2">
      <c r="A7536" s="100">
        <v>43056</v>
      </c>
      <c r="B7536" s="99">
        <v>5025.4101559999999</v>
      </c>
      <c r="C7536" s="99">
        <v>5027.3798829999996</v>
      </c>
      <c r="D7536" s="99">
        <v>5015.0498049999997</v>
      </c>
      <c r="E7536" s="99">
        <v>5017.4501950000003</v>
      </c>
      <c r="F7536" s="99">
        <v>5017.4501950000003</v>
      </c>
      <c r="G7536" s="99">
        <v>0</v>
      </c>
    </row>
    <row r="7537" spans="1:7" x14ac:dyDescent="0.2">
      <c r="A7537" s="100">
        <v>43059</v>
      </c>
      <c r="B7537" s="99">
        <v>5018.8598629999997</v>
      </c>
      <c r="C7537" s="99">
        <v>5028.6601559999999</v>
      </c>
      <c r="D7537" s="99">
        <v>5016.419922</v>
      </c>
      <c r="E7537" s="99">
        <v>5024.0097660000001</v>
      </c>
      <c r="F7537" s="99">
        <v>5024.0097660000001</v>
      </c>
      <c r="G7537" s="99">
        <v>0</v>
      </c>
    </row>
    <row r="7538" spans="1:7" x14ac:dyDescent="0.2">
      <c r="A7538" s="100">
        <v>43060</v>
      </c>
      <c r="B7538" s="99">
        <v>5037.7597660000001</v>
      </c>
      <c r="C7538" s="99">
        <v>5061.1601559999999</v>
      </c>
      <c r="D7538" s="99">
        <v>5037.7597660000001</v>
      </c>
      <c r="E7538" s="99">
        <v>5056.9501950000003</v>
      </c>
      <c r="F7538" s="99">
        <v>5056.9501950000003</v>
      </c>
      <c r="G7538" s="99">
        <v>0</v>
      </c>
    </row>
    <row r="7539" spans="1:7" x14ac:dyDescent="0.2">
      <c r="A7539" s="100">
        <v>43061</v>
      </c>
      <c r="B7539" s="99">
        <v>5059.8798829999996</v>
      </c>
      <c r="C7539" s="99">
        <v>5060.9702150000003</v>
      </c>
      <c r="D7539" s="99">
        <v>5050.0498049999997</v>
      </c>
      <c r="E7539" s="99">
        <v>5053.6000979999999</v>
      </c>
      <c r="F7539" s="99">
        <v>5053.6000979999999</v>
      </c>
      <c r="G7539" s="99">
        <v>0</v>
      </c>
    </row>
    <row r="7540" spans="1:7" x14ac:dyDescent="0.2">
      <c r="A7540" s="100">
        <v>43063</v>
      </c>
      <c r="B7540" s="99">
        <v>5060.330078</v>
      </c>
      <c r="C7540" s="99">
        <v>5067.7001950000003</v>
      </c>
      <c r="D7540" s="99">
        <v>5060.330078</v>
      </c>
      <c r="E7540" s="99">
        <v>5064.2299800000001</v>
      </c>
      <c r="F7540" s="99">
        <v>5064.2299800000001</v>
      </c>
      <c r="G7540" s="99">
        <v>0</v>
      </c>
    </row>
    <row r="7541" spans="1:7" x14ac:dyDescent="0.2">
      <c r="A7541" s="100">
        <v>43066</v>
      </c>
      <c r="B7541" s="99">
        <v>5065.25</v>
      </c>
      <c r="C7541" s="99">
        <v>5072.419922</v>
      </c>
      <c r="D7541" s="99">
        <v>5057.9101559999999</v>
      </c>
      <c r="E7541" s="99">
        <v>5062.8500979999999</v>
      </c>
      <c r="F7541" s="99">
        <v>5062.8500979999999</v>
      </c>
      <c r="G7541" s="99">
        <v>0</v>
      </c>
    </row>
    <row r="7542" spans="1:7" x14ac:dyDescent="0.2">
      <c r="A7542" s="100">
        <v>43067</v>
      </c>
      <c r="B7542" s="99">
        <v>5071.8500979999999</v>
      </c>
      <c r="C7542" s="99">
        <v>5114.1401370000003</v>
      </c>
      <c r="D7542" s="99">
        <v>5070.8798829999996</v>
      </c>
      <c r="E7542" s="99">
        <v>5112.9101559999999</v>
      </c>
      <c r="F7542" s="99">
        <v>5112.9101559999999</v>
      </c>
      <c r="G7542" s="99">
        <v>0</v>
      </c>
    </row>
    <row r="7543" spans="1:7" x14ac:dyDescent="0.2">
      <c r="A7543" s="100">
        <v>43068</v>
      </c>
      <c r="B7543" s="99">
        <v>5115.1000979999999</v>
      </c>
      <c r="C7543" s="99">
        <v>5128.7900390000004</v>
      </c>
      <c r="D7543" s="99">
        <v>5100.5297849999997</v>
      </c>
      <c r="E7543" s="99">
        <v>5111.6801759999998</v>
      </c>
      <c r="F7543" s="99">
        <v>5111.6801759999998</v>
      </c>
      <c r="G7543" s="99">
        <v>0</v>
      </c>
    </row>
    <row r="7544" spans="1:7" x14ac:dyDescent="0.2">
      <c r="A7544" s="100">
        <v>43069</v>
      </c>
      <c r="B7544" s="99">
        <v>5128.8701170000004</v>
      </c>
      <c r="C7544" s="99">
        <v>5174.6401370000003</v>
      </c>
      <c r="D7544" s="99">
        <v>5128.8701170000004</v>
      </c>
      <c r="E7544" s="99">
        <v>5155.4399409999996</v>
      </c>
      <c r="F7544" s="99">
        <v>5155.4399409999996</v>
      </c>
      <c r="G7544" s="99">
        <v>0</v>
      </c>
    </row>
    <row r="7545" spans="1:7" x14ac:dyDescent="0.2">
      <c r="A7545" s="100">
        <v>43070</v>
      </c>
      <c r="B7545" s="99">
        <v>5150.830078</v>
      </c>
      <c r="C7545" s="99">
        <v>5161.5297849999997</v>
      </c>
      <c r="D7545" s="99">
        <v>5074.1401370000003</v>
      </c>
      <c r="E7545" s="99">
        <v>5145.2099609999996</v>
      </c>
      <c r="F7545" s="99">
        <v>5145.2099609999996</v>
      </c>
      <c r="G7545" s="99">
        <v>0</v>
      </c>
    </row>
    <row r="7546" spans="1:7" x14ac:dyDescent="0.2">
      <c r="A7546" s="100">
        <v>43073</v>
      </c>
      <c r="B7546" s="99">
        <v>5174.4902339999999</v>
      </c>
      <c r="C7546" s="99">
        <v>5190.0698240000002</v>
      </c>
      <c r="D7546" s="99">
        <v>5139.1298829999996</v>
      </c>
      <c r="E7546" s="99">
        <v>5139.9101559999999</v>
      </c>
      <c r="F7546" s="99">
        <v>5139.9101559999999</v>
      </c>
      <c r="G7546" s="99">
        <v>0</v>
      </c>
    </row>
    <row r="7547" spans="1:7" x14ac:dyDescent="0.2">
      <c r="A7547" s="100">
        <v>43074</v>
      </c>
      <c r="B7547" s="99">
        <v>5140.7900390000004</v>
      </c>
      <c r="C7547" s="99">
        <v>5158.0600590000004</v>
      </c>
      <c r="D7547" s="99">
        <v>5117.3701170000004</v>
      </c>
      <c r="E7547" s="99">
        <v>5120.919922</v>
      </c>
      <c r="F7547" s="99">
        <v>5120.919922</v>
      </c>
      <c r="G7547" s="99">
        <v>0</v>
      </c>
    </row>
    <row r="7548" spans="1:7" x14ac:dyDescent="0.2">
      <c r="A7548" s="100">
        <v>43075</v>
      </c>
      <c r="B7548" s="99">
        <v>5114.5600590000004</v>
      </c>
      <c r="C7548" s="99">
        <v>5130.2597660000001</v>
      </c>
      <c r="D7548" s="99">
        <v>5111.8198240000002</v>
      </c>
      <c r="E7548" s="99">
        <v>5120.4599609999996</v>
      </c>
      <c r="F7548" s="99">
        <v>5120.4599609999996</v>
      </c>
      <c r="G7548" s="99">
        <v>0</v>
      </c>
    </row>
    <row r="7549" spans="1:7" x14ac:dyDescent="0.2">
      <c r="A7549" s="100">
        <v>43076</v>
      </c>
      <c r="B7549" s="99">
        <v>5119.6401370000003</v>
      </c>
      <c r="C7549" s="99">
        <v>5144.1601559999999</v>
      </c>
      <c r="D7549" s="99">
        <v>5116.7299800000001</v>
      </c>
      <c r="E7549" s="99">
        <v>5136.3701170000004</v>
      </c>
      <c r="F7549" s="99">
        <v>5136.3701170000004</v>
      </c>
      <c r="G7549" s="99">
        <v>0</v>
      </c>
    </row>
    <row r="7550" spans="1:7" x14ac:dyDescent="0.2">
      <c r="A7550" s="100">
        <v>43077</v>
      </c>
      <c r="B7550" s="99">
        <v>5154.8798829999996</v>
      </c>
      <c r="C7550" s="99">
        <v>5165.4599609999996</v>
      </c>
      <c r="D7550" s="99">
        <v>5150.8398440000001</v>
      </c>
      <c r="E7550" s="99">
        <v>5165.1899409999996</v>
      </c>
      <c r="F7550" s="99">
        <v>5165.1899409999996</v>
      </c>
      <c r="G7550" s="99">
        <v>0</v>
      </c>
    </row>
    <row r="7551" spans="1:7" x14ac:dyDescent="0.2">
      <c r="A7551" s="100">
        <v>43080</v>
      </c>
      <c r="B7551" s="99">
        <v>5166.5600590000004</v>
      </c>
      <c r="C7551" s="99">
        <v>5182.4301759999998</v>
      </c>
      <c r="D7551" s="99">
        <v>5165.169922</v>
      </c>
      <c r="E7551" s="99">
        <v>5181.75</v>
      </c>
      <c r="F7551" s="99">
        <v>5181.75</v>
      </c>
      <c r="G7551" s="99">
        <v>0</v>
      </c>
    </row>
    <row r="7552" spans="1:7" x14ac:dyDescent="0.2">
      <c r="A7552" s="100">
        <v>43081</v>
      </c>
      <c r="B7552" s="99">
        <v>5185.3398440000001</v>
      </c>
      <c r="C7552" s="99">
        <v>5200.8999020000001</v>
      </c>
      <c r="D7552" s="99">
        <v>5181.5400390000004</v>
      </c>
      <c r="E7552" s="99">
        <v>5189.9599609999996</v>
      </c>
      <c r="F7552" s="99">
        <v>5189.9599609999996</v>
      </c>
      <c r="G7552" s="99">
        <v>0</v>
      </c>
    </row>
    <row r="7553" spans="1:7" x14ac:dyDescent="0.2">
      <c r="A7553" s="100">
        <v>43082</v>
      </c>
      <c r="B7553" s="99">
        <v>5196.9301759999998</v>
      </c>
      <c r="C7553" s="99">
        <v>5205.2900390000004</v>
      </c>
      <c r="D7553" s="99">
        <v>5187.6801759999998</v>
      </c>
      <c r="E7553" s="99">
        <v>5187.6801759999998</v>
      </c>
      <c r="F7553" s="99">
        <v>5187.6801759999998</v>
      </c>
      <c r="G7553" s="99">
        <v>0</v>
      </c>
    </row>
    <row r="7554" spans="1:7" x14ac:dyDescent="0.2">
      <c r="A7554" s="100">
        <v>43083</v>
      </c>
      <c r="B7554" s="99">
        <v>5194.4399409999996</v>
      </c>
      <c r="C7554" s="99">
        <v>5198.7099609999996</v>
      </c>
      <c r="D7554" s="99">
        <v>5167.4501950000003</v>
      </c>
      <c r="E7554" s="99">
        <v>5167.4501950000003</v>
      </c>
      <c r="F7554" s="99">
        <v>5167.4501950000003</v>
      </c>
      <c r="G7554" s="99">
        <v>0</v>
      </c>
    </row>
    <row r="7555" spans="1:7" x14ac:dyDescent="0.2">
      <c r="A7555" s="100">
        <v>43084</v>
      </c>
      <c r="B7555" s="99">
        <v>5184.5297849999997</v>
      </c>
      <c r="C7555" s="99">
        <v>5221.5600590000004</v>
      </c>
      <c r="D7555" s="99">
        <v>5182.6401370000003</v>
      </c>
      <c r="E7555" s="99">
        <v>5214.1000979999999</v>
      </c>
      <c r="F7555" s="99">
        <v>5214.1000979999999</v>
      </c>
      <c r="G7555" s="99">
        <v>0</v>
      </c>
    </row>
    <row r="7556" spans="1:7" x14ac:dyDescent="0.2">
      <c r="A7556" s="100">
        <v>43087</v>
      </c>
      <c r="B7556" s="99">
        <v>5234.0297849999997</v>
      </c>
      <c r="C7556" s="99">
        <v>5251.3901370000003</v>
      </c>
      <c r="D7556" s="99">
        <v>5234.0297849999997</v>
      </c>
      <c r="E7556" s="99">
        <v>5242.2797849999997</v>
      </c>
      <c r="F7556" s="99">
        <v>5242.2797849999997</v>
      </c>
      <c r="G7556" s="99">
        <v>0</v>
      </c>
    </row>
    <row r="7557" spans="1:7" x14ac:dyDescent="0.2">
      <c r="A7557" s="100">
        <v>43088</v>
      </c>
      <c r="B7557" s="99">
        <v>5247.330078</v>
      </c>
      <c r="C7557" s="99">
        <v>5250.6201170000004</v>
      </c>
      <c r="D7557" s="99">
        <v>5224.0498049999997</v>
      </c>
      <c r="E7557" s="99">
        <v>5225.4301759999998</v>
      </c>
      <c r="F7557" s="99">
        <v>5225.4301759999998</v>
      </c>
      <c r="G7557" s="99">
        <v>0</v>
      </c>
    </row>
    <row r="7558" spans="1:7" x14ac:dyDescent="0.2">
      <c r="A7558" s="100">
        <v>43089</v>
      </c>
      <c r="B7558" s="99">
        <v>5239.2001950000003</v>
      </c>
      <c r="C7558" s="99">
        <v>5244.669922</v>
      </c>
      <c r="D7558" s="99">
        <v>5215.8500979999999</v>
      </c>
      <c r="E7558" s="99">
        <v>5221.7900390000004</v>
      </c>
      <c r="F7558" s="99">
        <v>5221.7900390000004</v>
      </c>
      <c r="G7558" s="99">
        <v>0</v>
      </c>
    </row>
    <row r="7559" spans="1:7" x14ac:dyDescent="0.2">
      <c r="A7559" s="100">
        <v>43090</v>
      </c>
      <c r="B7559" s="99">
        <v>5229.1401370000003</v>
      </c>
      <c r="C7559" s="99">
        <v>5247.8500979999999</v>
      </c>
      <c r="D7559" s="99">
        <v>5227.9301759999998</v>
      </c>
      <c r="E7559" s="99">
        <v>5232.1601559999999</v>
      </c>
      <c r="F7559" s="99">
        <v>5232.1601559999999</v>
      </c>
      <c r="G7559" s="99">
        <v>0</v>
      </c>
    </row>
    <row r="7560" spans="1:7" x14ac:dyDescent="0.2">
      <c r="A7560" s="100">
        <v>43091</v>
      </c>
      <c r="B7560" s="99">
        <v>5231.5200199999999</v>
      </c>
      <c r="C7560" s="99">
        <v>5233.6899409999996</v>
      </c>
      <c r="D7560" s="99">
        <v>5219.6899409999996</v>
      </c>
      <c r="E7560" s="99">
        <v>5229.7900390000004</v>
      </c>
      <c r="F7560" s="99">
        <v>5229.7900390000004</v>
      </c>
      <c r="G7560" s="99">
        <v>0</v>
      </c>
    </row>
    <row r="7561" spans="1:7" x14ac:dyDescent="0.2">
      <c r="A7561" s="100">
        <v>43095</v>
      </c>
      <c r="B7561" s="99">
        <v>5221.75</v>
      </c>
      <c r="C7561" s="99">
        <v>5228.8398440000001</v>
      </c>
      <c r="D7561" s="99">
        <v>5219.6098629999997</v>
      </c>
      <c r="E7561" s="99">
        <v>5224.5097660000001</v>
      </c>
      <c r="F7561" s="99">
        <v>5224.5097660000001</v>
      </c>
      <c r="G7561" s="99">
        <v>0</v>
      </c>
    </row>
    <row r="7562" spans="1:7" x14ac:dyDescent="0.2">
      <c r="A7562" s="100">
        <v>43096</v>
      </c>
      <c r="B7562" s="99">
        <v>5228.0097660000001</v>
      </c>
      <c r="C7562" s="99">
        <v>5234.8798829999996</v>
      </c>
      <c r="D7562" s="99">
        <v>5221.7797849999997</v>
      </c>
      <c r="E7562" s="99">
        <v>5229.0097660000001</v>
      </c>
      <c r="F7562" s="99">
        <v>5229.0097660000001</v>
      </c>
      <c r="G7562" s="99">
        <v>0</v>
      </c>
    </row>
    <row r="7563" spans="1:7" x14ac:dyDescent="0.2">
      <c r="A7563" s="100">
        <v>43097</v>
      </c>
      <c r="B7563" s="99">
        <v>5236.7900390000004</v>
      </c>
      <c r="C7563" s="99">
        <v>5239.7700199999999</v>
      </c>
      <c r="D7563" s="99">
        <v>5230.1601559999999</v>
      </c>
      <c r="E7563" s="99">
        <v>5239.5898440000001</v>
      </c>
      <c r="F7563" s="99">
        <v>5239.5898440000001</v>
      </c>
      <c r="G7563" s="99">
        <v>0</v>
      </c>
    </row>
    <row r="7564" spans="1:7" x14ac:dyDescent="0.2">
      <c r="A7564" s="100">
        <v>43098</v>
      </c>
      <c r="B7564" s="99">
        <v>5243.0600590000004</v>
      </c>
      <c r="C7564" s="99">
        <v>5248.8598629999997</v>
      </c>
      <c r="D7564" s="99">
        <v>5212.7597660000001</v>
      </c>
      <c r="E7564" s="99">
        <v>5212.7597660000001</v>
      </c>
      <c r="F7564" s="99">
        <v>5212.7597660000001</v>
      </c>
      <c r="G7564" s="99">
        <v>0</v>
      </c>
    </row>
    <row r="7565" spans="1:7" x14ac:dyDescent="0.2">
      <c r="A7565" s="100">
        <v>43102</v>
      </c>
      <c r="B7565" s="99">
        <v>5232.7202150000003</v>
      </c>
      <c r="C7565" s="99">
        <v>5256.3999020000001</v>
      </c>
      <c r="D7565" s="99">
        <v>5230.0600590000004</v>
      </c>
      <c r="E7565" s="99">
        <v>5256.2797849999997</v>
      </c>
      <c r="F7565" s="99">
        <v>5256.2797849999997</v>
      </c>
      <c r="G7565" s="99">
        <v>0</v>
      </c>
    </row>
    <row r="7566" spans="1:7" x14ac:dyDescent="0.2">
      <c r="A7566" s="100">
        <v>43103</v>
      </c>
      <c r="B7566" s="99">
        <v>5260.2700199999999</v>
      </c>
      <c r="C7566" s="99">
        <v>5292.4799800000001</v>
      </c>
      <c r="D7566" s="99">
        <v>5260.1899409999996</v>
      </c>
      <c r="E7566" s="99">
        <v>5289.919922</v>
      </c>
      <c r="F7566" s="99">
        <v>5289.919922</v>
      </c>
      <c r="G7566" s="99">
        <v>0</v>
      </c>
    </row>
    <row r="7567" spans="1:7" x14ac:dyDescent="0.2">
      <c r="A7567" s="100">
        <v>43104</v>
      </c>
      <c r="B7567" s="99">
        <v>5303.2099609999996</v>
      </c>
      <c r="C7567" s="99">
        <v>5322.580078</v>
      </c>
      <c r="D7567" s="99">
        <v>5302.7797849999997</v>
      </c>
      <c r="E7567" s="99">
        <v>5312.330078</v>
      </c>
      <c r="F7567" s="99">
        <v>5312.330078</v>
      </c>
      <c r="G7567" s="99">
        <v>0</v>
      </c>
    </row>
    <row r="7568" spans="1:7" x14ac:dyDescent="0.2">
      <c r="A7568" s="100">
        <v>43105</v>
      </c>
      <c r="B7568" s="99">
        <v>5326.6401370000003</v>
      </c>
      <c r="C7568" s="99">
        <v>5350.2402339999999</v>
      </c>
      <c r="D7568" s="99">
        <v>5320.0698240000002</v>
      </c>
      <c r="E7568" s="99">
        <v>5349.6899409999996</v>
      </c>
      <c r="F7568" s="99">
        <v>5349.6899409999996</v>
      </c>
      <c r="G7568" s="99">
        <v>0</v>
      </c>
    </row>
    <row r="7569" spans="1:7" x14ac:dyDescent="0.2">
      <c r="A7569" s="100">
        <v>43108</v>
      </c>
      <c r="B7569" s="99">
        <v>5348.8500979999999</v>
      </c>
      <c r="C7569" s="99">
        <v>5360.2402339999999</v>
      </c>
      <c r="D7569" s="99">
        <v>5338.9501950000003</v>
      </c>
      <c r="E7569" s="99">
        <v>5358.6801759999998</v>
      </c>
      <c r="F7569" s="99">
        <v>5358.6801759999998</v>
      </c>
      <c r="G7569" s="99">
        <v>0</v>
      </c>
    </row>
    <row r="7570" spans="1:7" x14ac:dyDescent="0.2">
      <c r="A7570" s="100">
        <v>43109</v>
      </c>
      <c r="B7570" s="99">
        <v>5367</v>
      </c>
      <c r="C7570" s="99">
        <v>5382.580078</v>
      </c>
      <c r="D7570" s="99">
        <v>5360.580078</v>
      </c>
      <c r="E7570" s="99">
        <v>5367.2597660000001</v>
      </c>
      <c r="F7570" s="99">
        <v>5367.2597660000001</v>
      </c>
      <c r="G7570" s="99">
        <v>0</v>
      </c>
    </row>
    <row r="7571" spans="1:7" x14ac:dyDescent="0.2">
      <c r="A7571" s="100">
        <v>43110</v>
      </c>
      <c r="B7571" s="99">
        <v>5356.1201170000004</v>
      </c>
      <c r="C7571" s="99">
        <v>5366.2299800000001</v>
      </c>
      <c r="D7571" s="99">
        <v>5337.6601559999999</v>
      </c>
      <c r="E7571" s="99">
        <v>5361.330078</v>
      </c>
      <c r="F7571" s="99">
        <v>5361.330078</v>
      </c>
      <c r="G7571" s="99">
        <v>0</v>
      </c>
    </row>
    <row r="7572" spans="1:7" x14ac:dyDescent="0.2">
      <c r="A7572" s="100">
        <v>43111</v>
      </c>
      <c r="B7572" s="99">
        <v>5371.0097660000001</v>
      </c>
      <c r="C7572" s="99">
        <v>5399.4599609999996</v>
      </c>
      <c r="D7572" s="99">
        <v>5370.7099609999996</v>
      </c>
      <c r="E7572" s="99">
        <v>5399.4599609999996</v>
      </c>
      <c r="F7572" s="99">
        <v>5399.4599609999996</v>
      </c>
      <c r="G7572" s="99">
        <v>0</v>
      </c>
    </row>
    <row r="7573" spans="1:7" x14ac:dyDescent="0.2">
      <c r="A7573" s="100">
        <v>43112</v>
      </c>
      <c r="B7573" s="99">
        <v>5404.580078</v>
      </c>
      <c r="C7573" s="99">
        <v>5439.0498049999997</v>
      </c>
      <c r="D7573" s="99">
        <v>5403.7900390000004</v>
      </c>
      <c r="E7573" s="99">
        <v>5435.919922</v>
      </c>
      <c r="F7573" s="99">
        <v>5435.919922</v>
      </c>
      <c r="G7573" s="99">
        <v>0</v>
      </c>
    </row>
    <row r="7574" spans="1:7" x14ac:dyDescent="0.2">
      <c r="A7574" s="100">
        <v>43116</v>
      </c>
      <c r="B7574" s="99">
        <v>5460.830078</v>
      </c>
      <c r="C7574" s="99">
        <v>5477.4301759999998</v>
      </c>
      <c r="D7574" s="99">
        <v>5402.1201170000004</v>
      </c>
      <c r="E7574" s="99">
        <v>5416.8598629999997</v>
      </c>
      <c r="F7574" s="99">
        <v>5416.8598629999997</v>
      </c>
      <c r="G7574" s="99">
        <v>0</v>
      </c>
    </row>
    <row r="7575" spans="1:7" x14ac:dyDescent="0.2">
      <c r="A7575" s="100">
        <v>43117</v>
      </c>
      <c r="B7575" s="99">
        <v>5433.5698240000002</v>
      </c>
      <c r="C7575" s="99">
        <v>5476.580078</v>
      </c>
      <c r="D7575" s="99">
        <v>5420.7700199999999</v>
      </c>
      <c r="E7575" s="99">
        <v>5467.8500979999999</v>
      </c>
      <c r="F7575" s="99">
        <v>5467.8500979999999</v>
      </c>
      <c r="G7575" s="99">
        <v>0</v>
      </c>
    </row>
    <row r="7576" spans="1:7" x14ac:dyDescent="0.2">
      <c r="A7576" s="100">
        <v>43118</v>
      </c>
      <c r="B7576" s="99">
        <v>5468.0200199999999</v>
      </c>
      <c r="C7576" s="99">
        <v>5474.7099609999996</v>
      </c>
      <c r="D7576" s="99">
        <v>5448.8901370000003</v>
      </c>
      <c r="E7576" s="99">
        <v>5459.5</v>
      </c>
      <c r="F7576" s="99">
        <v>5459.5</v>
      </c>
      <c r="G7576" s="99">
        <v>0</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91700"/>
  <sheetViews>
    <sheetView workbookViewId="0"/>
  </sheetViews>
  <sheetFormatPr defaultRowHeight="14.25" x14ac:dyDescent="0.2"/>
  <cols>
    <col min="1" max="1" width="23.5703125" style="99" bestFit="1" customWidth="1"/>
    <col min="2" max="2" width="18.140625" style="99" bestFit="1" customWidth="1"/>
    <col min="3" max="3" width="18" style="99" bestFit="1" customWidth="1"/>
    <col min="4" max="4" width="10.140625" style="99" bestFit="1" customWidth="1"/>
    <col min="5" max="5" width="9.140625" style="99"/>
    <col min="6" max="6" width="23.5703125" style="99" bestFit="1" customWidth="1"/>
    <col min="7" max="7" width="10.85546875" style="99" bestFit="1" customWidth="1"/>
    <col min="8" max="8" width="9.140625" style="99" customWidth="1"/>
    <col min="9" max="9" width="9.140625" style="99"/>
    <col min="10" max="10" width="10.5703125" style="99" bestFit="1" customWidth="1"/>
    <col min="11" max="11" width="10.85546875" style="99" bestFit="1" customWidth="1"/>
    <col min="12" max="16384" width="9.140625" style="99"/>
  </cols>
  <sheetData>
    <row r="1" spans="1:8" s="126" customFormat="1" ht="15" x14ac:dyDescent="0.25">
      <c r="A1" s="129" t="s">
        <v>141</v>
      </c>
      <c r="B1" s="127"/>
      <c r="C1" s="127"/>
      <c r="D1" s="127"/>
      <c r="E1" s="127"/>
      <c r="F1" s="127"/>
    </row>
    <row r="2" spans="1:8" s="126" customFormat="1" x14ac:dyDescent="0.2"/>
    <row r="3" spans="1:8" ht="15" x14ac:dyDescent="0.25">
      <c r="A3" s="103" t="s">
        <v>34</v>
      </c>
      <c r="B3" s="103" t="s">
        <v>138</v>
      </c>
      <c r="C3" s="103" t="s">
        <v>139</v>
      </c>
      <c r="D3" s="103" t="s">
        <v>140</v>
      </c>
      <c r="F3" s="103" t="s">
        <v>104</v>
      </c>
    </row>
    <row r="4" spans="1:8" x14ac:dyDescent="0.2">
      <c r="A4" s="99" t="s">
        <v>133</v>
      </c>
      <c r="B4" s="101">
        <v>38132</v>
      </c>
      <c r="C4" s="99" t="s">
        <v>95</v>
      </c>
      <c r="D4" s="126">
        <v>-257000</v>
      </c>
      <c r="F4" s="126" t="s">
        <v>133</v>
      </c>
    </row>
    <row r="5" spans="1:8" x14ac:dyDescent="0.2">
      <c r="A5" s="126" t="s">
        <v>133</v>
      </c>
      <c r="B5" s="101">
        <v>38309</v>
      </c>
      <c r="C5" s="99" t="s">
        <v>95</v>
      </c>
      <c r="D5" s="126">
        <v>-22000</v>
      </c>
      <c r="F5" s="126" t="s">
        <v>135</v>
      </c>
    </row>
    <row r="6" spans="1:8" x14ac:dyDescent="0.2">
      <c r="A6" s="126" t="s">
        <v>133</v>
      </c>
      <c r="B6" s="101">
        <v>38398</v>
      </c>
      <c r="C6" s="99" t="s">
        <v>95</v>
      </c>
      <c r="D6" s="126">
        <v>-146000</v>
      </c>
      <c r="F6" s="126" t="s">
        <v>134</v>
      </c>
    </row>
    <row r="7" spans="1:8" x14ac:dyDescent="0.2">
      <c r="A7" s="126" t="s">
        <v>133</v>
      </c>
      <c r="B7" s="101">
        <v>38494</v>
      </c>
      <c r="C7" s="99" t="s">
        <v>95</v>
      </c>
      <c r="D7" s="126">
        <v>-52000</v>
      </c>
      <c r="H7" s="126"/>
    </row>
    <row r="8" spans="1:8" x14ac:dyDescent="0.2">
      <c r="A8" s="126" t="s">
        <v>133</v>
      </c>
      <c r="B8" s="101">
        <v>38697</v>
      </c>
      <c r="C8" s="99" t="s">
        <v>95</v>
      </c>
      <c r="D8" s="126">
        <v>-13000</v>
      </c>
    </row>
    <row r="9" spans="1:8" x14ac:dyDescent="0.2">
      <c r="A9" s="126" t="s">
        <v>133</v>
      </c>
      <c r="B9" s="101">
        <v>38831</v>
      </c>
      <c r="C9" s="99" t="s">
        <v>95</v>
      </c>
      <c r="D9" s="126">
        <v>-410000</v>
      </c>
    </row>
    <row r="10" spans="1:8" x14ac:dyDescent="0.2">
      <c r="A10" s="126" t="s">
        <v>133</v>
      </c>
      <c r="B10" s="101">
        <v>38831</v>
      </c>
      <c r="C10" s="99" t="s">
        <v>96</v>
      </c>
      <c r="D10" s="126">
        <v>6000</v>
      </c>
    </row>
    <row r="11" spans="1:8" x14ac:dyDescent="0.2">
      <c r="A11" s="126" t="s">
        <v>133</v>
      </c>
      <c r="B11" s="101">
        <v>39028</v>
      </c>
      <c r="C11" s="99" t="s">
        <v>95</v>
      </c>
      <c r="D11" s="126">
        <v>-24000</v>
      </c>
    </row>
    <row r="12" spans="1:8" x14ac:dyDescent="0.2">
      <c r="A12" s="126" t="s">
        <v>133</v>
      </c>
      <c r="B12" s="101">
        <v>39028</v>
      </c>
      <c r="C12" s="99" t="s">
        <v>96</v>
      </c>
      <c r="D12" s="126">
        <v>135000</v>
      </c>
    </row>
    <row r="13" spans="1:8" x14ac:dyDescent="0.2">
      <c r="A13" s="126" t="s">
        <v>133</v>
      </c>
      <c r="B13" s="101">
        <v>39092</v>
      </c>
      <c r="C13" s="99" t="s">
        <v>96</v>
      </c>
      <c r="D13" s="126">
        <v>322000</v>
      </c>
    </row>
    <row r="14" spans="1:8" x14ac:dyDescent="0.2">
      <c r="A14" s="126" t="s">
        <v>133</v>
      </c>
      <c r="B14" s="101">
        <v>39092</v>
      </c>
      <c r="C14" s="99" t="s">
        <v>95</v>
      </c>
      <c r="D14" s="126">
        <v>-649000</v>
      </c>
    </row>
    <row r="15" spans="1:8" x14ac:dyDescent="0.2">
      <c r="A15" s="126" t="s">
        <v>133</v>
      </c>
      <c r="B15" s="101">
        <v>39298</v>
      </c>
      <c r="C15" s="99" t="s">
        <v>95</v>
      </c>
      <c r="D15" s="126">
        <v>-401000</v>
      </c>
    </row>
    <row r="16" spans="1:8" x14ac:dyDescent="0.2">
      <c r="A16" s="126" t="s">
        <v>133</v>
      </c>
      <c r="B16" s="101">
        <v>39298</v>
      </c>
      <c r="C16" s="99" t="s">
        <v>96</v>
      </c>
      <c r="D16" s="126">
        <v>43000</v>
      </c>
    </row>
    <row r="17" spans="1:4" x14ac:dyDescent="0.2">
      <c r="A17" s="126" t="s">
        <v>133</v>
      </c>
      <c r="B17" s="101">
        <v>39342</v>
      </c>
      <c r="C17" s="99" t="s">
        <v>96</v>
      </c>
      <c r="D17" s="126">
        <v>138000</v>
      </c>
    </row>
    <row r="18" spans="1:4" x14ac:dyDescent="0.2">
      <c r="A18" s="126" t="s">
        <v>133</v>
      </c>
      <c r="B18" s="101">
        <v>39342</v>
      </c>
      <c r="C18" s="99" t="s">
        <v>95</v>
      </c>
      <c r="D18" s="126">
        <v>-62000</v>
      </c>
    </row>
    <row r="19" spans="1:4" x14ac:dyDescent="0.2">
      <c r="A19" s="126" t="s">
        <v>133</v>
      </c>
      <c r="B19" s="101">
        <v>39456</v>
      </c>
      <c r="C19" s="99" t="s">
        <v>95</v>
      </c>
      <c r="D19" s="126">
        <v>-900000</v>
      </c>
    </row>
    <row r="20" spans="1:4" x14ac:dyDescent="0.2">
      <c r="A20" s="126" t="s">
        <v>133</v>
      </c>
      <c r="B20" s="101">
        <v>39456</v>
      </c>
      <c r="C20" s="99" t="s">
        <v>96</v>
      </c>
      <c r="D20" s="126">
        <v>102000</v>
      </c>
    </row>
    <row r="21" spans="1:4" x14ac:dyDescent="0.2">
      <c r="A21" s="126" t="s">
        <v>133</v>
      </c>
      <c r="B21" s="101">
        <v>39588</v>
      </c>
      <c r="C21" s="99" t="s">
        <v>95</v>
      </c>
      <c r="D21" s="126">
        <v>-52000</v>
      </c>
    </row>
    <row r="22" spans="1:4" x14ac:dyDescent="0.2">
      <c r="A22" s="126" t="s">
        <v>133</v>
      </c>
      <c r="B22" s="101">
        <v>39588</v>
      </c>
      <c r="C22" s="99" t="s">
        <v>96</v>
      </c>
      <c r="D22" s="126">
        <v>96000</v>
      </c>
    </row>
    <row r="23" spans="1:4" x14ac:dyDescent="0.2">
      <c r="A23" s="126" t="s">
        <v>133</v>
      </c>
      <c r="B23" s="101">
        <v>39669</v>
      </c>
      <c r="C23" s="99" t="s">
        <v>96</v>
      </c>
      <c r="D23" s="126">
        <v>189000</v>
      </c>
    </row>
    <row r="24" spans="1:4" x14ac:dyDescent="0.2">
      <c r="A24" s="126" t="s">
        <v>133</v>
      </c>
      <c r="B24" s="101">
        <v>39669</v>
      </c>
      <c r="C24" s="99" t="s">
        <v>95</v>
      </c>
      <c r="D24" s="126">
        <v>-152000</v>
      </c>
    </row>
    <row r="25" spans="1:4" x14ac:dyDescent="0.2">
      <c r="A25" s="126" t="s">
        <v>133</v>
      </c>
      <c r="B25" s="101">
        <v>39751</v>
      </c>
      <c r="C25" s="99" t="s">
        <v>96</v>
      </c>
      <c r="D25" s="126">
        <v>19000</v>
      </c>
    </row>
    <row r="26" spans="1:4" x14ac:dyDescent="0.2">
      <c r="A26" s="126" t="s">
        <v>133</v>
      </c>
      <c r="B26" s="101">
        <v>39751</v>
      </c>
      <c r="C26" s="99" t="s">
        <v>95</v>
      </c>
      <c r="D26" s="126">
        <v>-151000</v>
      </c>
    </row>
    <row r="27" spans="1:4" x14ac:dyDescent="0.2">
      <c r="A27" s="126" t="s">
        <v>133</v>
      </c>
      <c r="B27" s="101">
        <v>39814</v>
      </c>
      <c r="C27" s="99" t="s">
        <v>96</v>
      </c>
      <c r="D27" s="126">
        <v>123000</v>
      </c>
    </row>
    <row r="28" spans="1:4" x14ac:dyDescent="0.2">
      <c r="A28" s="126" t="s">
        <v>133</v>
      </c>
      <c r="B28" s="101">
        <v>39921</v>
      </c>
      <c r="C28" s="99" t="s">
        <v>95</v>
      </c>
      <c r="D28" s="126">
        <v>-45000</v>
      </c>
    </row>
    <row r="29" spans="1:4" x14ac:dyDescent="0.2">
      <c r="A29" s="126" t="s">
        <v>133</v>
      </c>
      <c r="B29" s="101">
        <v>39921</v>
      </c>
      <c r="C29" s="99" t="s">
        <v>96</v>
      </c>
      <c r="D29" s="126">
        <v>413000</v>
      </c>
    </row>
    <row r="30" spans="1:4" x14ac:dyDescent="0.2">
      <c r="A30" s="126" t="s">
        <v>133</v>
      </c>
      <c r="B30" s="101">
        <v>39981</v>
      </c>
      <c r="C30" s="99" t="s">
        <v>96</v>
      </c>
      <c r="D30" s="126">
        <v>320000</v>
      </c>
    </row>
    <row r="31" spans="1:4" x14ac:dyDescent="0.2">
      <c r="A31" s="126" t="s">
        <v>133</v>
      </c>
      <c r="B31" s="101">
        <v>40052</v>
      </c>
      <c r="C31" s="99" t="s">
        <v>96</v>
      </c>
      <c r="D31" s="126">
        <v>190000</v>
      </c>
    </row>
    <row r="32" spans="1:4" x14ac:dyDescent="0.2">
      <c r="A32" s="126" t="s">
        <v>133</v>
      </c>
      <c r="B32" s="101">
        <v>40052</v>
      </c>
      <c r="C32" s="99" t="s">
        <v>95</v>
      </c>
      <c r="D32" s="126">
        <v>-177000</v>
      </c>
    </row>
    <row r="33" spans="1:4" x14ac:dyDescent="0.2">
      <c r="A33" s="126" t="s">
        <v>133</v>
      </c>
      <c r="B33" s="101">
        <v>40137</v>
      </c>
      <c r="C33" s="99" t="s">
        <v>96</v>
      </c>
      <c r="D33" s="126">
        <v>48000</v>
      </c>
    </row>
    <row r="34" spans="1:4" x14ac:dyDescent="0.2">
      <c r="A34" s="126" t="s">
        <v>133</v>
      </c>
      <c r="B34" s="101">
        <v>40295</v>
      </c>
      <c r="C34" s="99" t="s">
        <v>95</v>
      </c>
      <c r="D34" s="126">
        <v>-30000</v>
      </c>
    </row>
    <row r="35" spans="1:4" x14ac:dyDescent="0.2">
      <c r="A35" s="126" t="s">
        <v>133</v>
      </c>
      <c r="B35" s="101">
        <v>40295</v>
      </c>
      <c r="C35" s="99" t="s">
        <v>96</v>
      </c>
      <c r="D35" s="126">
        <v>30000</v>
      </c>
    </row>
    <row r="36" spans="1:4" x14ac:dyDescent="0.2">
      <c r="A36" s="126" t="s">
        <v>133</v>
      </c>
      <c r="B36" s="101">
        <v>40402</v>
      </c>
      <c r="C36" s="99" t="s">
        <v>95</v>
      </c>
      <c r="D36" s="126">
        <v>-54000</v>
      </c>
    </row>
    <row r="37" spans="1:4" x14ac:dyDescent="0.2">
      <c r="A37" s="126" t="s">
        <v>133</v>
      </c>
      <c r="B37" s="101">
        <v>40402</v>
      </c>
      <c r="C37" s="99" t="s">
        <v>96</v>
      </c>
      <c r="D37" s="126">
        <v>841000</v>
      </c>
    </row>
    <row r="38" spans="1:4" x14ac:dyDescent="0.2">
      <c r="A38" s="126" t="s">
        <v>133</v>
      </c>
      <c r="B38" s="101">
        <v>40505</v>
      </c>
      <c r="C38" s="99" t="s">
        <v>96</v>
      </c>
      <c r="D38" s="126">
        <v>53000</v>
      </c>
    </row>
    <row r="39" spans="1:4" x14ac:dyDescent="0.2">
      <c r="A39" s="126" t="s">
        <v>133</v>
      </c>
      <c r="B39" s="101">
        <v>40505</v>
      </c>
      <c r="C39" s="99" t="s">
        <v>95</v>
      </c>
      <c r="D39" s="126">
        <v>-226000</v>
      </c>
    </row>
    <row r="40" spans="1:4" x14ac:dyDescent="0.2">
      <c r="A40" s="126" t="s">
        <v>133</v>
      </c>
      <c r="B40" s="101">
        <v>40539</v>
      </c>
      <c r="C40" s="99" t="s">
        <v>96</v>
      </c>
      <c r="D40" s="126">
        <v>-2000</v>
      </c>
    </row>
    <row r="41" spans="1:4" x14ac:dyDescent="0.2">
      <c r="A41" s="126" t="s">
        <v>133</v>
      </c>
      <c r="B41" s="101">
        <v>40539</v>
      </c>
      <c r="C41" s="99" t="s">
        <v>95</v>
      </c>
      <c r="D41" s="126">
        <v>2000</v>
      </c>
    </row>
    <row r="42" spans="1:4" x14ac:dyDescent="0.2">
      <c r="A42" s="126" t="s">
        <v>133</v>
      </c>
      <c r="B42" s="101">
        <v>40611</v>
      </c>
      <c r="C42" s="99" t="s">
        <v>96</v>
      </c>
      <c r="D42" s="126">
        <v>261000</v>
      </c>
    </row>
    <row r="43" spans="1:4" x14ac:dyDescent="0.2">
      <c r="A43" s="126" t="s">
        <v>133</v>
      </c>
      <c r="B43" s="101">
        <v>40611</v>
      </c>
      <c r="C43" s="99" t="s">
        <v>95</v>
      </c>
      <c r="D43" s="126">
        <v>-4000</v>
      </c>
    </row>
    <row r="44" spans="1:4" x14ac:dyDescent="0.2">
      <c r="A44" s="126" t="s">
        <v>133</v>
      </c>
      <c r="B44" s="101">
        <v>40820</v>
      </c>
      <c r="C44" s="99" t="s">
        <v>95</v>
      </c>
      <c r="D44" s="126">
        <v>-46000</v>
      </c>
    </row>
    <row r="45" spans="1:4" x14ac:dyDescent="0.2">
      <c r="A45" s="126" t="s">
        <v>133</v>
      </c>
      <c r="B45" s="101">
        <v>41073</v>
      </c>
      <c r="C45" s="99" t="s">
        <v>95</v>
      </c>
      <c r="D45" s="126">
        <v>66000</v>
      </c>
    </row>
    <row r="46" spans="1:4" x14ac:dyDescent="0.2">
      <c r="A46" s="126" t="s">
        <v>133</v>
      </c>
      <c r="B46" s="101">
        <v>41321</v>
      </c>
      <c r="C46" s="99" t="s">
        <v>96</v>
      </c>
      <c r="D46" s="126">
        <v>80000</v>
      </c>
    </row>
    <row r="47" spans="1:4" x14ac:dyDescent="0.2">
      <c r="A47" s="126" t="s">
        <v>133</v>
      </c>
      <c r="B47" s="101">
        <v>41553</v>
      </c>
      <c r="C47" s="99" t="s">
        <v>96</v>
      </c>
      <c r="D47" s="126">
        <v>77000</v>
      </c>
    </row>
    <row r="48" spans="1:4" x14ac:dyDescent="0.2">
      <c r="A48" s="126" t="s">
        <v>133</v>
      </c>
      <c r="B48" s="101">
        <v>41794</v>
      </c>
      <c r="C48" s="99" t="s">
        <v>96</v>
      </c>
      <c r="D48" s="126">
        <v>149000</v>
      </c>
    </row>
    <row r="49" spans="1:4" x14ac:dyDescent="0.2">
      <c r="A49" s="126" t="s">
        <v>133</v>
      </c>
      <c r="B49" s="101">
        <v>41965</v>
      </c>
      <c r="C49" s="99" t="s">
        <v>96</v>
      </c>
      <c r="D49" s="126">
        <v>16000</v>
      </c>
    </row>
    <row r="50" spans="1:4" x14ac:dyDescent="0.2">
      <c r="A50" s="126" t="s">
        <v>133</v>
      </c>
      <c r="B50" s="101">
        <v>42504</v>
      </c>
      <c r="C50" s="99" t="s">
        <v>96</v>
      </c>
      <c r="D50" s="126">
        <v>103000</v>
      </c>
    </row>
    <row r="51" spans="1:4" x14ac:dyDescent="0.2">
      <c r="A51" s="126" t="s">
        <v>133</v>
      </c>
      <c r="B51" s="101">
        <v>42754</v>
      </c>
      <c r="C51" s="99" t="s">
        <v>96</v>
      </c>
      <c r="D51" s="126">
        <v>36000</v>
      </c>
    </row>
    <row r="52" spans="1:4" x14ac:dyDescent="0.2">
      <c r="A52" s="126" t="s">
        <v>133</v>
      </c>
      <c r="B52" s="101">
        <v>42754</v>
      </c>
      <c r="C52" s="99" t="s">
        <v>95</v>
      </c>
      <c r="D52" s="126">
        <v>31000</v>
      </c>
    </row>
    <row r="53" spans="1:4" x14ac:dyDescent="0.2">
      <c r="A53" s="126" t="s">
        <v>133</v>
      </c>
      <c r="B53" s="101">
        <v>42831</v>
      </c>
      <c r="C53" s="99" t="s">
        <v>96</v>
      </c>
      <c r="D53" s="126">
        <v>33000</v>
      </c>
    </row>
    <row r="54" spans="1:4" x14ac:dyDescent="0.2">
      <c r="A54" s="126" t="s">
        <v>133</v>
      </c>
      <c r="B54" s="101">
        <v>42916</v>
      </c>
      <c r="C54" s="99" t="s">
        <v>97</v>
      </c>
      <c r="D54" s="126">
        <v>2396000</v>
      </c>
    </row>
    <row r="55" spans="1:4" x14ac:dyDescent="0.2">
      <c r="A55" s="126" t="s">
        <v>134</v>
      </c>
      <c r="B55" s="101">
        <v>38352</v>
      </c>
      <c r="C55" s="126" t="s">
        <v>95</v>
      </c>
      <c r="D55" s="126">
        <v>-2575000</v>
      </c>
    </row>
    <row r="56" spans="1:4" x14ac:dyDescent="0.2">
      <c r="A56" s="126" t="s">
        <v>134</v>
      </c>
      <c r="B56" s="101">
        <v>38460</v>
      </c>
      <c r="C56" s="126" t="s">
        <v>95</v>
      </c>
      <c r="D56" s="126">
        <v>-1670000</v>
      </c>
    </row>
    <row r="57" spans="1:4" x14ac:dyDescent="0.2">
      <c r="A57" s="126" t="s">
        <v>134</v>
      </c>
      <c r="B57" s="101">
        <v>38544</v>
      </c>
      <c r="C57" s="126" t="s">
        <v>95</v>
      </c>
      <c r="D57" s="126">
        <v>-272000</v>
      </c>
    </row>
    <row r="58" spans="1:4" x14ac:dyDescent="0.2">
      <c r="A58" s="126" t="s">
        <v>134</v>
      </c>
      <c r="B58" s="101">
        <v>38745</v>
      </c>
      <c r="C58" s="126" t="s">
        <v>95</v>
      </c>
      <c r="D58" s="126">
        <v>-622000</v>
      </c>
    </row>
    <row r="59" spans="1:4" x14ac:dyDescent="0.2">
      <c r="A59" s="126" t="s">
        <v>134</v>
      </c>
      <c r="B59" s="101">
        <v>38823</v>
      </c>
      <c r="C59" s="126" t="s">
        <v>95</v>
      </c>
      <c r="D59" s="126">
        <v>-203000</v>
      </c>
    </row>
    <row r="60" spans="1:4" x14ac:dyDescent="0.2">
      <c r="A60" s="126" t="s">
        <v>134</v>
      </c>
      <c r="B60" s="101">
        <v>38893</v>
      </c>
      <c r="C60" s="126" t="s">
        <v>95</v>
      </c>
      <c r="D60" s="126">
        <v>-875000</v>
      </c>
    </row>
    <row r="61" spans="1:4" x14ac:dyDescent="0.2">
      <c r="A61" s="126" t="s">
        <v>134</v>
      </c>
      <c r="B61" s="101">
        <v>39053</v>
      </c>
      <c r="C61" s="126" t="s">
        <v>95</v>
      </c>
      <c r="D61" s="126">
        <v>-664000</v>
      </c>
    </row>
    <row r="62" spans="1:4" x14ac:dyDescent="0.2">
      <c r="A62" s="126" t="s">
        <v>134</v>
      </c>
      <c r="B62" s="101">
        <v>39318</v>
      </c>
      <c r="C62" s="126" t="s">
        <v>95</v>
      </c>
      <c r="D62" s="126">
        <v>-1149000</v>
      </c>
    </row>
    <row r="63" spans="1:4" x14ac:dyDescent="0.2">
      <c r="A63" s="126" t="s">
        <v>134</v>
      </c>
      <c r="B63" s="101">
        <v>39454</v>
      </c>
      <c r="C63" s="126" t="s">
        <v>95</v>
      </c>
      <c r="D63" s="126">
        <v>-231000</v>
      </c>
    </row>
    <row r="64" spans="1:4" x14ac:dyDescent="0.2">
      <c r="A64" s="126" t="s">
        <v>134</v>
      </c>
      <c r="B64" s="101">
        <v>39540</v>
      </c>
      <c r="C64" s="126" t="s">
        <v>95</v>
      </c>
      <c r="D64" s="126">
        <v>-154000</v>
      </c>
    </row>
    <row r="65" spans="1:4" x14ac:dyDescent="0.2">
      <c r="A65" s="126" t="s">
        <v>134</v>
      </c>
      <c r="B65" s="101">
        <v>39678</v>
      </c>
      <c r="C65" s="126" t="s">
        <v>96</v>
      </c>
      <c r="D65" s="126">
        <v>55000</v>
      </c>
    </row>
    <row r="66" spans="1:4" x14ac:dyDescent="0.2">
      <c r="A66" s="126" t="s">
        <v>134</v>
      </c>
      <c r="B66" s="101">
        <v>39784</v>
      </c>
      <c r="C66" s="126" t="s">
        <v>95</v>
      </c>
      <c r="D66" s="126">
        <v>-511000</v>
      </c>
    </row>
    <row r="67" spans="1:4" x14ac:dyDescent="0.2">
      <c r="A67" s="126" t="s">
        <v>134</v>
      </c>
      <c r="B67" s="101">
        <v>39837</v>
      </c>
      <c r="C67" s="126" t="s">
        <v>95</v>
      </c>
      <c r="D67" s="126">
        <v>-380000</v>
      </c>
    </row>
    <row r="68" spans="1:4" x14ac:dyDescent="0.2">
      <c r="A68" s="126" t="s">
        <v>134</v>
      </c>
      <c r="B68" s="101">
        <v>39947</v>
      </c>
      <c r="C68" s="126" t="s">
        <v>96</v>
      </c>
      <c r="D68" s="126">
        <v>611000</v>
      </c>
    </row>
    <row r="69" spans="1:4" x14ac:dyDescent="0.2">
      <c r="A69" s="126" t="s">
        <v>134</v>
      </c>
      <c r="B69" s="101">
        <v>40031</v>
      </c>
      <c r="C69" s="126" t="s">
        <v>95</v>
      </c>
      <c r="D69" s="126">
        <v>-130000</v>
      </c>
    </row>
    <row r="70" spans="1:4" x14ac:dyDescent="0.2">
      <c r="A70" s="126" t="s">
        <v>134</v>
      </c>
      <c r="B70" s="101">
        <v>40183</v>
      </c>
      <c r="C70" s="126" t="s">
        <v>96</v>
      </c>
      <c r="D70" s="126">
        <v>379000</v>
      </c>
    </row>
    <row r="71" spans="1:4" x14ac:dyDescent="0.2">
      <c r="A71" s="126" t="s">
        <v>134</v>
      </c>
      <c r="B71" s="101">
        <v>40730</v>
      </c>
      <c r="C71" s="126" t="s">
        <v>96</v>
      </c>
      <c r="D71" s="126">
        <v>1769000</v>
      </c>
    </row>
    <row r="72" spans="1:4" x14ac:dyDescent="0.2">
      <c r="A72" s="126" t="s">
        <v>134</v>
      </c>
      <c r="B72" s="101">
        <v>40736</v>
      </c>
      <c r="C72" s="126" t="s">
        <v>95</v>
      </c>
      <c r="D72" s="126">
        <v>63000</v>
      </c>
    </row>
    <row r="73" spans="1:4" x14ac:dyDescent="0.2">
      <c r="A73" s="126" t="s">
        <v>134</v>
      </c>
      <c r="B73" s="101">
        <v>41157</v>
      </c>
      <c r="C73" s="126" t="s">
        <v>95</v>
      </c>
      <c r="D73" s="126">
        <v>-271000</v>
      </c>
    </row>
    <row r="74" spans="1:4" x14ac:dyDescent="0.2">
      <c r="A74" s="126" t="s">
        <v>134</v>
      </c>
      <c r="B74" s="101">
        <v>41183</v>
      </c>
      <c r="C74" s="126" t="s">
        <v>96</v>
      </c>
      <c r="D74" s="126">
        <v>189000</v>
      </c>
    </row>
    <row r="75" spans="1:4" x14ac:dyDescent="0.2">
      <c r="A75" s="126" t="s">
        <v>134</v>
      </c>
      <c r="B75" s="101">
        <v>41500</v>
      </c>
      <c r="C75" s="126" t="s">
        <v>96</v>
      </c>
      <c r="D75" s="126">
        <v>225000</v>
      </c>
    </row>
    <row r="76" spans="1:4" x14ac:dyDescent="0.2">
      <c r="A76" s="126" t="s">
        <v>134</v>
      </c>
      <c r="B76" s="101">
        <v>41512</v>
      </c>
      <c r="C76" s="126" t="s">
        <v>95</v>
      </c>
      <c r="D76" s="126">
        <v>-115000</v>
      </c>
    </row>
    <row r="77" spans="1:4" x14ac:dyDescent="0.2">
      <c r="A77" s="126" t="s">
        <v>134</v>
      </c>
      <c r="B77" s="101">
        <v>41663</v>
      </c>
      <c r="C77" s="126" t="s">
        <v>96</v>
      </c>
      <c r="D77" s="126">
        <v>-99000</v>
      </c>
    </row>
    <row r="78" spans="1:4" x14ac:dyDescent="0.2">
      <c r="A78" s="126" t="s">
        <v>134</v>
      </c>
      <c r="B78" s="101">
        <v>41701</v>
      </c>
      <c r="C78" s="126" t="s">
        <v>95</v>
      </c>
      <c r="D78" s="126">
        <v>89000</v>
      </c>
    </row>
    <row r="79" spans="1:4" x14ac:dyDescent="0.2">
      <c r="A79" s="126" t="s">
        <v>134</v>
      </c>
      <c r="B79" s="101">
        <v>41726</v>
      </c>
      <c r="C79" s="126" t="s">
        <v>95</v>
      </c>
      <c r="D79" s="126">
        <v>-122000</v>
      </c>
    </row>
    <row r="80" spans="1:4" x14ac:dyDescent="0.2">
      <c r="A80" s="126" t="s">
        <v>134</v>
      </c>
      <c r="B80" s="101">
        <v>41832</v>
      </c>
      <c r="C80" s="126" t="s">
        <v>96</v>
      </c>
      <c r="D80" s="126">
        <v>106000</v>
      </c>
    </row>
    <row r="81" spans="1:4" x14ac:dyDescent="0.2">
      <c r="A81" s="126" t="s">
        <v>134</v>
      </c>
      <c r="B81" s="101">
        <v>41981</v>
      </c>
      <c r="C81" s="126" t="s">
        <v>96</v>
      </c>
      <c r="D81" s="126">
        <v>565000</v>
      </c>
    </row>
    <row r="82" spans="1:4" x14ac:dyDescent="0.2">
      <c r="A82" s="126" t="s">
        <v>134</v>
      </c>
      <c r="B82" s="101">
        <v>42015</v>
      </c>
      <c r="C82" s="126" t="s">
        <v>95</v>
      </c>
      <c r="D82" s="126">
        <v>-45000</v>
      </c>
    </row>
    <row r="83" spans="1:4" x14ac:dyDescent="0.2">
      <c r="A83" s="126" t="s">
        <v>134</v>
      </c>
      <c r="B83" s="101">
        <v>42168</v>
      </c>
      <c r="C83" s="126" t="s">
        <v>95</v>
      </c>
      <c r="D83" s="126">
        <v>230000</v>
      </c>
    </row>
    <row r="84" spans="1:4" x14ac:dyDescent="0.2">
      <c r="A84" s="126" t="s">
        <v>134</v>
      </c>
      <c r="B84" s="101">
        <v>42187</v>
      </c>
      <c r="C84" s="126" t="s">
        <v>96</v>
      </c>
      <c r="D84" s="126">
        <v>190000</v>
      </c>
    </row>
    <row r="85" spans="1:4" x14ac:dyDescent="0.2">
      <c r="A85" s="126" t="s">
        <v>134</v>
      </c>
      <c r="B85" s="101">
        <v>42190</v>
      </c>
      <c r="C85" s="126" t="s">
        <v>96</v>
      </c>
      <c r="D85" s="126">
        <v>801000</v>
      </c>
    </row>
    <row r="86" spans="1:4" x14ac:dyDescent="0.2">
      <c r="A86" s="126" t="s">
        <v>134</v>
      </c>
      <c r="B86" s="101">
        <v>42363</v>
      </c>
      <c r="C86" s="126" t="s">
        <v>96</v>
      </c>
      <c r="D86" s="126">
        <v>335000</v>
      </c>
    </row>
    <row r="87" spans="1:4" x14ac:dyDescent="0.2">
      <c r="A87" s="126" t="s">
        <v>134</v>
      </c>
      <c r="B87" s="101">
        <v>42393</v>
      </c>
      <c r="C87" s="126" t="s">
        <v>96</v>
      </c>
      <c r="D87" s="126">
        <v>638000</v>
      </c>
    </row>
    <row r="88" spans="1:4" x14ac:dyDescent="0.2">
      <c r="A88" s="126" t="s">
        <v>134</v>
      </c>
      <c r="B88" s="101">
        <v>42480</v>
      </c>
      <c r="C88" s="126" t="s">
        <v>96</v>
      </c>
      <c r="D88" s="126">
        <v>1073000</v>
      </c>
    </row>
    <row r="89" spans="1:4" x14ac:dyDescent="0.2">
      <c r="A89" s="126" t="s">
        <v>134</v>
      </c>
      <c r="B89" s="101">
        <v>42599</v>
      </c>
      <c r="C89" s="126" t="s">
        <v>96</v>
      </c>
      <c r="D89" s="126">
        <v>632000</v>
      </c>
    </row>
    <row r="90" spans="1:4" x14ac:dyDescent="0.2">
      <c r="A90" s="126" t="s">
        <v>134</v>
      </c>
      <c r="B90" s="101">
        <v>42740</v>
      </c>
      <c r="C90" s="126" t="s">
        <v>96</v>
      </c>
      <c r="D90" s="126">
        <v>55000</v>
      </c>
    </row>
    <row r="91" spans="1:4" x14ac:dyDescent="0.2">
      <c r="A91" s="126" t="s">
        <v>134</v>
      </c>
      <c r="B91" s="101">
        <v>42916</v>
      </c>
      <c r="C91" s="126" t="s">
        <v>97</v>
      </c>
      <c r="D91" s="126">
        <v>773000</v>
      </c>
    </row>
    <row r="92" spans="1:4" x14ac:dyDescent="0.2">
      <c r="A92" s="126" t="s">
        <v>135</v>
      </c>
      <c r="B92" s="101">
        <v>38838</v>
      </c>
      <c r="C92" s="126" t="s">
        <v>95</v>
      </c>
      <c r="D92" s="126">
        <v>-78000</v>
      </c>
    </row>
    <row r="93" spans="1:4" x14ac:dyDescent="0.2">
      <c r="A93" s="126" t="s">
        <v>135</v>
      </c>
      <c r="B93" s="101">
        <v>39073</v>
      </c>
      <c r="C93" s="126" t="s">
        <v>95</v>
      </c>
      <c r="D93" s="126">
        <v>-125000</v>
      </c>
    </row>
    <row r="94" spans="1:4" x14ac:dyDescent="0.2">
      <c r="A94" s="126" t="s">
        <v>135</v>
      </c>
      <c r="B94" s="101">
        <v>39124</v>
      </c>
      <c r="C94" s="126" t="s">
        <v>95</v>
      </c>
      <c r="D94" s="126">
        <v>-128000</v>
      </c>
    </row>
    <row r="95" spans="1:4" x14ac:dyDescent="0.2">
      <c r="A95" s="126" t="s">
        <v>135</v>
      </c>
      <c r="B95" s="101">
        <v>39279</v>
      </c>
      <c r="C95" s="126" t="s">
        <v>95</v>
      </c>
      <c r="D95" s="126">
        <v>-377000</v>
      </c>
    </row>
    <row r="96" spans="1:4" x14ac:dyDescent="0.2">
      <c r="A96" s="126" t="s">
        <v>135</v>
      </c>
      <c r="B96" s="101">
        <v>39422</v>
      </c>
      <c r="C96" s="126" t="s">
        <v>95</v>
      </c>
      <c r="D96" s="126">
        <v>-232000</v>
      </c>
    </row>
    <row r="97" spans="1:4" x14ac:dyDescent="0.2">
      <c r="A97" s="126" t="s">
        <v>135</v>
      </c>
      <c r="B97" s="101">
        <v>39520</v>
      </c>
      <c r="C97" s="126" t="s">
        <v>95</v>
      </c>
      <c r="D97" s="126">
        <v>-203000</v>
      </c>
    </row>
    <row r="98" spans="1:4" x14ac:dyDescent="0.2">
      <c r="A98" s="126" t="s">
        <v>135</v>
      </c>
      <c r="B98" s="101">
        <v>39561</v>
      </c>
      <c r="C98" s="126" t="s">
        <v>95</v>
      </c>
      <c r="D98" s="126">
        <v>-327000</v>
      </c>
    </row>
    <row r="99" spans="1:4" x14ac:dyDescent="0.2">
      <c r="A99" s="126" t="s">
        <v>135</v>
      </c>
      <c r="B99" s="101">
        <v>39717</v>
      </c>
      <c r="C99" s="126" t="s">
        <v>95</v>
      </c>
      <c r="D99" s="126">
        <v>-241000</v>
      </c>
    </row>
    <row r="100" spans="1:4" x14ac:dyDescent="0.2">
      <c r="A100" s="126" t="s">
        <v>135</v>
      </c>
      <c r="B100" s="101">
        <v>39765</v>
      </c>
      <c r="C100" s="126" t="s">
        <v>95</v>
      </c>
      <c r="D100" s="126">
        <v>-887000</v>
      </c>
    </row>
    <row r="101" spans="1:4" x14ac:dyDescent="0.2">
      <c r="A101" s="126" t="s">
        <v>135</v>
      </c>
      <c r="B101" s="101">
        <v>39789</v>
      </c>
      <c r="C101" s="126" t="s">
        <v>96</v>
      </c>
      <c r="D101" s="126">
        <v>276000</v>
      </c>
    </row>
    <row r="102" spans="1:4" x14ac:dyDescent="0.2">
      <c r="A102" s="126" t="s">
        <v>135</v>
      </c>
      <c r="B102" s="101">
        <v>39836</v>
      </c>
      <c r="C102" s="126" t="s">
        <v>95</v>
      </c>
      <c r="D102" s="126">
        <v>-736000</v>
      </c>
    </row>
    <row r="103" spans="1:4" x14ac:dyDescent="0.2">
      <c r="A103" s="126" t="s">
        <v>135</v>
      </c>
      <c r="B103" s="101">
        <v>39988</v>
      </c>
      <c r="C103" s="126" t="s">
        <v>95</v>
      </c>
      <c r="D103" s="126">
        <v>-317000</v>
      </c>
    </row>
    <row r="104" spans="1:4" x14ac:dyDescent="0.2">
      <c r="A104" s="126" t="s">
        <v>135</v>
      </c>
      <c r="B104" s="101">
        <v>40073</v>
      </c>
      <c r="C104" s="126" t="s">
        <v>95</v>
      </c>
      <c r="D104" s="126">
        <v>-607000</v>
      </c>
    </row>
    <row r="105" spans="1:4" x14ac:dyDescent="0.2">
      <c r="A105" s="126" t="s">
        <v>135</v>
      </c>
      <c r="B105" s="101">
        <v>40186</v>
      </c>
      <c r="C105" s="126" t="s">
        <v>95</v>
      </c>
      <c r="D105" s="126">
        <v>-531000</v>
      </c>
    </row>
    <row r="106" spans="1:4" x14ac:dyDescent="0.2">
      <c r="A106" s="126" t="s">
        <v>135</v>
      </c>
      <c r="B106" s="101">
        <v>40264</v>
      </c>
      <c r="C106" s="126" t="s">
        <v>95</v>
      </c>
      <c r="D106" s="126">
        <v>-269000</v>
      </c>
    </row>
    <row r="107" spans="1:4" x14ac:dyDescent="0.2">
      <c r="A107" s="126" t="s">
        <v>135</v>
      </c>
      <c r="B107" s="101">
        <v>40281</v>
      </c>
      <c r="C107" s="126" t="s">
        <v>95</v>
      </c>
      <c r="D107" s="126">
        <v>-593000</v>
      </c>
    </row>
    <row r="108" spans="1:4" x14ac:dyDescent="0.2">
      <c r="A108" s="126" t="s">
        <v>135</v>
      </c>
      <c r="B108" s="101">
        <v>40434</v>
      </c>
      <c r="C108" s="126" t="s">
        <v>95</v>
      </c>
      <c r="D108" s="126">
        <v>-599000</v>
      </c>
    </row>
    <row r="109" spans="1:4" x14ac:dyDescent="0.2">
      <c r="A109" s="126" t="s">
        <v>135</v>
      </c>
      <c r="B109" s="101">
        <v>40634</v>
      </c>
      <c r="C109" s="126" t="s">
        <v>95</v>
      </c>
      <c r="D109" s="126">
        <v>-187000</v>
      </c>
    </row>
    <row r="110" spans="1:4" x14ac:dyDescent="0.2">
      <c r="A110" s="126" t="s">
        <v>135</v>
      </c>
      <c r="B110" s="101">
        <v>40714</v>
      </c>
      <c r="C110" s="126" t="s">
        <v>95</v>
      </c>
      <c r="D110" s="126">
        <v>-404000</v>
      </c>
    </row>
    <row r="111" spans="1:4" x14ac:dyDescent="0.2">
      <c r="A111" s="126" t="s">
        <v>135</v>
      </c>
      <c r="B111" s="101">
        <v>40724</v>
      </c>
      <c r="C111" s="126" t="s">
        <v>96</v>
      </c>
      <c r="D111" s="126">
        <v>174000</v>
      </c>
    </row>
    <row r="112" spans="1:4" x14ac:dyDescent="0.2">
      <c r="A112" s="126" t="s">
        <v>135</v>
      </c>
      <c r="B112" s="101">
        <v>40755</v>
      </c>
      <c r="C112" s="126" t="s">
        <v>95</v>
      </c>
      <c r="D112" s="126">
        <v>-163000</v>
      </c>
    </row>
    <row r="113" spans="1:4" x14ac:dyDescent="0.2">
      <c r="A113" s="126" t="s">
        <v>135</v>
      </c>
      <c r="B113" s="101">
        <v>40908</v>
      </c>
      <c r="C113" s="126" t="s">
        <v>95</v>
      </c>
      <c r="D113" s="126">
        <v>-231000</v>
      </c>
    </row>
    <row r="114" spans="1:4" x14ac:dyDescent="0.2">
      <c r="A114" s="126" t="s">
        <v>135</v>
      </c>
      <c r="B114" s="101">
        <v>40943</v>
      </c>
      <c r="C114" s="126" t="s">
        <v>95</v>
      </c>
      <c r="D114" s="126">
        <v>-259000</v>
      </c>
    </row>
    <row r="115" spans="1:4" x14ac:dyDescent="0.2">
      <c r="A115" s="126" t="s">
        <v>135</v>
      </c>
      <c r="B115" s="101">
        <v>41085</v>
      </c>
      <c r="C115" s="126" t="s">
        <v>95</v>
      </c>
      <c r="D115" s="126">
        <v>-230000</v>
      </c>
    </row>
    <row r="116" spans="1:4" x14ac:dyDescent="0.2">
      <c r="A116" s="126" t="s">
        <v>135</v>
      </c>
      <c r="B116" s="101">
        <v>41116</v>
      </c>
      <c r="C116" s="126" t="s">
        <v>95</v>
      </c>
      <c r="D116" s="126">
        <v>-113000</v>
      </c>
    </row>
    <row r="117" spans="1:4" x14ac:dyDescent="0.2">
      <c r="A117" s="126" t="s">
        <v>135</v>
      </c>
      <c r="B117" s="101">
        <v>41216</v>
      </c>
      <c r="C117" s="126" t="s">
        <v>95</v>
      </c>
      <c r="D117" s="126">
        <v>-174000</v>
      </c>
    </row>
    <row r="118" spans="1:4" x14ac:dyDescent="0.2">
      <c r="A118" s="126" t="s">
        <v>135</v>
      </c>
      <c r="B118" s="101">
        <v>41308</v>
      </c>
      <c r="C118" s="126" t="s">
        <v>95</v>
      </c>
      <c r="D118" s="126">
        <v>-157000</v>
      </c>
    </row>
    <row r="119" spans="1:4" x14ac:dyDescent="0.2">
      <c r="A119" s="126" t="s">
        <v>135</v>
      </c>
      <c r="B119" s="101">
        <v>41319</v>
      </c>
      <c r="C119" s="126" t="s">
        <v>96</v>
      </c>
      <c r="D119" s="126">
        <v>201000</v>
      </c>
    </row>
    <row r="120" spans="1:4" x14ac:dyDescent="0.2">
      <c r="A120" s="126" t="s">
        <v>135</v>
      </c>
      <c r="B120" s="101">
        <v>41393</v>
      </c>
      <c r="C120" s="126" t="s">
        <v>96</v>
      </c>
      <c r="D120" s="126">
        <v>167000</v>
      </c>
    </row>
    <row r="121" spans="1:4" x14ac:dyDescent="0.2">
      <c r="A121" s="126" t="s">
        <v>135</v>
      </c>
      <c r="B121" s="101">
        <v>41461</v>
      </c>
      <c r="C121" s="126" t="s">
        <v>95</v>
      </c>
      <c r="D121" s="126">
        <v>-179000</v>
      </c>
    </row>
    <row r="122" spans="1:4" x14ac:dyDescent="0.2">
      <c r="A122" s="126" t="s">
        <v>135</v>
      </c>
      <c r="B122" s="101">
        <v>41489</v>
      </c>
      <c r="C122" s="126" t="s">
        <v>96</v>
      </c>
      <c r="D122" s="126">
        <v>500000</v>
      </c>
    </row>
    <row r="123" spans="1:4" x14ac:dyDescent="0.2">
      <c r="A123" s="126" t="s">
        <v>135</v>
      </c>
      <c r="B123" s="101">
        <v>41548</v>
      </c>
      <c r="C123" s="126" t="s">
        <v>95</v>
      </c>
      <c r="D123" s="126">
        <v>-168000</v>
      </c>
    </row>
    <row r="124" spans="1:4" x14ac:dyDescent="0.2">
      <c r="A124" s="126" t="s">
        <v>135</v>
      </c>
      <c r="B124" s="101">
        <v>41557</v>
      </c>
      <c r="C124" s="126" t="s">
        <v>96</v>
      </c>
      <c r="D124" s="126">
        <v>438000</v>
      </c>
    </row>
    <row r="125" spans="1:4" x14ac:dyDescent="0.2">
      <c r="A125" s="126" t="s">
        <v>135</v>
      </c>
      <c r="B125" s="101">
        <v>41630</v>
      </c>
      <c r="C125" s="126" t="s">
        <v>95</v>
      </c>
      <c r="D125" s="126">
        <v>-104000</v>
      </c>
    </row>
    <row r="126" spans="1:4" x14ac:dyDescent="0.2">
      <c r="A126" s="126" t="s">
        <v>135</v>
      </c>
      <c r="B126" s="101">
        <v>41649</v>
      </c>
      <c r="C126" s="126" t="s">
        <v>95</v>
      </c>
      <c r="D126" s="126">
        <v>-117000</v>
      </c>
    </row>
    <row r="127" spans="1:4" x14ac:dyDescent="0.2">
      <c r="A127" s="126" t="s">
        <v>135</v>
      </c>
      <c r="B127" s="101">
        <v>41723</v>
      </c>
      <c r="C127" s="126" t="s">
        <v>96</v>
      </c>
      <c r="D127" s="126">
        <v>204000</v>
      </c>
    </row>
    <row r="128" spans="1:4" x14ac:dyDescent="0.2">
      <c r="A128" s="126" t="s">
        <v>135</v>
      </c>
      <c r="B128" s="101">
        <v>41796</v>
      </c>
      <c r="C128" s="126" t="s">
        <v>96</v>
      </c>
      <c r="D128" s="126">
        <v>650000</v>
      </c>
    </row>
    <row r="129" spans="1:4" x14ac:dyDescent="0.2">
      <c r="A129" s="126" t="s">
        <v>135</v>
      </c>
      <c r="B129" s="101">
        <v>41827</v>
      </c>
      <c r="C129" s="126" t="s">
        <v>95</v>
      </c>
      <c r="D129" s="126">
        <v>-212000</v>
      </c>
    </row>
    <row r="130" spans="1:4" x14ac:dyDescent="0.2">
      <c r="A130" s="126" t="s">
        <v>135</v>
      </c>
      <c r="B130" s="101">
        <v>41896</v>
      </c>
      <c r="C130" s="126" t="s">
        <v>96</v>
      </c>
      <c r="D130" s="126">
        <v>379000</v>
      </c>
    </row>
    <row r="131" spans="1:4" x14ac:dyDescent="0.2">
      <c r="A131" s="126" t="s">
        <v>135</v>
      </c>
      <c r="B131" s="101">
        <v>41904</v>
      </c>
      <c r="C131" s="126" t="s">
        <v>95</v>
      </c>
      <c r="D131" s="126">
        <v>-52000</v>
      </c>
    </row>
    <row r="132" spans="1:4" x14ac:dyDescent="0.2">
      <c r="A132" s="126" t="s">
        <v>135</v>
      </c>
      <c r="B132" s="101">
        <v>42005</v>
      </c>
      <c r="C132" s="126" t="s">
        <v>95</v>
      </c>
      <c r="D132" s="126">
        <v>-247000</v>
      </c>
    </row>
    <row r="133" spans="1:4" x14ac:dyDescent="0.2">
      <c r="A133" s="126" t="s">
        <v>135</v>
      </c>
      <c r="B133" s="101">
        <v>42009</v>
      </c>
      <c r="C133" s="126" t="s">
        <v>96</v>
      </c>
      <c r="D133" s="126">
        <v>516000</v>
      </c>
    </row>
    <row r="134" spans="1:4" x14ac:dyDescent="0.2">
      <c r="A134" s="126" t="s">
        <v>135</v>
      </c>
      <c r="B134" s="101">
        <v>42019</v>
      </c>
      <c r="C134" s="126" t="s">
        <v>96</v>
      </c>
      <c r="D134" s="126">
        <v>229000</v>
      </c>
    </row>
    <row r="135" spans="1:4" x14ac:dyDescent="0.2">
      <c r="A135" s="126" t="s">
        <v>135</v>
      </c>
      <c r="B135" s="101">
        <v>42078</v>
      </c>
      <c r="C135" s="126" t="s">
        <v>95</v>
      </c>
      <c r="D135" s="126">
        <v>-47000</v>
      </c>
    </row>
    <row r="136" spans="1:4" x14ac:dyDescent="0.2">
      <c r="A136" s="126" t="s">
        <v>135</v>
      </c>
      <c r="B136" s="101">
        <v>42106</v>
      </c>
      <c r="C136" s="126" t="s">
        <v>96</v>
      </c>
      <c r="D136" s="126">
        <v>890000</v>
      </c>
    </row>
    <row r="137" spans="1:4" x14ac:dyDescent="0.2">
      <c r="A137" s="126" t="s">
        <v>135</v>
      </c>
      <c r="B137" s="101">
        <v>42128</v>
      </c>
      <c r="C137" s="126" t="s">
        <v>95</v>
      </c>
      <c r="D137" s="126">
        <v>-113000</v>
      </c>
    </row>
    <row r="138" spans="1:4" x14ac:dyDescent="0.2">
      <c r="A138" s="126" t="s">
        <v>135</v>
      </c>
      <c r="B138" s="101">
        <v>42218</v>
      </c>
      <c r="C138" s="126" t="s">
        <v>96</v>
      </c>
      <c r="D138" s="126">
        <v>687000</v>
      </c>
    </row>
    <row r="139" spans="1:4" x14ac:dyDescent="0.2">
      <c r="A139" s="126" t="s">
        <v>135</v>
      </c>
      <c r="B139" s="101">
        <v>42259</v>
      </c>
      <c r="C139" s="126" t="s">
        <v>95</v>
      </c>
      <c r="D139" s="126">
        <v>-62000</v>
      </c>
    </row>
    <row r="140" spans="1:4" x14ac:dyDescent="0.2">
      <c r="A140" s="126" t="s">
        <v>135</v>
      </c>
      <c r="B140" s="101">
        <v>42273</v>
      </c>
      <c r="C140" s="126" t="s">
        <v>95</v>
      </c>
      <c r="D140" s="126">
        <v>-51000</v>
      </c>
    </row>
    <row r="141" spans="1:4" x14ac:dyDescent="0.2">
      <c r="A141" s="126" t="s">
        <v>135</v>
      </c>
      <c r="B141" s="101">
        <v>42362</v>
      </c>
      <c r="C141" s="126" t="s">
        <v>96</v>
      </c>
      <c r="D141" s="126">
        <v>756000</v>
      </c>
    </row>
    <row r="142" spans="1:4" x14ac:dyDescent="0.2">
      <c r="A142" s="126" t="s">
        <v>135</v>
      </c>
      <c r="B142" s="101">
        <v>42405</v>
      </c>
      <c r="C142" s="126" t="s">
        <v>95</v>
      </c>
      <c r="D142" s="126">
        <v>-98000</v>
      </c>
    </row>
    <row r="143" spans="1:4" x14ac:dyDescent="0.2">
      <c r="A143" s="126" t="s">
        <v>135</v>
      </c>
      <c r="B143" s="101">
        <v>42450</v>
      </c>
      <c r="C143" s="126" t="s">
        <v>96</v>
      </c>
      <c r="D143" s="126">
        <v>567000</v>
      </c>
    </row>
    <row r="144" spans="1:4" x14ac:dyDescent="0.2">
      <c r="A144" s="126" t="s">
        <v>135</v>
      </c>
      <c r="B144" s="101">
        <v>42498</v>
      </c>
      <c r="C144" s="126" t="s">
        <v>95</v>
      </c>
      <c r="D144" s="126">
        <v>-76000</v>
      </c>
    </row>
    <row r="145" spans="1:4" x14ac:dyDescent="0.2">
      <c r="A145" s="126" t="s">
        <v>135</v>
      </c>
      <c r="B145" s="101">
        <v>42545</v>
      </c>
      <c r="C145" s="126" t="s">
        <v>96</v>
      </c>
      <c r="D145" s="126">
        <v>444000</v>
      </c>
    </row>
    <row r="146" spans="1:4" x14ac:dyDescent="0.2">
      <c r="A146" s="126" t="s">
        <v>135</v>
      </c>
      <c r="B146" s="101">
        <v>42550</v>
      </c>
      <c r="C146" s="126" t="s">
        <v>96</v>
      </c>
      <c r="D146" s="126">
        <v>559000</v>
      </c>
    </row>
    <row r="147" spans="1:4" x14ac:dyDescent="0.2">
      <c r="A147" s="126" t="s">
        <v>135</v>
      </c>
      <c r="B147" s="101">
        <v>42600</v>
      </c>
      <c r="C147" s="126" t="s">
        <v>95</v>
      </c>
      <c r="D147" s="126">
        <v>-44000</v>
      </c>
    </row>
    <row r="148" spans="1:4" x14ac:dyDescent="0.2">
      <c r="A148" s="126" t="s">
        <v>135</v>
      </c>
      <c r="B148" s="101">
        <v>42703</v>
      </c>
      <c r="C148" s="126" t="s">
        <v>96</v>
      </c>
      <c r="D148" s="126">
        <v>721000</v>
      </c>
    </row>
    <row r="149" spans="1:4" x14ac:dyDescent="0.2">
      <c r="A149" s="126" t="s">
        <v>135</v>
      </c>
      <c r="B149" s="101">
        <v>42723</v>
      </c>
      <c r="C149" s="126" t="s">
        <v>95</v>
      </c>
      <c r="D149" s="126">
        <v>-53000</v>
      </c>
    </row>
    <row r="150" spans="1:4" x14ac:dyDescent="0.2">
      <c r="A150" s="126" t="s">
        <v>135</v>
      </c>
      <c r="B150" s="101">
        <v>42771</v>
      </c>
      <c r="C150" s="126" t="s">
        <v>95</v>
      </c>
      <c r="D150" s="126">
        <v>-63000</v>
      </c>
    </row>
    <row r="151" spans="1:4" x14ac:dyDescent="0.2">
      <c r="A151" s="126" t="s">
        <v>135</v>
      </c>
      <c r="B151" s="101">
        <v>42790</v>
      </c>
      <c r="C151" s="126" t="s">
        <v>96</v>
      </c>
      <c r="D151" s="126">
        <v>542000</v>
      </c>
    </row>
    <row r="152" spans="1:4" x14ac:dyDescent="0.2">
      <c r="A152" s="126" t="s">
        <v>135</v>
      </c>
      <c r="B152" s="101">
        <v>42822</v>
      </c>
      <c r="C152" s="126" t="s">
        <v>95</v>
      </c>
      <c r="D152" s="126">
        <v>-47000</v>
      </c>
    </row>
    <row r="153" spans="1:4" x14ac:dyDescent="0.2">
      <c r="A153" s="126" t="s">
        <v>135</v>
      </c>
      <c r="B153" s="101">
        <v>42868</v>
      </c>
      <c r="C153" s="126" t="s">
        <v>96</v>
      </c>
      <c r="D153" s="126">
        <v>551000</v>
      </c>
    </row>
    <row r="154" spans="1:4" x14ac:dyDescent="0.2">
      <c r="A154" s="126" t="s">
        <v>135</v>
      </c>
      <c r="B154" s="101">
        <v>42916</v>
      </c>
      <c r="C154" s="126" t="s">
        <v>97</v>
      </c>
      <c r="D154" s="126">
        <v>10350000</v>
      </c>
    </row>
    <row r="88637" spans="8:8" x14ac:dyDescent="0.2">
      <c r="H88637" s="126"/>
    </row>
    <row r="88638" spans="8:8" x14ac:dyDescent="0.2">
      <c r="H88638" s="126"/>
    </row>
    <row r="88639" spans="8:8" x14ac:dyDescent="0.2">
      <c r="H88639" s="126"/>
    </row>
    <row r="88640" spans="8:8" x14ac:dyDescent="0.2">
      <c r="H88640" s="126"/>
    </row>
    <row r="88641" spans="8:8" x14ac:dyDescent="0.2">
      <c r="H88641" s="126"/>
    </row>
    <row r="88642" spans="8:8" x14ac:dyDescent="0.2">
      <c r="H88642" s="126"/>
    </row>
    <row r="88643" spans="8:8" x14ac:dyDescent="0.2">
      <c r="H88643" s="126"/>
    </row>
    <row r="88644" spans="8:8" x14ac:dyDescent="0.2">
      <c r="H88644" s="126"/>
    </row>
    <row r="88645" spans="8:8" x14ac:dyDescent="0.2">
      <c r="H88645" s="126"/>
    </row>
    <row r="88646" spans="8:8" x14ac:dyDescent="0.2">
      <c r="H88646" s="126"/>
    </row>
    <row r="88647" spans="8:8" x14ac:dyDescent="0.2">
      <c r="H88647" s="126"/>
    </row>
    <row r="88648" spans="8:8" x14ac:dyDescent="0.2">
      <c r="H88648" s="126"/>
    </row>
    <row r="88649" spans="8:8" x14ac:dyDescent="0.2">
      <c r="H88649" s="126"/>
    </row>
    <row r="88650" spans="8:8" x14ac:dyDescent="0.2">
      <c r="H88650" s="126"/>
    </row>
    <row r="88651" spans="8:8" x14ac:dyDescent="0.2">
      <c r="H88651" s="126"/>
    </row>
    <row r="88652" spans="8:8" x14ac:dyDescent="0.2">
      <c r="H88652" s="126"/>
    </row>
    <row r="88653" spans="8:8" x14ac:dyDescent="0.2">
      <c r="H88653" s="126"/>
    </row>
    <row r="88654" spans="8:8" x14ac:dyDescent="0.2">
      <c r="H88654" s="126"/>
    </row>
    <row r="88655" spans="8:8" x14ac:dyDescent="0.2">
      <c r="H88655" s="126"/>
    </row>
    <row r="88656" spans="8:8" x14ac:dyDescent="0.2">
      <c r="H88656" s="126"/>
    </row>
    <row r="88657" spans="8:8" x14ac:dyDescent="0.2">
      <c r="H88657" s="126"/>
    </row>
    <row r="88658" spans="8:8" x14ac:dyDescent="0.2">
      <c r="H88658" s="126"/>
    </row>
    <row r="88659" spans="8:8" x14ac:dyDescent="0.2">
      <c r="H88659" s="126"/>
    </row>
    <row r="88660" spans="8:8" x14ac:dyDescent="0.2">
      <c r="H88660" s="126"/>
    </row>
    <row r="88661" spans="8:8" x14ac:dyDescent="0.2">
      <c r="H88661" s="126"/>
    </row>
    <row r="88662" spans="8:8" x14ac:dyDescent="0.2">
      <c r="H88662" s="126"/>
    </row>
    <row r="88663" spans="8:8" x14ac:dyDescent="0.2">
      <c r="H88663" s="126"/>
    </row>
    <row r="88664" spans="8:8" x14ac:dyDescent="0.2">
      <c r="H88664" s="126"/>
    </row>
    <row r="88665" spans="8:8" x14ac:dyDescent="0.2">
      <c r="H88665" s="126"/>
    </row>
    <row r="88666" spans="8:8" x14ac:dyDescent="0.2">
      <c r="H88666" s="126"/>
    </row>
    <row r="88667" spans="8:8" x14ac:dyDescent="0.2">
      <c r="H88667" s="126"/>
    </row>
    <row r="88668" spans="8:8" x14ac:dyDescent="0.2">
      <c r="H88668" s="126"/>
    </row>
    <row r="88669" spans="8:8" x14ac:dyDescent="0.2">
      <c r="H88669" s="126"/>
    </row>
    <row r="88670" spans="8:8" x14ac:dyDescent="0.2">
      <c r="H88670" s="126"/>
    </row>
    <row r="88671" spans="8:8" x14ac:dyDescent="0.2">
      <c r="H88671" s="126"/>
    </row>
    <row r="88672" spans="8:8" x14ac:dyDescent="0.2">
      <c r="H88672" s="126"/>
    </row>
    <row r="88673" spans="8:8" x14ac:dyDescent="0.2">
      <c r="H88673" s="126"/>
    </row>
    <row r="88674" spans="8:8" x14ac:dyDescent="0.2">
      <c r="H88674" s="126"/>
    </row>
    <row r="88675" spans="8:8" x14ac:dyDescent="0.2">
      <c r="H88675" s="126"/>
    </row>
    <row r="88676" spans="8:8" x14ac:dyDescent="0.2">
      <c r="H88676" s="126"/>
    </row>
    <row r="88677" spans="8:8" x14ac:dyDescent="0.2">
      <c r="H88677" s="126"/>
    </row>
    <row r="88678" spans="8:8" x14ac:dyDescent="0.2">
      <c r="H88678" s="126"/>
    </row>
    <row r="88679" spans="8:8" x14ac:dyDescent="0.2">
      <c r="H88679" s="126"/>
    </row>
    <row r="88680" spans="8:8" x14ac:dyDescent="0.2">
      <c r="H88680" s="126"/>
    </row>
    <row r="88681" spans="8:8" x14ac:dyDescent="0.2">
      <c r="H88681" s="126"/>
    </row>
    <row r="88682" spans="8:8" x14ac:dyDescent="0.2">
      <c r="H88682" s="126"/>
    </row>
    <row r="88683" spans="8:8" x14ac:dyDescent="0.2">
      <c r="H88683" s="126"/>
    </row>
    <row r="88684" spans="8:8" x14ac:dyDescent="0.2">
      <c r="H88684" s="126"/>
    </row>
    <row r="88685" spans="8:8" x14ac:dyDescent="0.2">
      <c r="H88685" s="126"/>
    </row>
    <row r="88686" spans="8:8" x14ac:dyDescent="0.2">
      <c r="H88686" s="126"/>
    </row>
    <row r="88687" spans="8:8" x14ac:dyDescent="0.2">
      <c r="H88687" s="126"/>
    </row>
    <row r="88688" spans="8:8" x14ac:dyDescent="0.2">
      <c r="H88688" s="126"/>
    </row>
    <row r="88689" spans="8:8" x14ac:dyDescent="0.2">
      <c r="H88689" s="126"/>
    </row>
    <row r="88690" spans="8:8" x14ac:dyDescent="0.2">
      <c r="H88690" s="126"/>
    </row>
    <row r="88691" spans="8:8" x14ac:dyDescent="0.2">
      <c r="H88691" s="126"/>
    </row>
    <row r="88692" spans="8:8" x14ac:dyDescent="0.2">
      <c r="H88692" s="126"/>
    </row>
    <row r="88693" spans="8:8" x14ac:dyDescent="0.2">
      <c r="H88693" s="126"/>
    </row>
    <row r="88694" spans="8:8" x14ac:dyDescent="0.2">
      <c r="H88694" s="126"/>
    </row>
    <row r="88695" spans="8:8" x14ac:dyDescent="0.2">
      <c r="H88695" s="126"/>
    </row>
    <row r="88696" spans="8:8" x14ac:dyDescent="0.2">
      <c r="H88696" s="126"/>
    </row>
    <row r="88697" spans="8:8" x14ac:dyDescent="0.2">
      <c r="H88697" s="126"/>
    </row>
    <row r="88698" spans="8:8" x14ac:dyDescent="0.2">
      <c r="H88698" s="126"/>
    </row>
    <row r="91550" spans="5:7" x14ac:dyDescent="0.2">
      <c r="E91550" s="126"/>
      <c r="F91550" s="101"/>
      <c r="G91550" s="102"/>
    </row>
    <row r="91551" spans="5:7" x14ac:dyDescent="0.2">
      <c r="E91551" s="126"/>
      <c r="F91551" s="101"/>
      <c r="G91551" s="102"/>
    </row>
    <row r="91552" spans="5:7" x14ac:dyDescent="0.2">
      <c r="E91552" s="126"/>
      <c r="F91552" s="101"/>
      <c r="G91552" s="102"/>
    </row>
    <row r="91553" spans="5:7" x14ac:dyDescent="0.2">
      <c r="E91553" s="126"/>
      <c r="F91553" s="101"/>
      <c r="G91553" s="102"/>
    </row>
    <row r="91554" spans="5:7" x14ac:dyDescent="0.2">
      <c r="E91554" s="126"/>
      <c r="F91554" s="101"/>
      <c r="G91554" s="102"/>
    </row>
    <row r="91555" spans="5:7" x14ac:dyDescent="0.2">
      <c r="E91555" s="126"/>
      <c r="F91555" s="101"/>
      <c r="G91555" s="102"/>
    </row>
    <row r="91556" spans="5:7" x14ac:dyDescent="0.2">
      <c r="E91556" s="126"/>
      <c r="F91556" s="101"/>
      <c r="G91556" s="102"/>
    </row>
    <row r="91557" spans="5:7" x14ac:dyDescent="0.2">
      <c r="E91557" s="126"/>
      <c r="F91557" s="101"/>
      <c r="G91557" s="102"/>
    </row>
    <row r="91558" spans="5:7" x14ac:dyDescent="0.2">
      <c r="E91558" s="126"/>
      <c r="F91558" s="101"/>
      <c r="G91558" s="102"/>
    </row>
    <row r="91559" spans="5:7" x14ac:dyDescent="0.2">
      <c r="E91559" s="126"/>
      <c r="F91559" s="101"/>
      <c r="G91559" s="102"/>
    </row>
    <row r="91560" spans="5:7" x14ac:dyDescent="0.2">
      <c r="E91560" s="126"/>
      <c r="F91560" s="101"/>
      <c r="G91560" s="102"/>
    </row>
    <row r="91561" spans="5:7" x14ac:dyDescent="0.2">
      <c r="E91561" s="126"/>
      <c r="F91561" s="101"/>
      <c r="G91561" s="102"/>
    </row>
    <row r="91562" spans="5:7" x14ac:dyDescent="0.2">
      <c r="E91562" s="126"/>
      <c r="F91562" s="101"/>
      <c r="G91562" s="102"/>
    </row>
    <row r="91563" spans="5:7" x14ac:dyDescent="0.2">
      <c r="E91563" s="126"/>
      <c r="F91563" s="101"/>
      <c r="G91563" s="102"/>
    </row>
    <row r="91564" spans="5:7" x14ac:dyDescent="0.2">
      <c r="E91564" s="126"/>
      <c r="F91564" s="101"/>
      <c r="G91564" s="102"/>
    </row>
    <row r="91565" spans="5:7" x14ac:dyDescent="0.2">
      <c r="E91565" s="126"/>
      <c r="F91565" s="101"/>
      <c r="G91565" s="102"/>
    </row>
    <row r="91566" spans="5:7" x14ac:dyDescent="0.2">
      <c r="E91566" s="126"/>
      <c r="F91566" s="101"/>
      <c r="G91566" s="102"/>
    </row>
    <row r="91567" spans="5:7" x14ac:dyDescent="0.2">
      <c r="E91567" s="126"/>
      <c r="F91567" s="101"/>
      <c r="G91567" s="102"/>
    </row>
    <row r="91568" spans="5:7" x14ac:dyDescent="0.2">
      <c r="E91568" s="126"/>
      <c r="F91568" s="101"/>
      <c r="G91568" s="102"/>
    </row>
    <row r="91569" spans="5:7" x14ac:dyDescent="0.2">
      <c r="E91569" s="126"/>
      <c r="F91569" s="101"/>
      <c r="G91569" s="102"/>
    </row>
    <row r="91570" spans="5:7" x14ac:dyDescent="0.2">
      <c r="E91570" s="126"/>
      <c r="F91570" s="101"/>
      <c r="G91570" s="102"/>
    </row>
    <row r="91571" spans="5:7" x14ac:dyDescent="0.2">
      <c r="E91571" s="126"/>
      <c r="F91571" s="101"/>
      <c r="G91571" s="102"/>
    </row>
    <row r="91572" spans="5:7" x14ac:dyDescent="0.2">
      <c r="E91572" s="126"/>
      <c r="F91572" s="101"/>
      <c r="G91572" s="102"/>
    </row>
    <row r="91573" spans="5:7" x14ac:dyDescent="0.2">
      <c r="E91573" s="126"/>
      <c r="F91573" s="101"/>
      <c r="G91573" s="102"/>
    </row>
    <row r="91574" spans="5:7" x14ac:dyDescent="0.2">
      <c r="E91574" s="126"/>
      <c r="F91574" s="101"/>
      <c r="G91574" s="102"/>
    </row>
    <row r="91575" spans="5:7" x14ac:dyDescent="0.2">
      <c r="E91575" s="126"/>
      <c r="F91575" s="101"/>
      <c r="G91575" s="102"/>
    </row>
    <row r="91576" spans="5:7" x14ac:dyDescent="0.2">
      <c r="E91576" s="126"/>
      <c r="F91576" s="101"/>
      <c r="G91576" s="102"/>
    </row>
    <row r="91577" spans="5:7" x14ac:dyDescent="0.2">
      <c r="E91577" s="126"/>
      <c r="F91577" s="101"/>
      <c r="G91577" s="102"/>
    </row>
    <row r="91578" spans="5:7" x14ac:dyDescent="0.2">
      <c r="E91578" s="126"/>
      <c r="F91578" s="101"/>
      <c r="G91578" s="102"/>
    </row>
    <row r="91579" spans="5:7" x14ac:dyDescent="0.2">
      <c r="E91579" s="126"/>
      <c r="F91579" s="101"/>
      <c r="G91579" s="102"/>
    </row>
    <row r="91580" spans="5:7" x14ac:dyDescent="0.2">
      <c r="E91580" s="126"/>
      <c r="F91580" s="101"/>
      <c r="G91580" s="102"/>
    </row>
    <row r="91581" spans="5:7" x14ac:dyDescent="0.2">
      <c r="E91581" s="126"/>
      <c r="F91581" s="101"/>
      <c r="G91581" s="102"/>
    </row>
    <row r="91582" spans="5:7" x14ac:dyDescent="0.2">
      <c r="E91582" s="126"/>
      <c r="F91582" s="101"/>
      <c r="G91582" s="102"/>
    </row>
    <row r="91583" spans="5:7" x14ac:dyDescent="0.2">
      <c r="E91583" s="126"/>
      <c r="F91583" s="101"/>
      <c r="G91583" s="102"/>
    </row>
    <row r="91584" spans="5:7" x14ac:dyDescent="0.2">
      <c r="E91584" s="126"/>
      <c r="F91584" s="101"/>
      <c r="G91584" s="102"/>
    </row>
    <row r="91585" spans="5:7" x14ac:dyDescent="0.2">
      <c r="E91585" s="126"/>
      <c r="F91585" s="101"/>
      <c r="G91585" s="102"/>
    </row>
    <row r="91586" spans="5:7" x14ac:dyDescent="0.2">
      <c r="E91586" s="126"/>
      <c r="F91586" s="101"/>
      <c r="G91586" s="102"/>
    </row>
    <row r="91587" spans="5:7" x14ac:dyDescent="0.2">
      <c r="E91587" s="126"/>
      <c r="F91587" s="101"/>
      <c r="G91587" s="102"/>
    </row>
    <row r="91588" spans="5:7" x14ac:dyDescent="0.2">
      <c r="E91588" s="126"/>
      <c r="F91588" s="101"/>
      <c r="G91588" s="102"/>
    </row>
    <row r="91589" spans="5:7" x14ac:dyDescent="0.2">
      <c r="E91589" s="126"/>
      <c r="F91589" s="101"/>
      <c r="G91589" s="102"/>
    </row>
    <row r="91590" spans="5:7" x14ac:dyDescent="0.2">
      <c r="E91590" s="126"/>
      <c r="F91590" s="101"/>
      <c r="G91590" s="102"/>
    </row>
    <row r="91591" spans="5:7" x14ac:dyDescent="0.2">
      <c r="E91591" s="126"/>
      <c r="F91591" s="101"/>
      <c r="G91591" s="102"/>
    </row>
    <row r="91592" spans="5:7" x14ac:dyDescent="0.2">
      <c r="E91592" s="126"/>
      <c r="F91592" s="101"/>
      <c r="G91592" s="102"/>
    </row>
    <row r="91593" spans="5:7" x14ac:dyDescent="0.2">
      <c r="E91593" s="126"/>
      <c r="F91593" s="101"/>
      <c r="G91593" s="102"/>
    </row>
    <row r="91594" spans="5:7" x14ac:dyDescent="0.2">
      <c r="E91594" s="126"/>
      <c r="F91594" s="101"/>
      <c r="G91594" s="102"/>
    </row>
    <row r="91595" spans="5:7" x14ac:dyDescent="0.2">
      <c r="E91595" s="126"/>
      <c r="F91595" s="101"/>
      <c r="G91595" s="102"/>
    </row>
    <row r="91596" spans="5:7" x14ac:dyDescent="0.2">
      <c r="E91596" s="126"/>
      <c r="F91596" s="101"/>
      <c r="G91596" s="102"/>
    </row>
    <row r="91597" spans="5:7" x14ac:dyDescent="0.2">
      <c r="E91597" s="126"/>
      <c r="F91597" s="101"/>
      <c r="G91597" s="102"/>
    </row>
    <row r="91598" spans="5:7" x14ac:dyDescent="0.2">
      <c r="E91598" s="126"/>
      <c r="F91598" s="101"/>
      <c r="G91598" s="102"/>
    </row>
    <row r="91599" spans="5:7" x14ac:dyDescent="0.2">
      <c r="E91599" s="126"/>
      <c r="F91599" s="101"/>
      <c r="G91599" s="102"/>
    </row>
    <row r="91600" spans="5:7" x14ac:dyDescent="0.2">
      <c r="E91600" s="126"/>
      <c r="F91600" s="101"/>
      <c r="G91600" s="101"/>
    </row>
    <row r="91601" spans="5:7" x14ac:dyDescent="0.2">
      <c r="E91601" s="126"/>
      <c r="F91601" s="100"/>
      <c r="G91601" s="126"/>
    </row>
    <row r="91602" spans="5:7" x14ac:dyDescent="0.2">
      <c r="E91602" s="126"/>
      <c r="F91602" s="100"/>
      <c r="G91602" s="126"/>
    </row>
    <row r="91603" spans="5:7" x14ac:dyDescent="0.2">
      <c r="E91603" s="126"/>
      <c r="F91603" s="100"/>
      <c r="G91603" s="126"/>
    </row>
    <row r="91604" spans="5:7" x14ac:dyDescent="0.2">
      <c r="E91604" s="126"/>
      <c r="F91604" s="100"/>
      <c r="G91604" s="126"/>
    </row>
    <row r="91605" spans="5:7" x14ac:dyDescent="0.2">
      <c r="E91605" s="126"/>
      <c r="F91605" s="100"/>
      <c r="G91605" s="126"/>
    </row>
    <row r="91606" spans="5:7" x14ac:dyDescent="0.2">
      <c r="E91606" s="126"/>
      <c r="F91606" s="100"/>
      <c r="G91606" s="126"/>
    </row>
    <row r="91607" spans="5:7" x14ac:dyDescent="0.2">
      <c r="E91607" s="126"/>
      <c r="F91607" s="100"/>
      <c r="G91607" s="126"/>
    </row>
    <row r="91608" spans="5:7" x14ac:dyDescent="0.2">
      <c r="E91608" s="126"/>
      <c r="F91608" s="100"/>
      <c r="G91608" s="126"/>
    </row>
    <row r="91609" spans="5:7" x14ac:dyDescent="0.2">
      <c r="E91609" s="126"/>
      <c r="F91609" s="100"/>
      <c r="G91609" s="126"/>
    </row>
    <row r="91610" spans="5:7" x14ac:dyDescent="0.2">
      <c r="E91610" s="126"/>
      <c r="F91610" s="100"/>
      <c r="G91610" s="126"/>
    </row>
    <row r="91611" spans="5:7" x14ac:dyDescent="0.2">
      <c r="E91611" s="126"/>
      <c r="F91611" s="100"/>
      <c r="G91611" s="126"/>
    </row>
    <row r="91612" spans="5:7" x14ac:dyDescent="0.2">
      <c r="E91612" s="126"/>
      <c r="F91612" s="100"/>
      <c r="G91612" s="126"/>
    </row>
    <row r="91613" spans="5:7" x14ac:dyDescent="0.2">
      <c r="E91613" s="126"/>
      <c r="F91613" s="100"/>
      <c r="G91613" s="126"/>
    </row>
    <row r="91614" spans="5:7" x14ac:dyDescent="0.2">
      <c r="E91614" s="126"/>
      <c r="F91614" s="100"/>
      <c r="G91614" s="126"/>
    </row>
    <row r="91615" spans="5:7" x14ac:dyDescent="0.2">
      <c r="E91615" s="126"/>
      <c r="F91615" s="100"/>
      <c r="G91615" s="126"/>
    </row>
    <row r="91616" spans="5:7" x14ac:dyDescent="0.2">
      <c r="E91616" s="126"/>
      <c r="F91616" s="100"/>
      <c r="G91616" s="126"/>
    </row>
    <row r="91617" spans="5:7" x14ac:dyDescent="0.2">
      <c r="E91617" s="126"/>
      <c r="F91617" s="100"/>
      <c r="G91617" s="126"/>
    </row>
    <row r="91618" spans="5:7" x14ac:dyDescent="0.2">
      <c r="E91618" s="126"/>
      <c r="F91618" s="100"/>
      <c r="G91618" s="126"/>
    </row>
    <row r="91619" spans="5:7" x14ac:dyDescent="0.2">
      <c r="E91619" s="126"/>
      <c r="F91619" s="100"/>
      <c r="G91619" s="126"/>
    </row>
    <row r="91620" spans="5:7" x14ac:dyDescent="0.2">
      <c r="E91620" s="126"/>
      <c r="F91620" s="100"/>
      <c r="G91620" s="126"/>
    </row>
    <row r="91621" spans="5:7" x14ac:dyDescent="0.2">
      <c r="E91621" s="126"/>
      <c r="F91621" s="100"/>
      <c r="G91621" s="126"/>
    </row>
    <row r="91622" spans="5:7" x14ac:dyDescent="0.2">
      <c r="E91622" s="126"/>
      <c r="F91622" s="100"/>
      <c r="G91622" s="126"/>
    </row>
    <row r="91623" spans="5:7" x14ac:dyDescent="0.2">
      <c r="E91623" s="126"/>
      <c r="G91623" s="126"/>
    </row>
    <row r="91624" spans="5:7" x14ac:dyDescent="0.2">
      <c r="E91624" s="126"/>
      <c r="F91624" s="100"/>
      <c r="G91624" s="126"/>
    </row>
    <row r="91625" spans="5:7" x14ac:dyDescent="0.2">
      <c r="E91625" s="126"/>
      <c r="F91625" s="100"/>
      <c r="G91625" s="126"/>
    </row>
    <row r="91626" spans="5:7" x14ac:dyDescent="0.2">
      <c r="E91626" s="126"/>
      <c r="G91626" s="126"/>
    </row>
    <row r="91627" spans="5:7" x14ac:dyDescent="0.2">
      <c r="E91627" s="126"/>
      <c r="F91627" s="100"/>
      <c r="G91627" s="126"/>
    </row>
    <row r="91628" spans="5:7" x14ac:dyDescent="0.2">
      <c r="E91628" s="126"/>
      <c r="F91628" s="100"/>
      <c r="G91628" s="126"/>
    </row>
    <row r="91629" spans="5:7" x14ac:dyDescent="0.2">
      <c r="E91629" s="126"/>
      <c r="F91629" s="100"/>
      <c r="G91629" s="126"/>
    </row>
    <row r="91630" spans="5:7" x14ac:dyDescent="0.2">
      <c r="E91630" s="126"/>
      <c r="F91630" s="100"/>
      <c r="G91630" s="126"/>
    </row>
    <row r="91631" spans="5:7" x14ac:dyDescent="0.2">
      <c r="E91631" s="126"/>
      <c r="G91631" s="126"/>
    </row>
    <row r="91632" spans="5:7" x14ac:dyDescent="0.2">
      <c r="E91632" s="126"/>
      <c r="F91632" s="100"/>
      <c r="G91632" s="126"/>
    </row>
    <row r="91633" spans="5:12" x14ac:dyDescent="0.2">
      <c r="E91633" s="126"/>
      <c r="F91633" s="100"/>
      <c r="G91633" s="126"/>
    </row>
    <row r="91634" spans="5:12" x14ac:dyDescent="0.2">
      <c r="E91634" s="126"/>
      <c r="F91634" s="100"/>
      <c r="G91634" s="126"/>
    </row>
    <row r="91635" spans="5:12" x14ac:dyDescent="0.2">
      <c r="E91635" s="126"/>
      <c r="F91635" s="100"/>
      <c r="G91635" s="126"/>
    </row>
    <row r="91636" spans="5:12" x14ac:dyDescent="0.2">
      <c r="E91636" s="126"/>
      <c r="F91636" s="100"/>
      <c r="G91636" s="126"/>
    </row>
    <row r="91637" spans="5:12" x14ac:dyDescent="0.2">
      <c r="E91637" s="126"/>
      <c r="F91637" s="100"/>
      <c r="G91637" s="126"/>
    </row>
    <row r="91638" spans="5:12" x14ac:dyDescent="0.2">
      <c r="F91638" s="101"/>
      <c r="G91638" s="126"/>
      <c r="J91638" s="101"/>
      <c r="K91638" s="101"/>
    </row>
    <row r="91639" spans="5:12" x14ac:dyDescent="0.2">
      <c r="F91639" s="101"/>
      <c r="G91639" s="126"/>
      <c r="J91639" s="101"/>
      <c r="K91639" s="101"/>
    </row>
    <row r="91640" spans="5:12" x14ac:dyDescent="0.2">
      <c r="F91640" s="101"/>
      <c r="G91640" s="126"/>
      <c r="J91640" s="101"/>
      <c r="K91640" s="101"/>
      <c r="L91640" s="126"/>
    </row>
    <row r="91641" spans="5:12" x14ac:dyDescent="0.2">
      <c r="F91641" s="101"/>
      <c r="G91641" s="126"/>
      <c r="J91641" s="101"/>
      <c r="K91641" s="101"/>
      <c r="L91641" s="126"/>
    </row>
    <row r="91642" spans="5:12" x14ac:dyDescent="0.2">
      <c r="F91642" s="101"/>
      <c r="G91642" s="126"/>
      <c r="J91642" s="101"/>
      <c r="K91642" s="101"/>
      <c r="L91642" s="126"/>
    </row>
    <row r="91643" spans="5:12" x14ac:dyDescent="0.2">
      <c r="F91643" s="101"/>
      <c r="G91643" s="126"/>
      <c r="J91643" s="101"/>
      <c r="K91643" s="101"/>
      <c r="L91643" s="126"/>
    </row>
    <row r="91644" spans="5:12" x14ac:dyDescent="0.2">
      <c r="F91644" s="101"/>
      <c r="G91644" s="126"/>
      <c r="J91644" s="101"/>
      <c r="K91644" s="101"/>
      <c r="L91644" s="126"/>
    </row>
    <row r="91645" spans="5:12" x14ac:dyDescent="0.2">
      <c r="F91645" s="101"/>
      <c r="G91645" s="126"/>
      <c r="J91645" s="101"/>
      <c r="K91645" s="101"/>
      <c r="L91645" s="126"/>
    </row>
    <row r="91646" spans="5:12" x14ac:dyDescent="0.2">
      <c r="F91646" s="101"/>
      <c r="G91646" s="126"/>
      <c r="J91646" s="101"/>
      <c r="K91646" s="101"/>
      <c r="L91646" s="126"/>
    </row>
    <row r="91647" spans="5:12" x14ac:dyDescent="0.2">
      <c r="F91647" s="101"/>
      <c r="G91647" s="126"/>
      <c r="J91647" s="101"/>
      <c r="K91647" s="101"/>
      <c r="L91647" s="126"/>
    </row>
    <row r="91648" spans="5:12" x14ac:dyDescent="0.2">
      <c r="F91648" s="101"/>
      <c r="G91648" s="126"/>
      <c r="J91648" s="101"/>
      <c r="K91648" s="101"/>
      <c r="L91648" s="126"/>
    </row>
    <row r="91649" spans="6:12" x14ac:dyDescent="0.2">
      <c r="F91649" s="101"/>
      <c r="G91649" s="126"/>
      <c r="J91649" s="101"/>
      <c r="K91649" s="101"/>
      <c r="L91649" s="126"/>
    </row>
    <row r="91650" spans="6:12" x14ac:dyDescent="0.2">
      <c r="F91650" s="101"/>
      <c r="G91650" s="126"/>
      <c r="J91650" s="101"/>
      <c r="K91650" s="101"/>
      <c r="L91650" s="126"/>
    </row>
    <row r="91651" spans="6:12" x14ac:dyDescent="0.2">
      <c r="F91651" s="101"/>
      <c r="G91651" s="126"/>
      <c r="J91651" s="101"/>
      <c r="K91651" s="101"/>
      <c r="L91651" s="126"/>
    </row>
    <row r="91652" spans="6:12" x14ac:dyDescent="0.2">
      <c r="F91652" s="101"/>
      <c r="G91652" s="126"/>
      <c r="J91652" s="101"/>
      <c r="K91652" s="101"/>
      <c r="L91652" s="126"/>
    </row>
    <row r="91653" spans="6:12" x14ac:dyDescent="0.2">
      <c r="F91653" s="101"/>
      <c r="G91653" s="126"/>
      <c r="J91653" s="101"/>
      <c r="K91653" s="101"/>
      <c r="L91653" s="126"/>
    </row>
    <row r="91654" spans="6:12" x14ac:dyDescent="0.2">
      <c r="F91654" s="101"/>
      <c r="G91654" s="126"/>
      <c r="J91654" s="101"/>
      <c r="K91654" s="101"/>
      <c r="L91654" s="126"/>
    </row>
    <row r="91655" spans="6:12" x14ac:dyDescent="0.2">
      <c r="F91655" s="101"/>
      <c r="G91655" s="126"/>
      <c r="J91655" s="101"/>
      <c r="K91655" s="101"/>
      <c r="L91655" s="126"/>
    </row>
    <row r="91656" spans="6:12" x14ac:dyDescent="0.2">
      <c r="F91656" s="101"/>
      <c r="G91656" s="126"/>
      <c r="J91656" s="101"/>
      <c r="K91656" s="101"/>
      <c r="L91656" s="126"/>
    </row>
    <row r="91657" spans="6:12" x14ac:dyDescent="0.2">
      <c r="F91657" s="101"/>
      <c r="G91657" s="126"/>
      <c r="J91657" s="101"/>
      <c r="K91657" s="101"/>
      <c r="L91657" s="126"/>
    </row>
    <row r="91658" spans="6:12" x14ac:dyDescent="0.2">
      <c r="F91658" s="101"/>
      <c r="G91658" s="126"/>
      <c r="J91658" s="101"/>
      <c r="K91658" s="101"/>
      <c r="L91658" s="126"/>
    </row>
    <row r="91659" spans="6:12" x14ac:dyDescent="0.2">
      <c r="F91659" s="101"/>
      <c r="G91659" s="126"/>
      <c r="J91659" s="101"/>
      <c r="K91659" s="101"/>
      <c r="L91659" s="126"/>
    </row>
    <row r="91660" spans="6:12" x14ac:dyDescent="0.2">
      <c r="F91660" s="101"/>
      <c r="G91660" s="126"/>
      <c r="J91660" s="101"/>
      <c r="K91660" s="101"/>
      <c r="L91660" s="126"/>
    </row>
    <row r="91661" spans="6:12" x14ac:dyDescent="0.2">
      <c r="F91661" s="101"/>
      <c r="G91661" s="126"/>
      <c r="J91661" s="101"/>
      <c r="K91661" s="101"/>
      <c r="L91661" s="126"/>
    </row>
    <row r="91662" spans="6:12" x14ac:dyDescent="0.2">
      <c r="F91662" s="101"/>
      <c r="G91662" s="126"/>
      <c r="J91662" s="101"/>
      <c r="K91662" s="101"/>
      <c r="L91662" s="126"/>
    </row>
    <row r="91663" spans="6:12" x14ac:dyDescent="0.2">
      <c r="F91663" s="101"/>
      <c r="G91663" s="126"/>
      <c r="J91663" s="101"/>
      <c r="K91663" s="101"/>
      <c r="L91663" s="126"/>
    </row>
    <row r="91664" spans="6:12" x14ac:dyDescent="0.2">
      <c r="F91664" s="101"/>
      <c r="G91664" s="126"/>
      <c r="J91664" s="101"/>
      <c r="K91664" s="101"/>
      <c r="L91664" s="126"/>
    </row>
    <row r="91665" spans="6:12" x14ac:dyDescent="0.2">
      <c r="F91665" s="101"/>
      <c r="G91665" s="126"/>
      <c r="J91665" s="101"/>
      <c r="K91665" s="101"/>
      <c r="L91665" s="126"/>
    </row>
    <row r="91666" spans="6:12" x14ac:dyDescent="0.2">
      <c r="F91666" s="101"/>
      <c r="G91666" s="126"/>
      <c r="J91666" s="101"/>
      <c r="K91666" s="101"/>
      <c r="L91666" s="126"/>
    </row>
    <row r="91667" spans="6:12" x14ac:dyDescent="0.2">
      <c r="F91667" s="101"/>
      <c r="G91667" s="126"/>
      <c r="J91667" s="101"/>
      <c r="K91667" s="101"/>
      <c r="L91667" s="126"/>
    </row>
    <row r="91668" spans="6:12" x14ac:dyDescent="0.2">
      <c r="F91668" s="101"/>
      <c r="G91668" s="126"/>
      <c r="J91668" s="101"/>
      <c r="K91668" s="101"/>
      <c r="L91668" s="126"/>
    </row>
    <row r="91669" spans="6:12" x14ac:dyDescent="0.2">
      <c r="F91669" s="101"/>
      <c r="G91669" s="126"/>
      <c r="J91669" s="101"/>
      <c r="K91669" s="101"/>
      <c r="L91669" s="126"/>
    </row>
    <row r="91670" spans="6:12" x14ac:dyDescent="0.2">
      <c r="F91670" s="101"/>
      <c r="G91670" s="126"/>
      <c r="J91670" s="101"/>
      <c r="K91670" s="101"/>
      <c r="L91670" s="126"/>
    </row>
    <row r="91671" spans="6:12" x14ac:dyDescent="0.2">
      <c r="F91671" s="101"/>
      <c r="G91671" s="126"/>
      <c r="J91671" s="101"/>
      <c r="K91671" s="101"/>
      <c r="L91671" s="126"/>
    </row>
    <row r="91672" spans="6:12" x14ac:dyDescent="0.2">
      <c r="F91672" s="101"/>
      <c r="G91672" s="126"/>
      <c r="J91672" s="101"/>
      <c r="K91672" s="101"/>
      <c r="L91672" s="126"/>
    </row>
    <row r="91673" spans="6:12" x14ac:dyDescent="0.2">
      <c r="F91673" s="101"/>
      <c r="G91673" s="126"/>
      <c r="J91673" s="101"/>
      <c r="K91673" s="101"/>
      <c r="L91673" s="126"/>
    </row>
    <row r="91674" spans="6:12" x14ac:dyDescent="0.2">
      <c r="F91674" s="101"/>
      <c r="G91674" s="126"/>
      <c r="J91674" s="101"/>
      <c r="K91674" s="101"/>
      <c r="L91674" s="126"/>
    </row>
    <row r="91675" spans="6:12" x14ac:dyDescent="0.2">
      <c r="F91675" s="101"/>
      <c r="G91675" s="126"/>
      <c r="J91675" s="101"/>
      <c r="K91675" s="101"/>
      <c r="L91675" s="126"/>
    </row>
    <row r="91676" spans="6:12" x14ac:dyDescent="0.2">
      <c r="F91676" s="101"/>
      <c r="G91676" s="126"/>
      <c r="J91676" s="101"/>
      <c r="K91676" s="101"/>
      <c r="L91676" s="126"/>
    </row>
    <row r="91677" spans="6:12" x14ac:dyDescent="0.2">
      <c r="F91677" s="101"/>
      <c r="G91677" s="126"/>
      <c r="J91677" s="101"/>
      <c r="K91677" s="101"/>
      <c r="L91677" s="126"/>
    </row>
    <row r="91678" spans="6:12" x14ac:dyDescent="0.2">
      <c r="F91678" s="101"/>
      <c r="G91678" s="126"/>
      <c r="J91678" s="101"/>
      <c r="K91678" s="101"/>
      <c r="L91678" s="126"/>
    </row>
    <row r="91679" spans="6:12" x14ac:dyDescent="0.2">
      <c r="F91679" s="101"/>
      <c r="G91679" s="126"/>
      <c r="J91679" s="101"/>
      <c r="K91679" s="101"/>
      <c r="L91679" s="126"/>
    </row>
    <row r="91680" spans="6:12" x14ac:dyDescent="0.2">
      <c r="F91680" s="101"/>
      <c r="G91680" s="126"/>
      <c r="J91680" s="101"/>
      <c r="K91680" s="101"/>
      <c r="L91680" s="126"/>
    </row>
    <row r="91681" spans="6:12" x14ac:dyDescent="0.2">
      <c r="F91681" s="101"/>
      <c r="G91681" s="126"/>
      <c r="J91681" s="101"/>
      <c r="K91681" s="101"/>
      <c r="L91681" s="126"/>
    </row>
    <row r="91682" spans="6:12" x14ac:dyDescent="0.2">
      <c r="F91682" s="101"/>
      <c r="G91682" s="126"/>
      <c r="J91682" s="101"/>
      <c r="K91682" s="101"/>
      <c r="L91682" s="126"/>
    </row>
    <row r="91683" spans="6:12" x14ac:dyDescent="0.2">
      <c r="F91683" s="101"/>
      <c r="G91683" s="126"/>
      <c r="J91683" s="101"/>
      <c r="K91683" s="101"/>
      <c r="L91683" s="126"/>
    </row>
    <row r="91684" spans="6:12" x14ac:dyDescent="0.2">
      <c r="F91684" s="101"/>
      <c r="G91684" s="126"/>
      <c r="J91684" s="101"/>
      <c r="K91684" s="101"/>
      <c r="L91684" s="126"/>
    </row>
    <row r="91685" spans="6:12" x14ac:dyDescent="0.2">
      <c r="F91685" s="101"/>
      <c r="G91685" s="126"/>
      <c r="J91685" s="101"/>
      <c r="K91685" s="101"/>
      <c r="L91685" s="126"/>
    </row>
    <row r="91686" spans="6:12" x14ac:dyDescent="0.2">
      <c r="F91686" s="101"/>
      <c r="G91686" s="126"/>
      <c r="J91686" s="101"/>
      <c r="K91686" s="101"/>
      <c r="L91686" s="126"/>
    </row>
    <row r="91687" spans="6:12" x14ac:dyDescent="0.2">
      <c r="F91687" s="101"/>
      <c r="G91687" s="126"/>
      <c r="J91687" s="101"/>
      <c r="K91687" s="101"/>
      <c r="L91687" s="126"/>
    </row>
    <row r="91688" spans="6:12" x14ac:dyDescent="0.2">
      <c r="F91688" s="101"/>
      <c r="G91688" s="126"/>
      <c r="J91688" s="101"/>
      <c r="K91688" s="101"/>
      <c r="L91688" s="126"/>
    </row>
    <row r="91689" spans="6:12" x14ac:dyDescent="0.2">
      <c r="F91689" s="101"/>
      <c r="G91689" s="126"/>
      <c r="J91689" s="101"/>
      <c r="K91689" s="101"/>
      <c r="L91689" s="126"/>
    </row>
    <row r="91690" spans="6:12" x14ac:dyDescent="0.2">
      <c r="F91690" s="101"/>
      <c r="G91690" s="126"/>
      <c r="J91690" s="101"/>
      <c r="K91690" s="101"/>
      <c r="L91690" s="126"/>
    </row>
    <row r="91691" spans="6:12" x14ac:dyDescent="0.2">
      <c r="F91691" s="101"/>
      <c r="G91691" s="126"/>
      <c r="J91691" s="101"/>
      <c r="K91691" s="101"/>
      <c r="L91691" s="126"/>
    </row>
    <row r="91692" spans="6:12" x14ac:dyDescent="0.2">
      <c r="F91692" s="101"/>
      <c r="G91692" s="126"/>
      <c r="J91692" s="101"/>
      <c r="K91692" s="101"/>
      <c r="L91692" s="126"/>
    </row>
    <row r="91693" spans="6:12" x14ac:dyDescent="0.2">
      <c r="F91693" s="101"/>
      <c r="G91693" s="126"/>
      <c r="J91693" s="101"/>
      <c r="K91693" s="101"/>
      <c r="L91693" s="126"/>
    </row>
    <row r="91694" spans="6:12" x14ac:dyDescent="0.2">
      <c r="F91694" s="101"/>
      <c r="G91694" s="126"/>
      <c r="J91694" s="101"/>
      <c r="K91694" s="101"/>
      <c r="L91694" s="126"/>
    </row>
    <row r="91695" spans="6:12" x14ac:dyDescent="0.2">
      <c r="F91695" s="101"/>
      <c r="G91695" s="126"/>
      <c r="J91695" s="101"/>
      <c r="K91695" s="101"/>
      <c r="L91695" s="126"/>
    </row>
    <row r="91696" spans="6:12" x14ac:dyDescent="0.2">
      <c r="F91696" s="101"/>
      <c r="G91696" s="126"/>
      <c r="J91696" s="101"/>
      <c r="K91696" s="101"/>
      <c r="L91696" s="126"/>
    </row>
    <row r="91697" spans="6:12" x14ac:dyDescent="0.2">
      <c r="F91697" s="101"/>
      <c r="G91697" s="126"/>
      <c r="J91697" s="101"/>
      <c r="K91697" s="101"/>
      <c r="L91697" s="126"/>
    </row>
    <row r="91698" spans="6:12" x14ac:dyDescent="0.2">
      <c r="F91698" s="101"/>
      <c r="G91698" s="126"/>
      <c r="J91698" s="101"/>
      <c r="K91698" s="101"/>
      <c r="L91698" s="126"/>
    </row>
    <row r="91699" spans="6:12" x14ac:dyDescent="0.2">
      <c r="F91699" s="101"/>
      <c r="G91699" s="126"/>
      <c r="J91699" s="101"/>
      <c r="K91699" s="101"/>
      <c r="L91699" s="126"/>
    </row>
    <row r="91700" spans="6:12" x14ac:dyDescent="0.2">
      <c r="F91700" s="101"/>
      <c r="G91700" s="126"/>
      <c r="K91700" s="10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PME+</vt:lpstr>
      <vt:lpstr>Hg5 IRRPME+ Calc</vt:lpstr>
      <vt:lpstr>RR Pension fund</vt:lpstr>
      <vt:lpstr>RR Trustees Ltd</vt:lpstr>
      <vt:lpstr>PF Hg IRRPME+ Calc (2)</vt:lpstr>
      <vt:lpstr>SELECTED</vt:lpstr>
      <vt:lpstr>INDEX</vt:lpstr>
      <vt:lpstr>FUNDS DATA</vt:lpstr>
      <vt:lpstr>DISCLAIMER</vt:lpstr>
      <vt:lpstr>'RR Pension fund'!Print_Area</vt:lpstr>
      <vt:lpstr>'RR Trustees Ltd'!Print_Area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2017-09-29T12:58:20Z</dcterms:created>
  <dcterms:modified xsi:type="dcterms:W3CDTF">2018-08-30T15:35:24Z</dcterms:modified>
</cp:coreProperties>
</file>